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21630" windowHeight="12795" tabRatio="715" firstSheet="8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  <sheet name="Лист1" sheetId="27" r:id="rId21"/>
    <sheet name="Лист2" sheetId="41" r:id="rId22"/>
  </sheets>
  <externalReferences>
    <externalReference r:id="rId23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D72" i="15" l="1"/>
  <c r="E17" i="30" l="1"/>
  <c r="D17" i="30"/>
  <c r="C17" i="30"/>
  <c r="B17" i="30"/>
  <c r="G14" i="31" l="1"/>
  <c r="F14" i="31"/>
  <c r="C16" i="31" l="1"/>
  <c r="F15" i="31"/>
  <c r="E15" i="31"/>
  <c r="E14" i="31"/>
  <c r="D14" i="31"/>
  <c r="C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D91" i="33" s="1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I75" i="33" s="1"/>
  <c r="H80" i="33"/>
  <c r="H75" i="33" s="1"/>
  <c r="G80" i="33"/>
  <c r="G75" i="33" s="1"/>
  <c r="D80" i="33"/>
  <c r="D75" i="33" s="1"/>
  <c r="C80" i="33"/>
  <c r="C75" i="33" s="1"/>
  <c r="L76" i="33"/>
  <c r="K76" i="33"/>
  <c r="J76" i="33"/>
  <c r="I76" i="33"/>
  <c r="H76" i="33"/>
  <c r="G76" i="33"/>
  <c r="D76" i="33"/>
  <c r="C76" i="33"/>
  <c r="L75" i="33"/>
  <c r="K75" i="33"/>
  <c r="J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I47" i="33" s="1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H30" i="33"/>
  <c r="H29" i="33" s="1"/>
  <c r="G30" i="33"/>
  <c r="G29" i="33" s="1"/>
  <c r="D30" i="33"/>
  <c r="D29" i="33" s="1"/>
  <c r="C30" i="33"/>
  <c r="I29" i="33"/>
  <c r="C29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I4" i="33" s="1"/>
  <c r="H12" i="33"/>
  <c r="H4" i="33" s="1"/>
  <c r="G12" i="33"/>
  <c r="G4" i="33" s="1"/>
  <c r="D12" i="33"/>
  <c r="C12" i="33"/>
  <c r="L5" i="33"/>
  <c r="K5" i="33"/>
  <c r="J5" i="33"/>
  <c r="I5" i="33"/>
  <c r="H5" i="33"/>
  <c r="G5" i="33"/>
  <c r="D5" i="33"/>
  <c r="C5" i="33"/>
  <c r="L4" i="33"/>
  <c r="K4" i="33"/>
  <c r="J4" i="33"/>
  <c r="D4" i="33"/>
  <c r="C4" i="33"/>
  <c r="K29" i="33" l="1"/>
  <c r="C15" i="32"/>
  <c r="C14" i="32"/>
  <c r="C13" i="32"/>
  <c r="C12" i="32"/>
  <c r="C11" i="32"/>
  <c r="C10" i="32"/>
  <c r="B9" i="32"/>
  <c r="C8" i="32"/>
  <c r="C7" i="32"/>
  <c r="C6" i="32"/>
  <c r="C5" i="32"/>
  <c r="C4" i="32"/>
  <c r="B3" i="32"/>
  <c r="I16" i="31" l="1"/>
  <c r="E3" i="29" l="1"/>
  <c r="B3" i="29"/>
  <c r="D100" i="15"/>
  <c r="D90" i="15"/>
  <c r="D94" i="15"/>
  <c r="D40" i="15" l="1"/>
  <c r="D32" i="15"/>
  <c r="C5" i="9" l="1"/>
  <c r="D66" i="15" l="1"/>
  <c r="B9" i="16" l="1"/>
  <c r="D9" i="16"/>
  <c r="C9" i="16"/>
  <c r="H34" i="8" l="1"/>
  <c r="G34" i="8"/>
  <c r="M5" i="9" l="1"/>
  <c r="F5" i="9"/>
  <c r="J5" i="9"/>
  <c r="D34" i="8" l="1"/>
  <c r="C34" i="8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<sst xmlns="http://schemas.openxmlformats.org/spreadsheetml/2006/main" count="722" uniqueCount="568">
  <si>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</si>
  <si>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</si>
  <si>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</si>
  <si>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</si>
  <si>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</si>
  <si>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</si>
  <si>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</si>
  <si>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</si>
  <si>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</si>
  <si>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</si>
  <si>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</si>
  <si>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</si>
  <si>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</si>
  <si>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</si>
  <si>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</si>
  <si>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</si>
  <si>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</si>
  <si>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</si>
  <si>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</si>
  <si>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</si>
  <si>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</si>
  <si>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</si>
  <si>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</si>
  <si>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</si>
  <si>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</si>
  <si>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</si>
  <si>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</si>
  <si>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</si>
  <si>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</si>
  <si>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</si>
  <si>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</si>
  <si>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</si>
  <si>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</si>
  <si>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</si>
  <si>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</si>
  <si>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</si>
  <si>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</si>
  <si>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</si>
  <si>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</si>
  <si>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</si>
  <si>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</si>
  <si>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</si>
  <si>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</si>
  <si>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</si>
  <si>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</si>
  <si>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</si>
  <si>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</si>
  <si>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</si>
  <si>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</si>
  <si>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</si>
  <si>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</si>
  <si>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</si>
  <si>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</si>
  <si>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</si>
  <si>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</si>
  <si>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</si>
  <si>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</si>
  <si>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</si>
  <si>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</si>
  <si>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</si>
  <si>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</si>
  <si>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</si>
  <si>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</si>
  <si>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</si>
  <si>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</si>
  <si>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</si>
  <si>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</si>
  <si>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</si>
  <si>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</si>
  <si>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</si>
  <si>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</si>
  <si>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</si>
  <si>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</si>
  <si>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</si>
  <si>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</si>
  <si>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</si>
  <si>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</si>
  <si>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</si>
  <si>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</si>
  <si>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</si>
  <si>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</si>
  <si>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</si>
  <si>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</si>
  <si>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</si>
  <si>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</si>
  <si>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</si>
  <si>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</si>
  <si>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</si>
  <si>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</si>
  <si>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</si>
  <si>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</si>
  <si>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</si>
  <si>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</si>
  <si>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</si>
  <si>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</si>
  <si>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</si>
  <si>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</si>
  <si>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</si>
  <si>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</si>
  <si>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</si>
  <si>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</si>
  <si>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</si>
  <si>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</si>
  <si>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</si>
  <si>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</si>
  <si>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</si>
  <si>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</si>
  <si>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</si>
  <si>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</si>
  <si>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</si>
  <si>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</si>
  <si>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</si>
  <si>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</si>
  <si>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</si>
  <si>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</si>
  <si>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</si>
  <si>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</si>
  <si>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</si>
  <si>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</si>
  <si>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</si>
  <si>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</si>
  <si>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</si>
  <si>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</si>
  <si>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</si>
  <si>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</si>
  <si>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</si>
  <si>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</si>
  <si>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</si>
  <si>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</si>
  <si>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</si>
  <si>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</si>
  <si>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</si>
  <si>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</si>
  <si>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</si>
  <si>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</si>
  <si>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</si>
  <si>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</si>
  <si>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</si>
  <si>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</si>
  <si>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</si>
  <si>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</si>
  <si>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</si>
  <si>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</si>
  <si>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</si>
  <si>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</si>
  <si>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</si>
  <si>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</si>
  <si>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</si>
  <si>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</si>
  <si>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</si>
  <si>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</si>
  <si>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</si>
  <si>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</si>
  <si>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</si>
  <si>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</si>
  <si>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</si>
  <si>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</si>
  <si>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</si>
  <si>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</si>
  <si>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</si>
  <si>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</si>
  <si>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</si>
  <si>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</si>
  <si>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</si>
  <si>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</si>
  <si>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</si>
  <si>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</si>
  <si>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</si>
  <si>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</si>
  <si>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</si>
  <si>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</si>
  <si>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</si>
  <si>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</si>
  <si>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</si>
  <si>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</si>
  <si>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</si>
  <si>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</si>
  <si>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</si>
  <si>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</si>
  <si>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</si>
  <si>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</si>
  <si>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</si>
  <si>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</si>
  <si>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</si>
  <si>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</si>
  <si>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</si>
  <si>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</si>
  <si>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</si>
  <si>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</si>
  <si>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</si>
  <si>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</si>
  <si>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</si>
  <si>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</si>
  <si>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</si>
  <si>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</si>
  <si>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</si>
  <si>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</si>
  <si>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</si>
  <si>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</si>
  <si>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</si>
  <si>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</si>
  <si>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</si>
  <si>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</si>
  <si>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</si>
  <si>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</si>
  <si>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</si>
  <si>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</si>
  <si>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</si>
  <si>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</si>
  <si>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</si>
  <si>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</si>
  <si>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</si>
  <si>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</si>
  <si>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</si>
  <si>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</si>
  <si>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</si>
  <si>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</si>
  <si>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</si>
  <si>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</si>
  <si>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</si>
  <si>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</si>
  <si>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</si>
  <si>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</si>
  <si>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</si>
  <si>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</si>
  <si>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</si>
  <si>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</si>
  <si>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</si>
  <si>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</si>
  <si>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</si>
  <si>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</si>
  <si>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</si>
  <si>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</si>
  <si>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</si>
  <si>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</si>
  <si>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</si>
  <si>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</si>
  <si>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</si>
  <si>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</si>
  <si>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Всероссийские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</si>
  <si>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</si>
  <si>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</si>
  <si>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</si>
  <si>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</si>
  <si>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</si>
  <si>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</si>
  <si>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</si>
  <si>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</si>
  <si>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</si>
  <si>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</si>
  <si>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</si>
  <si>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</si>
  <si>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</si>
  <si>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</si>
  <si>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</si>
  <si>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</si>
  <si>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</si>
  <si>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</si>
  <si>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</si>
  <si>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</si>
  <si>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</si>
  <si>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</si>
  <si>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</si>
  <si>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</si>
  <si>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МБУМЦ "Современник"</t>
  </si>
  <si>
    <t>Муниципальное бюджетное учреждение города Новосибирска молодежный центр "Современник"</t>
  </si>
  <si>
    <t>Муниципальное бюджетное учреждение  города Новосибирска молодежный центр "Современник" (МБУМЦ "Современник") приказ Департамент культуры, спорта и молодежной политики мэрии города Новосибирска №0693 от 02.08.2016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</si>
  <si>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</si>
  <si>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630036, г. Новосибирск, ул. Новосибирская, 20/1
e-mail: irina2058@mail.ru  тел. 3(383)341 64 79  
страница на портале тымолод. http://timolod.ru/centers/sovremennik/</t>
  </si>
  <si>
    <t>Скурнягина Ирина Юрьевна</t>
  </si>
  <si>
    <t>Двор, в котором я живу</t>
  </si>
  <si>
    <t>январь-декабрь 2018 года</t>
  </si>
  <si>
    <t>разновозрастная</t>
  </si>
  <si>
    <t>14-30</t>
  </si>
  <si>
    <t>Лофт "Шервуд"</t>
  </si>
  <si>
    <t>14-16</t>
  </si>
  <si>
    <t>"Круговорот добрых дел</t>
  </si>
  <si>
    <t>"7Я"</t>
  </si>
  <si>
    <t>"Лига спорта"</t>
  </si>
  <si>
    <t>"Теплый лед"</t>
  </si>
  <si>
    <t>"Азбука права"</t>
  </si>
  <si>
    <t>"Отражение"</t>
  </si>
  <si>
    <t>март-октябрь 2019 года</t>
  </si>
  <si>
    <t>январь-декабрь 2019 года</t>
  </si>
  <si>
    <t>январь-июнь 2019 года</t>
  </si>
  <si>
    <t>январь-февраль, ноябрь-декабрь 2019</t>
  </si>
  <si>
    <t>1</t>
  </si>
  <si>
    <t>уборщик служебных помещений</t>
  </si>
  <si>
    <t>01.07 по 31.07.2019</t>
  </si>
  <si>
    <t>Отдел занятости населения Ленинского района</t>
  </si>
  <si>
    <t>Спортивные профильные сборы клуба боевых искусств "Звездный"</t>
  </si>
  <si>
    <t>ДОЛ "Калейдоскоп", п. Боровое</t>
  </si>
  <si>
    <t>Спортивные профильные сборы клуба боевых искусств "Богатырь"</t>
  </si>
  <si>
    <t>14-30 лет</t>
  </si>
  <si>
    <t>Спортивные профильные сборы клуба футбола и хоккея</t>
  </si>
  <si>
    <t>ДОЛ "Чемпион", п. Боровое</t>
  </si>
  <si>
    <t>15-16 лет</t>
  </si>
  <si>
    <t>Спортивные профильные сборы клуба боевых искусств "Джокер"</t>
  </si>
  <si>
    <t>17-30 лет</t>
  </si>
  <si>
    <t>Спортивные профильные сборы клуба боевых искусств "Карат" и "Карат+"</t>
  </si>
  <si>
    <t>14-17 лет</t>
  </si>
  <si>
    <t>14-17</t>
  </si>
  <si>
    <t>ДОЛ "Солнечная поляна"</t>
  </si>
  <si>
    <t>17-30</t>
  </si>
  <si>
    <t>17.06-30.06.2019</t>
  </si>
  <si>
    <t>ДОЛ "Олега Кошевого", п. Боровое</t>
  </si>
  <si>
    <t>03.06-30.06.2019</t>
  </si>
  <si>
    <t>03.06-29.06.2019</t>
  </si>
  <si>
    <t>05.06-27.06.2019</t>
  </si>
  <si>
    <t>05.06-18.06.2019</t>
  </si>
  <si>
    <t>20.06.-10.07.2019</t>
  </si>
  <si>
    <t>01.08.-30.08.2019</t>
  </si>
  <si>
    <t>01.07.-30.07.2019</t>
  </si>
  <si>
    <t>11.07-30.07.2019</t>
  </si>
  <si>
    <t>р. Алтай, база "Калибри"</t>
  </si>
  <si>
    <t>Районный фестиваль уличных танцев «Streetozzz 2.0»</t>
  </si>
  <si>
    <t>Районный творческий молодежный десант</t>
  </si>
  <si>
    <t>IV Районный молодежный foot-квест «StreetChampions»</t>
  </si>
  <si>
    <t xml:space="preserve">Городской семейный фестиваль  «Семейный пикник» </t>
  </si>
  <si>
    <t xml:space="preserve"> </t>
  </si>
  <si>
    <t>Открытое первенство Ленинского района по ринк-бенди среди молодежи</t>
  </si>
  <si>
    <t>Открытый турнир по мини-футболу среди молодежи Ленинского района в рамках открытия летнего футбольного сезона</t>
  </si>
  <si>
    <t>Открытое первенство Ленинского района города Новосибирска по хоккею с шайбой среди молодёжи</t>
  </si>
  <si>
    <t>Организация и проведение районных соревнований по флорболу</t>
  </si>
  <si>
    <t>IV Летняя спартакиада учреждений молодежной политики</t>
  </si>
  <si>
    <t xml:space="preserve">II Городской чемпионат по дворовому футбольному фристайлу </t>
  </si>
  <si>
    <t xml:space="preserve">Городские соревнования по футболу «Футбольный двор» </t>
  </si>
  <si>
    <t>I Городская спартакиада воспитанников УМП</t>
  </si>
  <si>
    <t xml:space="preserve">Городской фестиваль «Битва титанов» </t>
  </si>
  <si>
    <t>молодежь до 25 лет</t>
  </si>
  <si>
    <t>14-20 лет</t>
  </si>
  <si>
    <t>14-18 лет</t>
  </si>
  <si>
    <t>Содействие формированию активной жизненной позиции молодежи</t>
  </si>
  <si>
    <t>от 17до 30 лет</t>
  </si>
  <si>
    <t>от14 до 30 лет</t>
  </si>
  <si>
    <t>от 16 до30 лет</t>
  </si>
  <si>
    <t>от 14 до 18 лет</t>
  </si>
  <si>
    <t>от 12 до 25 лет</t>
  </si>
  <si>
    <t>от15 до 30 лет</t>
  </si>
  <si>
    <t>70-летняя легкоатлетическая эстафета памяти воинов - Сибирняков, погибших в годы Великой Отечественной войны</t>
  </si>
  <si>
    <t>ул. Станиславского</t>
  </si>
  <si>
    <t>Диплом 1 степени</t>
  </si>
  <si>
    <t>Соревнования по футболу на приз клуба "Кожаный мяч"</t>
  </si>
  <si>
    <t>16-31.05.2019</t>
  </si>
  <si>
    <t>Киевская, 7. Костычева, 6</t>
  </si>
  <si>
    <t>1 место</t>
  </si>
  <si>
    <t>Кубок призывника</t>
  </si>
  <si>
    <t>Мц им. А. П. Чехова</t>
  </si>
  <si>
    <t>Участие в городском конкурсе «Культпросвет»</t>
  </si>
  <si>
    <t>МКУ МЦ "Молодежный"</t>
  </si>
  <si>
    <t>ЛАУРЕАТ 1 СТЕПЕНИ</t>
  </si>
  <si>
    <t>Городские соревнования юных хоккеистов клуба "Золотая шайба" имени А.В. Тарасова в сезонек 2018-19г.г. В городе Новосибирске</t>
  </si>
  <si>
    <t>11-18.02.2019</t>
  </si>
  <si>
    <t>Стадион "Заря"</t>
  </si>
  <si>
    <t>Два диплома 1 степени, Два диплома 2 степени, 2 -3 степени</t>
  </si>
  <si>
    <t>Городские соревнования по ринк-бенди "Холодные игры-2019"</t>
  </si>
  <si>
    <t>04-05.03.2019</t>
  </si>
  <si>
    <t>хоккейная площадка – ул. Дуси Ковальчук,2</t>
  </si>
  <si>
    <t>Два 1 места</t>
  </si>
  <si>
    <t>Первенство области по дзюдо среди юношей и девушек до 15 лет   на призы НГОО "Клуба избирателей депутата В.В. Илюхина" (клуб "Боец")</t>
  </si>
  <si>
    <t>П. Пашинский, ул.Новоуральская, 15/5</t>
  </si>
  <si>
    <t>три1 места</t>
  </si>
  <si>
    <t>Первенство НСО  поКиокусинкай на Кубок Святого князя Александра Невского (клуб "Карат")</t>
  </si>
  <si>
    <t>19-20.01.2019</t>
  </si>
  <si>
    <t xml:space="preserve">СКСЦ «Чемпион», ул. Тюленина, 8 </t>
  </si>
  <si>
    <t>5-1 мест, 5- вторых мест, 3- третьих мест</t>
  </si>
  <si>
    <t>Первенство СФО и ДФО по киокусинкай карате</t>
  </si>
  <si>
    <t xml:space="preserve">СОК СГУПС
ул. Залесского, 3/1
</t>
  </si>
  <si>
    <t xml:space="preserve"> 1 место</t>
  </si>
  <si>
    <t>Чемпионат и  Первенство  НСО по панкратиону (клуб "Джокер")</t>
  </si>
  <si>
    <t>СК «Энергия», ул. Часовая,2</t>
  </si>
  <si>
    <t>2 место</t>
  </si>
  <si>
    <t>Тоткрытое первенство Ассоциации "Клуб дзюдо Кузбасса" по дзюдо среди мальчиков и девочек до 13 лет</t>
  </si>
  <si>
    <t>город Кемерово</t>
  </si>
  <si>
    <t>1 место, два 3 места</t>
  </si>
  <si>
    <t xml:space="preserve">VII  межрегиональный  турнир по дзюдо «Звездочки Сибири» среди юношей и девушек 
2002-2004 г.р., 2005-2007 г.р. 
</t>
  </si>
  <si>
    <t>12-14.04.2019</t>
  </si>
  <si>
    <t>город Новосибирск</t>
  </si>
  <si>
    <t>1 первое место, 1-третье место</t>
  </si>
  <si>
    <t>Региональный фестиваль-конкурс детского танца "Подснежники" ( "Персея")</t>
  </si>
  <si>
    <t>город Томск</t>
  </si>
  <si>
    <t>диплом 1 степени, диплом 2 степени</t>
  </si>
  <si>
    <t xml:space="preserve"> Первенство СФО по киокусинкай каратэ</t>
  </si>
  <si>
    <t>Бердск</t>
  </si>
  <si>
    <t xml:space="preserve">1 место,2 место
</t>
  </si>
  <si>
    <t>X рейтиноговый чемпионат Сибири по восточным танцам</t>
  </si>
  <si>
    <t>Д\К "Прогресс"</t>
  </si>
  <si>
    <t>6 первых мест,3 -вторых места, 3 третьих мест</t>
  </si>
  <si>
    <t xml:space="preserve"> III Открытый областной детско-юношеском смотре-конкурсе прикладного творчества "Чудеса своими руками"</t>
  </si>
  <si>
    <t>МБУДО ЦДО "Алые паруса"</t>
  </si>
  <si>
    <t>Два 1 места, два 2 места</t>
  </si>
  <si>
    <t>Финальные соревнования юных хоккеистов 2008-2009 г.р. Клуба "Золотая шайба" имени А.В. Тарасова в НСО</t>
  </si>
  <si>
    <t>Районный турнир по мини футболу</t>
  </si>
  <si>
    <t>3  место</t>
  </si>
  <si>
    <t>Районные соревнования по флорболу</t>
  </si>
  <si>
    <t>сентябрь, 2019</t>
  </si>
  <si>
    <t>костычева, 6</t>
  </si>
  <si>
    <t>Первый этап Первенства Новосибирской области по дзюдо среди юношей до 15 лет</t>
  </si>
  <si>
    <t>Пашинский</t>
  </si>
  <si>
    <t xml:space="preserve">Два 1 места </t>
  </si>
  <si>
    <t>город Татарск</t>
  </si>
  <si>
    <t>Всероссийский фестиваль Детского и Юношеского творчества "Сокровища нации"</t>
  </si>
  <si>
    <t>1 диплом лауреата 1 степени,1-2 степени,два- третьей степени</t>
  </si>
  <si>
    <t>Первенство России по Киокусенкай</t>
  </si>
  <si>
    <t>04-05.05.2019</t>
  </si>
  <si>
    <t>город Звенигород</t>
  </si>
  <si>
    <t>1- 1 место, 1-  3 место</t>
  </si>
  <si>
    <t>Всероссийский фестиваль детских и юношеских талантов  "Мир чудес"</t>
  </si>
  <si>
    <t>30,03,2019</t>
  </si>
  <si>
    <t>ДК "Прогресс"</t>
  </si>
  <si>
    <t>Два диплоа Лауреаты 1 степени, диплом Лауреаты 2 степени</t>
  </si>
  <si>
    <t>Кубок России и Всероссийские соревнования ТХЭКВОНДО МТФ</t>
  </si>
  <si>
    <t>9-10.02.2019</t>
  </si>
  <si>
    <t>г. Барнаул</t>
  </si>
  <si>
    <t>Два 1 места, 1-3 место</t>
  </si>
  <si>
    <t>Всероссийский фестиваль детского и юношеского творчества "Триумфальный карнавал" (клуб "Персея", "Глория")</t>
  </si>
  <si>
    <t>16-17.03.2019</t>
  </si>
  <si>
    <t>три диплоа Лауреаты 1 степени, два диплома Лауреаты 2 степени, 2диплома 3 степени</t>
  </si>
  <si>
    <t>Всероссийские соревнования по самбо "Памяти заслуженного тренера СССР В.А. Метелицы"</t>
  </si>
  <si>
    <t>город Барнаул</t>
  </si>
  <si>
    <t>3 место</t>
  </si>
  <si>
    <t xml:space="preserve">V Международный Фестиваль Восточного Танцевального Искусства «Влюбленные в Белиденс» </t>
  </si>
  <si>
    <t xml:space="preserve">17-19.05.2019 </t>
  </si>
  <si>
    <t>1-гран-при, 3 – 1-е место, 2 – 2-ое место, 1-3 место</t>
  </si>
  <si>
    <t>IV Международный конкурс детского и молодежного творчества "Звездный проект"(клуб "Персея")</t>
  </si>
  <si>
    <t>17-18.02.2019</t>
  </si>
  <si>
    <t>г. Барнаул, Д\К Моторостроителей, ул. Титова, 50а</t>
  </si>
  <si>
    <t>два диплома лауреатов 3 степени</t>
  </si>
  <si>
    <t>IV Международный конкурс детского и молодежного творчества "Звездный проект"</t>
  </si>
  <si>
    <t>два диплома 1 степени, три диплома 2 степени, два диплома лауреатов 3 степени</t>
  </si>
  <si>
    <t>Два диплома 1 степени, два диплома 2 степени.</t>
  </si>
  <si>
    <t>Открытая Международная Олимпиада талантов "Богатая Россия"</t>
  </si>
  <si>
    <t>I Европейский чемпионат по полноконтактному карате для детей и юниоров</t>
  </si>
  <si>
    <t>Израиль</t>
  </si>
  <si>
    <t>Три третьих места</t>
  </si>
  <si>
    <t xml:space="preserve">I Международном фестиваль-конкурс детского, юношеского и взрослого творчества "Вдохновение Сибири" </t>
  </si>
  <si>
    <t>09-11.03.2019</t>
  </si>
  <si>
    <t>г.Томск</t>
  </si>
  <si>
    <t xml:space="preserve">диплом лауреата 3 степени </t>
  </si>
  <si>
    <t>Международный конкурс-фестиваль "Талавнты без границ START UP"</t>
  </si>
  <si>
    <t xml:space="preserve">15-17.03,2019 </t>
  </si>
  <si>
    <t>7- первых, 5-вторых,4 -третьихмест</t>
  </si>
  <si>
    <t>III Международный фестиваль искусства арабского танца Albi Raks</t>
  </si>
  <si>
    <t xml:space="preserve">V Международном фестивале восточного танца «AHLAN BEL NEGOOM» </t>
  </si>
  <si>
    <t>15-17.02.2019</t>
  </si>
  <si>
    <t xml:space="preserve">. Новосибирск,
ДК Прогресс,
 ул. Красный проспект, 167 
</t>
  </si>
  <si>
    <t>шесть-  1 место, 4-вторых мест, два 3 места</t>
  </si>
  <si>
    <t>22-24/09/2019</t>
  </si>
  <si>
    <t>Д/К "Прогресс"</t>
  </si>
  <si>
    <t>8 первых мест, 4-2-х, 3-3-х</t>
  </si>
  <si>
    <t>VI Международный конкурс восточного танца "ORIENTALIVA"</t>
  </si>
  <si>
    <t>11.-13.10.2019</t>
  </si>
  <si>
    <t>Три первых места, 4 вторых места</t>
  </si>
  <si>
    <t>МКУ Центр "Родник"</t>
  </si>
  <si>
    <t>Повышение социально-психологической компетентости специалиста сферы молодежной политики 36 часов</t>
  </si>
  <si>
    <t>http://www.timolod.ru/centers/youth_centers/opisanie/sovremennik.php</t>
  </si>
  <si>
    <t>https://vk.com/sovremennik_nsk</t>
  </si>
  <si>
    <t>https://www.facebook.com/sovremennik.nsk/</t>
  </si>
  <si>
    <t>https://www.instagram.com/sovremennik_nsk/</t>
  </si>
  <si>
    <t xml:space="preserve">450/3460 </t>
  </si>
  <si>
    <t xml:space="preserve">405 за месяц </t>
  </si>
  <si>
    <t>2</t>
  </si>
  <si>
    <t>3</t>
  </si>
  <si>
    <t>4</t>
  </si>
  <si>
    <t>5</t>
  </si>
  <si>
    <t>Организация  и проведение практического семинара «Хатха-йога» для жителей Ленинского района</t>
  </si>
  <si>
    <t xml:space="preserve">МБУМЦ «Современник»,
АМИ «Спектр», Блюхера, 61, цокольное помещение, спортзал
</t>
  </si>
  <si>
    <t>Организация и проведение Дня борьбы по восточным единоборствам по джиу-джитсу</t>
  </si>
  <si>
    <t>МБУМЦ «Современник» отдел «Звёздный», Троллейная, 22/1.</t>
  </si>
  <si>
    <t>Музыкально-поэтический вечер, посвященный Дню Земли.</t>
  </si>
  <si>
    <t>МБУМЦ «Современник», ул. Новосибирская, 20/1</t>
  </si>
  <si>
    <t>Организация экологической игры –путешествия «Загадки планеты», посвященной Всемирному Дню Земли</t>
  </si>
  <si>
    <t>Организация познавательной виртуальной экскурсии «По местам боевой славы!» для молодых семей</t>
  </si>
  <si>
    <t>МБУМЦ «Современник», отдел «АМИ «Спектр», Блюхера, 61, кабинет «МС».</t>
  </si>
  <si>
    <t>День открытых дверей в клубе «Чара».открытые занятия во всех возрастных группах для молодежи Ленинского района.</t>
  </si>
  <si>
    <t>МБУМЦ «Современник» отдел «АМИ «Спектр», ул. Блюхера 61, спортзал</t>
  </si>
  <si>
    <t>Программа «Танцевальный экспресс» для неорганизованной молодежи</t>
  </si>
  <si>
    <t>Гимназия  №17, ул. Котовского,38</t>
  </si>
  <si>
    <t xml:space="preserve">Акции «Марафон добра» в рамках Комплексной программы, посвященной Дню спонтанного проявления доброты </t>
  </si>
  <si>
    <t>МБУМЦ «Современник»,</t>
  </si>
  <si>
    <t>Гуманитарная акция «Передай добро по кругу», посвящённой Дню спонтанного проявления доброты</t>
  </si>
  <si>
    <t>Троллейный жилмассив</t>
  </si>
  <si>
    <t>Мастер-класс для молодежи «LEDY FIT» (различные стили фитнеса и танцев)</t>
  </si>
  <si>
    <t>МБУМЦ «Современник», отдел «ТОМ «Форум»,ул. Троллейная, 22/1</t>
  </si>
  <si>
    <t>Организация спортивного мастер-класса для жителей микрорайона «Сделай тело»</t>
  </si>
  <si>
    <t>День Борьбы</t>
  </si>
  <si>
    <t>Клуб традиционного джиу-джитсу «5 элемент», Краснообск, 116</t>
  </si>
  <si>
    <t>Организация экскурсии для многодетных семей в кукольный театр, приуроченная к Международному дню театра кукол</t>
  </si>
  <si>
    <t xml:space="preserve">Областной театр кукол, ул.Ленина, 22 </t>
  </si>
  <si>
    <t>Организация мастер-класса по направлению «Power move» для жителей Ленинского района</t>
  </si>
  <si>
    <t>Лекция для молодых женщин «Анатомия опорно-двигательного аппарата», мастер-класс «Профилактические упражнения для  опорно-двигательного аппарата»</t>
  </si>
  <si>
    <t xml:space="preserve">МБУМЦ «Современник»,
ул. Новосибирская, 20/1
</t>
  </si>
  <si>
    <t>Аква Фитнес марафон «Заряжайся!», к всемирному Дню здоровья.</t>
  </si>
  <si>
    <t>01.04.20ё19</t>
  </si>
  <si>
    <t>Центр здоровья «ТРопики»,ул. Немироваича-Данченко, 62</t>
  </si>
  <si>
    <t>Организация культурно-просветительской акция в рамках творческого объединения молодежи «FreeДом» «Сохраним Землю».Творческий музыкальный вечер.</t>
  </si>
  <si>
    <t>МБУМЦ «Современник» отдел  «АМИ «Спектр», Блюхера, 61, цокольное помещение, спортзал.</t>
  </si>
  <si>
    <t>Организация благотворительного концерта клуба эстрадного танца «Персея»</t>
  </si>
  <si>
    <t>ЦК НГТУ, Блюхера, 32</t>
  </si>
  <si>
    <t>Акция ко Всемирному дню без табака (квест-игра)</t>
  </si>
  <si>
    <t>Новосибирский колледж пищевой промышленности и переработки, ул. Планировочная 7\1</t>
  </si>
  <si>
    <t>Организация и проведение спортивно-игровой программы «А у нас во дворе» в рамках Дня защиты детей.Турнир по мини-футболу среди дворовых команд Ленинского района.</t>
  </si>
  <si>
    <t>Хоккейная площадка,Ул. Халтурина,24,</t>
  </si>
  <si>
    <t>Танцевальная площадка уличных направлений с командой «ТОП ДЕНС»</t>
  </si>
  <si>
    <t>25-28.06.2019</t>
  </si>
  <si>
    <t>МБУМЦ «Современник» отдел «ТОМ «Форум»,ул. Троллейная, 22/1( уличная площажка)</t>
  </si>
  <si>
    <t>Организация и проведение гуманитарной акции «Передай добро по кругу», посвящённой Дню спонтанного проявления доброты</t>
  </si>
  <si>
    <t>МБУМЦ «Современник» АМИ «Спектр», ул. Блюхера 61</t>
  </si>
  <si>
    <t>Творческий вечер, посвященный Дню Защитника Отечества</t>
  </si>
  <si>
    <t>Праздничная концертная программа ко Дню Победы в Великой Отечественной войне."Салют Победы!"</t>
  </si>
  <si>
    <t>Участие в акции «Свеча памяти»</t>
  </si>
  <si>
    <t>Монумент Славы</t>
  </si>
  <si>
    <t>Участие в 73 легкоатлетической эстафете памяти маршалаА. И. Покрышкина, посвященной 74 годовщине Победы в Великой Отечественной войне</t>
  </si>
  <si>
    <t>Красный проспект</t>
  </si>
  <si>
    <t>Организация концертной программы, посвященной Дню семьи</t>
  </si>
  <si>
    <t>МБУМЦ "Современнк", ул. Новосибирская, 20/1</t>
  </si>
  <si>
    <t>Организация благотворительного концерта клуба эстрадного танца «Персея</t>
  </si>
  <si>
    <t xml:space="preserve">Концертно-игровая программа, посвященная дню защиты детей. </t>
  </si>
  <si>
    <t>Праздник «День дружбы» для детей и подростков с ОВЗ, состоящих на учете в центре адаптации КЦСОН Ленинского района</t>
  </si>
  <si>
    <t>Парк им Кирова</t>
  </si>
  <si>
    <t>Открытие выставки клуба художественного творчества «Креатив» «Осенние звездочки» с организацией мастер- классов</t>
  </si>
  <si>
    <t>Участие в концертной программе ко дню учителя в МБОУ СОШ № 45</t>
  </si>
  <si>
    <t>04.010.2019</t>
  </si>
  <si>
    <t>МБОУМОШ 45</t>
  </si>
  <si>
    <t>автономное стационарное учреждение Новосибирской области Областной Дом милосердия (ГАСУ НСО «ОДМ») 2-й Порядковый переулок,  дом 10 а</t>
  </si>
  <si>
    <t xml:space="preserve">Праздничное поздравление с днем пожилого человека «Поделись улыбкою своей» </t>
  </si>
  <si>
    <t>Концертная программа «Нам года не беда» в декаду пожилых людей.</t>
  </si>
  <si>
    <t>Приемная депутата Зарубина Ю.Ф.</t>
  </si>
  <si>
    <t xml:space="preserve">Буклеты о деятельности центра и полезной информацией для молодых родителей на Городской фестиваль молодых семей фестиваль "Семейный пикник".             </t>
  </si>
  <si>
    <t xml:space="preserve">1.Листовки по пропаганде ЗОЖ.   2. Листовки о КФ  и проектах МЦ "Современник"  на каждое мероприятие по месту жительства.                                              </t>
  </si>
  <si>
    <t>Творческон пространство "FreeDom"</t>
  </si>
  <si>
    <t>Трудовой отряд "Звездный"</t>
  </si>
  <si>
    <t>январь-август 2019 года</t>
  </si>
  <si>
    <t>Группы в социальной сети "Вконтакте"</t>
  </si>
  <si>
    <t>Акция «Засветись» безопасность на дороге для детей и подростков, в рамках проекта «Круговорот добрых дел»</t>
  </si>
  <si>
    <t>Акция «Доброе дело своими руками» Изготовление кормушек, в рамках проекта «Круговорот добрых дел»</t>
  </si>
  <si>
    <t>Акция, посвященная Дню спонтанного проявления доброты, в рамках проекта «Круговорот добрых дел»</t>
  </si>
  <si>
    <t>Акция "Памперсы для малышей" для отказников дома малютки, в рамках проекта «Круговорот добрых дел»</t>
  </si>
  <si>
    <t>01.03.2019-30.03.2019</t>
  </si>
  <si>
    <t>Акция «Марафон добрых песен» , в рамках проекта «Круговорот добрых дел»</t>
  </si>
  <si>
    <t>Экологическая акция «День Земли» , в рамках проекта «Круговорот добрых дел»</t>
  </si>
  <si>
    <t>Акция «Всемирный день без табака», в рамках проекта «Круговорот добрых дел»</t>
  </si>
  <si>
    <t>Акция «Георгиевская ленточка» , в рамках проекта «Круговорот добрых дел»</t>
  </si>
  <si>
    <t>Акция «Дармарка» , в рамках проекта «Круговорот добрых дел»</t>
  </si>
  <si>
    <t>Гимназия №2,СОШ №45</t>
  </si>
  <si>
    <t>отделы МЦ "Современник"</t>
  </si>
  <si>
    <t>Центр социальной реабилитации инвалидов ул. Немировича-Данченко 100</t>
  </si>
  <si>
    <t xml:space="preserve">Территория Ленинского района </t>
  </si>
  <si>
    <t>ВСШ 10, ул. Троллейная 20а</t>
  </si>
  <si>
    <t>ПКиО им.Кирова, Монумент славы</t>
  </si>
  <si>
    <t>Отделы МБУМЦ «Современник»</t>
  </si>
  <si>
    <t>Акция «Собери ребенка в школу» , в рамках проекта «Круговорот добрых дел»</t>
  </si>
  <si>
    <t>01.09.2019-30.09.2019</t>
  </si>
  <si>
    <t>Акция «Осторожно, на дороге дети» , в рамках проекта «Круговорот добрых дел»</t>
  </si>
  <si>
    <t>Концертная программа " Дом Милосердия", в рамках поекта "Круговорот добрых дел"</t>
  </si>
  <si>
    <t>1 порядковый, 10</t>
  </si>
  <si>
    <t>Концертная – игровая программа «Добрая песня» , в рамках проекта «Круговорот добрых дел»</t>
  </si>
  <si>
    <t>Акция «Полная Миска» , в рамках проекта «Круговорот добрых дел»</t>
  </si>
  <si>
    <t>Акция «Детская горка» , в рамках проекта «Круговорот добрых дел»</t>
  </si>
  <si>
    <t>Акция  Молодежный дед мороз, в рамках проекта «Круговорот добрых дел»</t>
  </si>
  <si>
    <t>Левобережное ВОС , ул.Вертковская 23</t>
  </si>
  <si>
    <t xml:space="preserve">МЦ "Современник": понед- суббота 08.00-22.00, выходной - воскресенье;
ТОМ "Форум":  понед- суббота 08.00-22.00, выходной - воскресенье;
АМИ "Спектр":  понед- суббота 08.00-22.00, выходной - воскресенье;
отдел "Звездный":   понед- суббота 08.00-22.00, выходной - воскресенье         </t>
  </si>
  <si>
    <t>Головное учреждение "Современник" - 46 чел.
ТОМ "Форум" - 14 чел.
АМИ "Спектр" - 15 чел.
Отдел "Звездный" -31 чел
Итого: 106 чел.</t>
  </si>
  <si>
    <t>МЦ "Современник": 9
ТОМ "Форум":  3
АМИ "Спектр":  4
отдел "Звездный" по ул. Троллейная, 22/1,  по ул. Невельского, 29 -3</t>
  </si>
  <si>
    <t>Отделы учреждения:                                                                                                                                                       МЦ "Современник",  ул. Новосибирская, 20/1 - отдельно стоящее здание, 2-й этаж.                                                 ТОМ "Форум", ул. Троллейная, 22/1 - отдельно стоящее здание, 2-й этаж; 
отдел "Звездный", ул. Троллейная,22/1-  отдельно стоящее здание, 1-й этаж; 
Халтурина, 24а - отдельно стоящее здание, 1-й этаж; 
ул Невельского, 29-пристройка к многоквартирному жидлому дому; 
ул. Костычева,6 - подвал многоквартирного жилого дома. 
АМИ "Спектр", ул. Блюхера, 61-первый этаж многоквартирного жилого дома</t>
  </si>
  <si>
    <t>Площадь по структурным подразделениям:                                                                                                   Головное учреждение МЦ "Современник" - 902,9 кв.м.                                                                    Отдел"Звездный" - 482,5 кв.м.
"Звездный", ул. Невельского,29 - 210,5 кв.м.
"Звездный", ул. Костычева,6 -106.5кв.м. 
"Звездный", ул. Халтурина, 24а -60,7 кв.м.; 
ТОМ "Форум, Троллейная, 22/1 -253,4 кв.м.; 
АМИ "Спектр", Блюхера, 61 -315,1 кв.м. 
ИТОГО: 2400.4 кв.м.</t>
  </si>
  <si>
    <t>Площадь по структурным подразделениям:                                                                                                    Головное учреждение МЦ "Современник" - 483.4 кв.м.                     
Отдел"Звездный" - 291,5 кв.м.
"Звездный", ул. Невельского,29 - 139.8 кв.м.                                                                                              "Звездный", ул. Костычева,6 -99.1 кв.м. 
"Звездный", ул. Халтурина, 24а -35.5 кв.м.; 
ТОМ "Форум, Троллейная, 22/1 -125.7 кв.м.; АМИ "Спектр", Блюхера, 61 -134,1 кв.м.                                     ИТОГО: 1309.1кв.м.</t>
  </si>
  <si>
    <t>МБУМЦ «Современник отдел «ТОМ «Форум»,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</si>
</sst>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8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9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29" fillId="8" borderId="1" xfId="0" applyFont="1" applyFill="1" applyBorder="1" applyAlignment="1" applyProtection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9" fillId="8" borderId="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top" wrapText="1"/>
    </xf>
    <xf numFmtId="0" fontId="29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9" fillId="0" borderId="1" xfId="0" applyFont="1" applyBorder="1" applyAlignment="1">
      <alignment horizontal="center" vertical="top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33" fillId="2" borderId="1" xfId="0" applyFont="1" applyFill="1" applyBorder="1" applyAlignment="1" applyProtection="1">
      <alignment horizontal="left" vertical="top" wrapText="1"/>
      <protection locked="0"/>
    </xf>
    <xf numFmtId="1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17" fontId="10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14" fontId="10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14" fontId="10" fillId="2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wrapText="1"/>
    </xf>
    <xf numFmtId="0" fontId="0" fillId="2" borderId="0" xfId="0" applyFill="1"/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vertical="top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center"/>
    </xf>
    <xf numFmtId="0" fontId="30" fillId="0" borderId="1" xfId="1" applyBorder="1" applyAlignment="1" applyProtection="1">
      <alignment horizontal="center" vertical="top" wrapText="1"/>
      <protection locked="0"/>
    </xf>
    <xf numFmtId="0" fontId="30" fillId="0" borderId="0" xfId="1" applyAlignment="1">
      <alignment horizontal="center" vertical="center"/>
    </xf>
    <xf numFmtId="0" fontId="30" fillId="0" borderId="1" xfId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4" fontId="35" fillId="0" borderId="1" xfId="0" applyNumberFormat="1" applyFont="1" applyBorder="1" applyAlignment="1">
      <alignment horizontal="justify" vertical="justify" wrapText="1" readingOrder="1"/>
    </xf>
    <xf numFmtId="14" fontId="35" fillId="0" borderId="3" xfId="0" applyNumberFormat="1" applyFont="1" applyBorder="1" applyAlignment="1">
      <alignment horizontal="justify" vertical="justify" wrapText="1" readingOrder="1"/>
    </xf>
    <xf numFmtId="14" fontId="35" fillId="0" borderId="2" xfId="0" applyNumberFormat="1" applyFont="1" applyBorder="1" applyAlignment="1">
      <alignment horizontal="justify" vertical="justify" wrapText="1" readingOrder="1"/>
    </xf>
    <xf numFmtId="14" fontId="35" fillId="0" borderId="1" xfId="0" applyNumberFormat="1" applyFont="1" applyBorder="1" applyAlignment="1">
      <alignment horizontal="left" vertical="top" wrapText="1"/>
    </xf>
    <xf numFmtId="14" fontId="35" fillId="0" borderId="1" xfId="0" applyNumberFormat="1" applyFont="1" applyBorder="1" applyAlignment="1">
      <alignment horizontal="left" vertical="top" wrapText="1" readingOrder="1"/>
    </xf>
    <xf numFmtId="14" fontId="35" fillId="0" borderId="1" xfId="0" applyNumberFormat="1" applyFont="1" applyBorder="1" applyAlignment="1">
      <alignment horizontal="left" vertical="justify" wrapText="1" readingOrder="1"/>
    </xf>
    <xf numFmtId="14" fontId="35" fillId="0" borderId="1" xfId="0" applyNumberFormat="1" applyFont="1" applyBorder="1" applyAlignment="1">
      <alignment horizontal="justify" vertical="justify" wrapText="1" readingOrder="1"/>
    </xf>
    <xf numFmtId="14" fontId="35" fillId="0" borderId="1" xfId="0" applyNumberFormat="1" applyFont="1" applyBorder="1" applyAlignment="1">
      <alignment horizontal="left" vertical="justify" wrapText="1" readingOrder="1"/>
    </xf>
    <xf numFmtId="14" fontId="35" fillId="0" borderId="3" xfId="0" applyNumberFormat="1" applyFont="1" applyBorder="1" applyAlignment="1">
      <alignment horizontal="left" vertical="justify" wrapText="1" readingOrder="1"/>
    </xf>
    <xf numFmtId="0" fontId="35" fillId="0" borderId="17" xfId="0" applyFont="1" applyBorder="1" applyAlignment="1">
      <alignment horizontal="left" vertical="top" wrapText="1"/>
    </xf>
    <xf numFmtId="14" fontId="35" fillId="0" borderId="2" xfId="0" applyNumberFormat="1" applyFont="1" applyBorder="1" applyAlignment="1">
      <alignment horizontal="left" vertical="justify" wrapText="1" readingOrder="1"/>
    </xf>
    <xf numFmtId="14" fontId="35" fillId="0" borderId="2" xfId="0" applyNumberFormat="1" applyFont="1" applyBorder="1" applyAlignment="1">
      <alignment horizontal="justify" vertical="justify" wrapText="1" readingOrder="1"/>
    </xf>
    <xf numFmtId="0" fontId="0" fillId="0" borderId="0" xfId="0"/>
    <xf numFmtId="14" fontId="35" fillId="0" borderId="1" xfId="0" applyNumberFormat="1" applyFont="1" applyBorder="1" applyAlignment="1">
      <alignment horizontal="justify" vertical="justify" wrapText="1" readingOrder="1"/>
    </xf>
    <xf numFmtId="14" fontId="35" fillId="0" borderId="3" xfId="0" applyNumberFormat="1" applyFont="1" applyBorder="1" applyAlignment="1">
      <alignment horizontal="justify" vertical="justify" wrapText="1" readingOrder="1"/>
    </xf>
    <xf numFmtId="14" fontId="35" fillId="0" borderId="2" xfId="0" applyNumberFormat="1" applyFont="1" applyBorder="1" applyAlignment="1">
      <alignment horizontal="justify" vertical="justify" wrapText="1" readingOrder="1"/>
    </xf>
    <xf numFmtId="0" fontId="0" fillId="0" borderId="0" xfId="0"/>
    <xf numFmtId="14" fontId="35" fillId="0" borderId="1" xfId="0" applyNumberFormat="1" applyFont="1" applyBorder="1" applyAlignment="1">
      <alignment horizontal="justify" vertical="justify" wrapText="1" readingOrder="1"/>
    </xf>
    <xf numFmtId="14" fontId="35" fillId="0" borderId="2" xfId="0" applyNumberFormat="1" applyFont="1" applyBorder="1" applyAlignment="1">
      <alignment horizontal="justify" vertical="justify" wrapText="1" readingOrder="1"/>
    </xf>
    <xf numFmtId="0" fontId="10" fillId="0" borderId="0" xfId="0" applyFont="1" applyAlignment="1">
      <alignment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35" fillId="0" borderId="2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 readingOrder="1"/>
    </xf>
    <xf numFmtId="0" fontId="35" fillId="0" borderId="0" xfId="0" applyFont="1" applyAlignment="1">
      <alignment vertical="top" wrapText="1" readingOrder="1"/>
    </xf>
    <xf numFmtId="0" fontId="35" fillId="0" borderId="1" xfId="0" applyFont="1" applyBorder="1" applyAlignment="1">
      <alignment vertical="top" readingOrder="1"/>
    </xf>
    <xf numFmtId="0" fontId="36" fillId="0" borderId="0" xfId="0" applyFont="1" applyAlignment="1">
      <alignment vertical="top" wrapText="1" readingOrder="1"/>
    </xf>
    <xf numFmtId="0" fontId="35" fillId="0" borderId="2" xfId="0" applyFont="1" applyBorder="1" applyAlignment="1">
      <alignment vertical="top" wrapText="1" readingOrder="1"/>
    </xf>
    <xf numFmtId="0" fontId="35" fillId="0" borderId="0" xfId="0" applyFont="1" applyAlignment="1">
      <alignment vertical="top" readingOrder="1"/>
    </xf>
    <xf numFmtId="0" fontId="37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49" fontId="35" fillId="0" borderId="0" xfId="0" applyNumberFormat="1" applyFont="1" applyAlignment="1">
      <alignment horizontal="left"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0;&#1088;&#1072;&#1084;&#1080;&#1076;&#1072;/Downloads/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ovremennik.nsk/" TargetMode="External"/><Relationship Id="rId2" Type="http://schemas.openxmlformats.org/officeDocument/2006/relationships/hyperlink" Target="https://vk.com/sovremennik_nsk" TargetMode="External"/><Relationship Id="rId1" Type="http://schemas.openxmlformats.org/officeDocument/2006/relationships/hyperlink" Target="http://www.timolod.ru/centers/youth_centers/opisanie/sovremennik.php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vk.com/sovremennik_nsk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P18" sqref="P18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17" t="s">
        <v>205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38.25" customHeight="1" x14ac:dyDescent="0.25"/>
    <row r="3" spans="1:14" ht="19.5" customHeight="1" x14ac:dyDescent="0.25">
      <c r="A3" s="324" t="s">
        <v>217</v>
      </c>
      <c r="B3" s="324"/>
      <c r="C3" s="324"/>
      <c r="D3" s="324"/>
      <c r="E3" s="324"/>
      <c r="L3" s="318"/>
      <c r="M3" s="318"/>
      <c r="N3" s="318"/>
    </row>
    <row r="4" spans="1:14" ht="15.75" x14ac:dyDescent="0.25">
      <c r="A4" s="120" t="s">
        <v>79</v>
      </c>
      <c r="B4" s="323" t="s">
        <v>264</v>
      </c>
      <c r="C4" s="323"/>
      <c r="D4" s="323"/>
      <c r="E4" s="323"/>
    </row>
    <row r="5" spans="1:14" ht="21.75" customHeight="1" x14ac:dyDescent="0.25">
      <c r="A5" s="323"/>
      <c r="B5" s="323"/>
      <c r="C5" s="323"/>
      <c r="D5" s="323"/>
      <c r="E5" s="323"/>
    </row>
    <row r="6" spans="1:14" ht="30.75" customHeight="1" x14ac:dyDescent="0.25">
      <c r="A6" s="325"/>
      <c r="B6" s="325"/>
      <c r="D6" s="326"/>
      <c r="E6" s="326"/>
    </row>
    <row r="7" spans="1:14" ht="12.75" customHeight="1" x14ac:dyDescent="0.25">
      <c r="A7" s="327" t="s">
        <v>218</v>
      </c>
      <c r="B7" s="327"/>
      <c r="D7" s="315" t="s">
        <v>219</v>
      </c>
      <c r="E7" s="315"/>
    </row>
    <row r="8" spans="1:14" ht="12.75" customHeight="1" x14ac:dyDescent="0.25">
      <c r="A8" s="121"/>
      <c r="B8" s="316" t="s">
        <v>220</v>
      </c>
      <c r="C8" s="316"/>
      <c r="D8" s="316"/>
      <c r="E8" s="122"/>
    </row>
    <row r="9" spans="1:14" ht="101.25" customHeight="1" x14ac:dyDescent="0.25"/>
    <row r="10" spans="1:14" ht="18.75" x14ac:dyDescent="0.3">
      <c r="A10" s="320" t="s">
        <v>102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ht="18.75" customHeight="1" x14ac:dyDescent="0.3">
      <c r="A11" s="320" t="s">
        <v>265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</row>
    <row r="12" spans="1:14" x14ac:dyDescent="0.25">
      <c r="A12" s="321" t="s">
        <v>103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</row>
    <row r="13" spans="1:14" ht="18.75" x14ac:dyDescent="0.3">
      <c r="E13" s="39" t="s">
        <v>104</v>
      </c>
      <c r="F13" s="319">
        <v>2019</v>
      </c>
      <c r="G13" s="319"/>
      <c r="H13" s="322" t="s">
        <v>105</v>
      </c>
      <c r="I13" s="322"/>
      <c r="J13" s="322"/>
    </row>
    <row r="23" spans="1:14" ht="18.75" x14ac:dyDescent="0.25">
      <c r="A23" s="314" t="s">
        <v>206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G8" sqref="G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39" t="s">
        <v>263</v>
      </c>
      <c r="B1" s="139"/>
      <c r="C1" s="139"/>
      <c r="D1" s="139"/>
    </row>
    <row r="2" spans="1:4" ht="94.5" customHeight="1" x14ac:dyDescent="0.25">
      <c r="A2" s="110" t="s">
        <v>261</v>
      </c>
      <c r="B2" s="137" t="s">
        <v>226</v>
      </c>
      <c r="C2" s="137" t="s">
        <v>227</v>
      </c>
      <c r="D2" s="137" t="s">
        <v>197</v>
      </c>
    </row>
    <row r="3" spans="1:4" ht="46.5" customHeight="1" x14ac:dyDescent="0.25">
      <c r="A3" s="103" t="s">
        <v>60</v>
      </c>
      <c r="B3" s="67">
        <v>4</v>
      </c>
      <c r="C3" s="111">
        <v>4</v>
      </c>
      <c r="D3" s="111">
        <v>2950</v>
      </c>
    </row>
    <row r="4" spans="1:4" ht="45.75" customHeight="1" x14ac:dyDescent="0.25">
      <c r="A4" s="103" t="s">
        <v>71</v>
      </c>
      <c r="B4" s="67">
        <v>14</v>
      </c>
      <c r="C4" s="111">
        <v>14</v>
      </c>
      <c r="D4" s="111">
        <v>1660</v>
      </c>
    </row>
    <row r="5" spans="1:4" ht="37.5" customHeight="1" x14ac:dyDescent="0.25">
      <c r="A5" s="103" t="s">
        <v>69</v>
      </c>
      <c r="B5" s="67">
        <v>0</v>
      </c>
      <c r="C5" s="111">
        <v>0</v>
      </c>
      <c r="D5" s="111">
        <v>0</v>
      </c>
    </row>
    <row r="6" spans="1:4" ht="37.5" customHeight="1" x14ac:dyDescent="0.25">
      <c r="A6" s="103" t="s">
        <v>70</v>
      </c>
      <c r="B6" s="67">
        <v>0</v>
      </c>
      <c r="C6" s="111">
        <v>0</v>
      </c>
      <c r="D6" s="111">
        <v>0</v>
      </c>
    </row>
    <row r="7" spans="1:4" ht="47.25" customHeight="1" x14ac:dyDescent="0.25">
      <c r="A7" s="103" t="s">
        <v>61</v>
      </c>
      <c r="B7" s="67">
        <v>9</v>
      </c>
      <c r="C7" s="111">
        <v>9</v>
      </c>
      <c r="D7" s="111">
        <v>1230</v>
      </c>
    </row>
    <row r="8" spans="1:4" ht="74.25" customHeight="1" x14ac:dyDescent="0.25">
      <c r="A8" s="103" t="s">
        <v>72</v>
      </c>
      <c r="B8" s="67">
        <v>6</v>
      </c>
      <c r="C8" s="111">
        <v>6</v>
      </c>
      <c r="D8" s="111">
        <v>780</v>
      </c>
    </row>
    <row r="9" spans="1:4" ht="37.5" customHeight="1" x14ac:dyDescent="0.25">
      <c r="A9" s="138" t="s">
        <v>91</v>
      </c>
      <c r="B9" s="35">
        <f>SUM(B3:B8)</f>
        <v>33</v>
      </c>
      <c r="C9" s="35">
        <f>SUM(C3:C8)</f>
        <v>33</v>
      </c>
      <c r="D9" s="35">
        <f>SUM(D3:D8)</f>
        <v>6620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J4" sqref="J4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72" t="s">
        <v>140</v>
      </c>
      <c r="B1" s="372"/>
      <c r="C1" s="372"/>
      <c r="D1" s="372"/>
      <c r="E1" s="372"/>
    </row>
    <row r="2" spans="1:5" ht="94.5" customHeight="1" x14ac:dyDescent="0.25">
      <c r="A2" s="226" t="s">
        <v>141</v>
      </c>
      <c r="B2" s="226" t="s">
        <v>142</v>
      </c>
      <c r="C2" s="226" t="s">
        <v>143</v>
      </c>
      <c r="D2" s="226" t="s">
        <v>144</v>
      </c>
      <c r="E2" s="226" t="s">
        <v>145</v>
      </c>
    </row>
    <row r="3" spans="1:5" ht="56.25" x14ac:dyDescent="0.3">
      <c r="A3" s="70" t="s">
        <v>146</v>
      </c>
      <c r="B3" s="55">
        <v>1599</v>
      </c>
      <c r="C3" s="111">
        <v>3</v>
      </c>
      <c r="D3" s="111">
        <v>816</v>
      </c>
      <c r="E3" s="111">
        <v>780</v>
      </c>
    </row>
    <row r="4" spans="1:5" ht="75" x14ac:dyDescent="0.3">
      <c r="A4" s="70" t="s">
        <v>147</v>
      </c>
      <c r="B4" s="55">
        <v>27</v>
      </c>
      <c r="C4" s="111">
        <v>3</v>
      </c>
      <c r="D4" s="111">
        <v>6</v>
      </c>
      <c r="E4" s="111">
        <v>18</v>
      </c>
    </row>
    <row r="5" spans="1:5" ht="112.5" x14ac:dyDescent="0.3">
      <c r="A5" s="70" t="s">
        <v>221</v>
      </c>
      <c r="B5" s="123">
        <v>75</v>
      </c>
      <c r="C5" s="123">
        <v>0</v>
      </c>
      <c r="D5" s="123">
        <v>0</v>
      </c>
      <c r="E5" s="123">
        <v>75</v>
      </c>
    </row>
    <row r="6" spans="1:5" ht="24" customHeight="1" x14ac:dyDescent="0.3">
      <c r="A6" s="70" t="s">
        <v>222</v>
      </c>
      <c r="B6" s="55">
        <v>0</v>
      </c>
      <c r="C6" s="111">
        <v>0</v>
      </c>
      <c r="D6" s="111">
        <v>0</v>
      </c>
      <c r="E6" s="111">
        <v>0</v>
      </c>
    </row>
    <row r="7" spans="1:5" ht="37.5" x14ac:dyDescent="0.3">
      <c r="A7" s="70" t="s">
        <v>148</v>
      </c>
      <c r="B7" s="55">
        <v>0</v>
      </c>
      <c r="C7" s="111">
        <v>0</v>
      </c>
      <c r="D7" s="111">
        <v>0</v>
      </c>
      <c r="E7" s="111">
        <v>0</v>
      </c>
    </row>
    <row r="8" spans="1:5" ht="56.25" x14ac:dyDescent="0.3">
      <c r="A8" s="70" t="s">
        <v>149</v>
      </c>
      <c r="B8" s="55">
        <v>0</v>
      </c>
      <c r="C8" s="111">
        <v>0</v>
      </c>
      <c r="D8" s="111">
        <v>0</v>
      </c>
      <c r="E8" s="111">
        <v>0</v>
      </c>
    </row>
    <row r="9" spans="1:5" ht="56.25" x14ac:dyDescent="0.3">
      <c r="A9" s="70" t="s">
        <v>150</v>
      </c>
      <c r="B9" s="55">
        <v>0</v>
      </c>
      <c r="C9" s="111">
        <v>0</v>
      </c>
      <c r="D9" s="111">
        <v>0</v>
      </c>
      <c r="E9" s="111">
        <v>0</v>
      </c>
    </row>
    <row r="10" spans="1:5" ht="18.75" x14ac:dyDescent="0.25">
      <c r="A10" s="71" t="s">
        <v>91</v>
      </c>
      <c r="B10" s="109">
        <v>1606</v>
      </c>
      <c r="C10" s="109">
        <v>4</v>
      </c>
      <c r="D10" s="109">
        <v>822</v>
      </c>
      <c r="E10" s="109">
        <v>780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view="pageBreakPreview" zoomScaleSheetLayoutView="100" workbookViewId="0">
      <selection activeCell="A20" sqref="A20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71" t="s">
        <v>151</v>
      </c>
      <c r="B1" s="373"/>
      <c r="C1" s="373"/>
      <c r="D1" s="373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62" t="s">
        <v>223</v>
      </c>
      <c r="B3" s="163"/>
      <c r="C3" s="162"/>
      <c r="D3" s="163"/>
    </row>
    <row r="4" spans="1:4" ht="15.75" x14ac:dyDescent="0.25">
      <c r="A4" s="244"/>
      <c r="B4" s="245"/>
      <c r="C4" s="246"/>
      <c r="D4" s="247"/>
    </row>
    <row r="5" spans="1:4" ht="15.75" x14ac:dyDescent="0.25">
      <c r="A5" s="246"/>
      <c r="B5" s="245"/>
      <c r="C5" s="246"/>
      <c r="D5" s="247"/>
    </row>
    <row r="6" spans="1:4" ht="15.75" x14ac:dyDescent="0.25">
      <c r="A6" s="246"/>
      <c r="B6" s="248"/>
      <c r="C6" s="246"/>
      <c r="D6" s="247"/>
    </row>
    <row r="7" spans="1:4" ht="18.75" x14ac:dyDescent="0.25">
      <c r="A7" s="162" t="s">
        <v>124</v>
      </c>
      <c r="B7" s="169"/>
      <c r="C7" s="162"/>
      <c r="D7" s="163"/>
    </row>
    <row r="8" spans="1:4" ht="15.75" customHeight="1" x14ac:dyDescent="0.25">
      <c r="A8" s="244" t="s">
        <v>339</v>
      </c>
      <c r="B8" s="245">
        <v>43583</v>
      </c>
      <c r="C8" s="246" t="s">
        <v>340</v>
      </c>
      <c r="D8" s="247" t="s">
        <v>341</v>
      </c>
    </row>
    <row r="9" spans="1:4" ht="31.5" x14ac:dyDescent="0.25">
      <c r="A9" s="246" t="s">
        <v>342</v>
      </c>
      <c r="B9" s="245" t="s">
        <v>343</v>
      </c>
      <c r="C9" s="246" t="s">
        <v>344</v>
      </c>
      <c r="D9" s="247" t="s">
        <v>345</v>
      </c>
    </row>
    <row r="10" spans="1:4" ht="15.75" x14ac:dyDescent="0.25">
      <c r="A10" s="246" t="s">
        <v>346</v>
      </c>
      <c r="B10" s="248">
        <v>43556</v>
      </c>
      <c r="C10" s="246" t="s">
        <v>347</v>
      </c>
      <c r="D10" s="247" t="s">
        <v>345</v>
      </c>
    </row>
    <row r="11" spans="1:4" ht="15.75" x14ac:dyDescent="0.25">
      <c r="A11" s="182" t="s">
        <v>392</v>
      </c>
      <c r="B11" s="189">
        <v>43730</v>
      </c>
      <c r="C11" s="182" t="s">
        <v>206</v>
      </c>
      <c r="D11" s="182" t="s">
        <v>393</v>
      </c>
    </row>
    <row r="12" spans="1:4" ht="13.5" customHeight="1" x14ac:dyDescent="0.25">
      <c r="A12" s="182" t="s">
        <v>394</v>
      </c>
      <c r="B12" s="189" t="s">
        <v>395</v>
      </c>
      <c r="C12" s="182" t="s">
        <v>396</v>
      </c>
      <c r="D12" s="182" t="s">
        <v>371</v>
      </c>
    </row>
    <row r="13" spans="1:4" ht="16.5" customHeight="1" x14ac:dyDescent="0.25">
      <c r="A13" s="182"/>
      <c r="B13" s="189"/>
      <c r="C13" s="182"/>
      <c r="D13" s="182"/>
    </row>
    <row r="14" spans="1:4" ht="15.75" x14ac:dyDescent="0.25">
      <c r="A14" s="191"/>
      <c r="B14" s="198"/>
      <c r="C14" s="191"/>
      <c r="D14" s="199"/>
    </row>
    <row r="15" spans="1:4" ht="18.75" x14ac:dyDescent="0.25">
      <c r="A15" s="73"/>
      <c r="B15" s="107"/>
      <c r="C15" s="73"/>
      <c r="D15" s="107"/>
    </row>
    <row r="16" spans="1:4" ht="18.75" x14ac:dyDescent="0.25">
      <c r="A16" s="162" t="s">
        <v>237</v>
      </c>
      <c r="B16" s="169"/>
      <c r="C16" s="162"/>
      <c r="D16" s="163"/>
    </row>
    <row r="17" spans="1:4" ht="66.75" customHeight="1" x14ac:dyDescent="0.25">
      <c r="A17" s="246" t="s">
        <v>348</v>
      </c>
      <c r="B17" s="245">
        <v>43511</v>
      </c>
      <c r="C17" s="250" t="s">
        <v>349</v>
      </c>
      <c r="D17" s="247" t="s">
        <v>350</v>
      </c>
    </row>
    <row r="18" spans="1:4" ht="66.75" customHeight="1" x14ac:dyDescent="0.25">
      <c r="A18" s="246" t="s">
        <v>351</v>
      </c>
      <c r="B18" s="245" t="s">
        <v>352</v>
      </c>
      <c r="C18" s="246" t="s">
        <v>353</v>
      </c>
      <c r="D18" s="247" t="s">
        <v>354</v>
      </c>
    </row>
    <row r="19" spans="1:4" ht="66.75" customHeight="1" x14ac:dyDescent="0.25">
      <c r="A19" s="263" t="s">
        <v>355</v>
      </c>
      <c r="B19" s="264" t="s">
        <v>356</v>
      </c>
      <c r="C19" s="264" t="s">
        <v>357</v>
      </c>
      <c r="D19" s="265" t="s">
        <v>358</v>
      </c>
    </row>
    <row r="20" spans="1:4" ht="15.75" x14ac:dyDescent="0.25">
      <c r="A20" s="182"/>
      <c r="B20" s="182"/>
      <c r="C20" s="182"/>
      <c r="D20" s="182"/>
    </row>
    <row r="21" spans="1:4" ht="15.75" x14ac:dyDescent="0.25">
      <c r="A21" s="182"/>
      <c r="B21" s="190"/>
      <c r="C21" s="190"/>
      <c r="D21" s="182"/>
    </row>
    <row r="22" spans="1:4" ht="18" customHeight="1" x14ac:dyDescent="0.25">
      <c r="A22" s="182"/>
      <c r="B22" s="183"/>
      <c r="C22" s="182"/>
      <c r="D22" s="182"/>
    </row>
    <row r="23" spans="1:4" ht="15.75" x14ac:dyDescent="0.25">
      <c r="A23" s="182"/>
      <c r="B23" s="190"/>
      <c r="C23" s="190"/>
      <c r="D23" s="182"/>
    </row>
    <row r="24" spans="1:4" ht="15.75" x14ac:dyDescent="0.25">
      <c r="A24" s="182"/>
      <c r="B24" s="182"/>
      <c r="C24" s="182"/>
      <c r="D24" s="182"/>
    </row>
    <row r="25" spans="1:4" ht="15.75" x14ac:dyDescent="0.25">
      <c r="A25" s="182"/>
      <c r="B25" s="187"/>
      <c r="C25" s="182"/>
      <c r="D25" s="182"/>
    </row>
    <row r="26" spans="1:4" ht="18" customHeight="1" x14ac:dyDescent="0.25">
      <c r="A26" s="182"/>
      <c r="B26" s="182"/>
      <c r="C26" s="182"/>
      <c r="D26" s="182"/>
    </row>
    <row r="27" spans="1:4" ht="18.75" customHeight="1" x14ac:dyDescent="0.25">
      <c r="A27" s="182"/>
      <c r="B27" s="182"/>
      <c r="C27" s="182"/>
      <c r="D27" s="182"/>
    </row>
    <row r="28" spans="1:4" ht="19.5" customHeight="1" x14ac:dyDescent="0.25">
      <c r="A28" s="182"/>
      <c r="B28" s="187"/>
      <c r="C28" s="182"/>
      <c r="D28" s="182"/>
    </row>
    <row r="29" spans="1:4" ht="22.5" customHeight="1" x14ac:dyDescent="0.25">
      <c r="A29" s="182"/>
      <c r="B29" s="187"/>
      <c r="C29" s="182"/>
      <c r="D29" s="182"/>
    </row>
    <row r="30" spans="1:4" ht="15.75" hidden="1" customHeight="1" x14ac:dyDescent="0.25">
      <c r="A30" s="182"/>
      <c r="B30" s="187"/>
      <c r="C30" s="182"/>
      <c r="D30" s="182"/>
    </row>
    <row r="31" spans="1:4" ht="21.75" customHeight="1" x14ac:dyDescent="0.25">
      <c r="A31" s="182"/>
      <c r="B31" s="182"/>
      <c r="C31" s="182"/>
      <c r="D31" s="182"/>
    </row>
    <row r="32" spans="1:4" ht="23.25" customHeight="1" x14ac:dyDescent="0.25">
      <c r="A32" s="182"/>
      <c r="B32" s="182"/>
      <c r="C32" s="182"/>
      <c r="D32" s="182"/>
    </row>
    <row r="33" spans="1:4" ht="23.25" customHeight="1" x14ac:dyDescent="0.25">
      <c r="A33" s="182"/>
      <c r="B33" s="182"/>
      <c r="C33" s="182"/>
      <c r="D33" s="182"/>
    </row>
    <row r="34" spans="1:4" ht="18" customHeight="1" x14ac:dyDescent="0.25">
      <c r="A34" s="182"/>
      <c r="B34" s="187"/>
      <c r="C34" s="182"/>
      <c r="D34" s="182"/>
    </row>
    <row r="35" spans="1:4" ht="18" customHeight="1" x14ac:dyDescent="0.25">
      <c r="A35" s="182"/>
      <c r="B35" s="187"/>
      <c r="C35" s="182"/>
      <c r="D35" s="182"/>
    </row>
    <row r="36" spans="1:4" ht="19.5" customHeight="1" x14ac:dyDescent="0.25">
      <c r="A36" s="182"/>
      <c r="B36" s="187"/>
      <c r="C36" s="182"/>
      <c r="D36" s="182"/>
    </row>
    <row r="37" spans="1:4" ht="18.75" customHeight="1" x14ac:dyDescent="0.25">
      <c r="A37" s="182"/>
      <c r="B37" s="182"/>
      <c r="C37" s="182"/>
      <c r="D37" s="182"/>
    </row>
    <row r="38" spans="1:4" ht="18.75" customHeight="1" x14ac:dyDescent="0.25">
      <c r="A38" s="186"/>
      <c r="B38" s="185"/>
      <c r="C38" s="186"/>
      <c r="D38" s="182"/>
    </row>
    <row r="39" spans="1:4" ht="18.75" customHeight="1" x14ac:dyDescent="0.25">
      <c r="A39" s="182"/>
      <c r="B39" s="182"/>
      <c r="C39" s="182"/>
      <c r="D39" s="182"/>
    </row>
    <row r="40" spans="1:4" ht="20.25" customHeight="1" x14ac:dyDescent="0.25">
      <c r="A40" s="182"/>
      <c r="B40" s="183"/>
      <c r="C40" s="182"/>
      <c r="D40" s="182"/>
    </row>
    <row r="41" spans="1:4" ht="17.25" customHeight="1" x14ac:dyDescent="0.25">
      <c r="A41" s="182"/>
      <c r="B41" s="187"/>
      <c r="C41" s="182"/>
      <c r="D41" s="182"/>
    </row>
    <row r="42" spans="1:4" ht="18" customHeight="1" x14ac:dyDescent="0.25">
      <c r="A42" s="182"/>
      <c r="B42" s="183"/>
      <c r="C42" s="182"/>
      <c r="D42" s="182"/>
    </row>
    <row r="43" spans="1:4" ht="15.75" customHeight="1" x14ac:dyDescent="0.25">
      <c r="A43" s="182"/>
      <c r="B43" s="187"/>
      <c r="C43" s="182"/>
      <c r="D43" s="182"/>
    </row>
    <row r="44" spans="1:4" ht="17.25" customHeight="1" x14ac:dyDescent="0.25">
      <c r="A44" s="182"/>
      <c r="B44" s="187"/>
      <c r="C44" s="182"/>
      <c r="D44" s="182"/>
    </row>
    <row r="45" spans="1:4" ht="19.5" customHeight="1" x14ac:dyDescent="0.25">
      <c r="A45" s="188"/>
      <c r="B45" s="187"/>
      <c r="C45" s="182"/>
      <c r="D45" s="182"/>
    </row>
    <row r="46" spans="1:4" ht="14.25" customHeight="1" x14ac:dyDescent="0.25">
      <c r="A46" s="182"/>
      <c r="B46" s="187"/>
      <c r="C46" s="182"/>
      <c r="D46" s="182"/>
    </row>
    <row r="47" spans="1:4" ht="18" customHeight="1" x14ac:dyDescent="0.25">
      <c r="A47" s="182"/>
      <c r="B47" s="187"/>
      <c r="C47" s="182"/>
      <c r="D47" s="182"/>
    </row>
    <row r="48" spans="1:4" ht="16.5" customHeight="1" x14ac:dyDescent="0.25">
      <c r="A48" s="182"/>
      <c r="B48" s="187"/>
      <c r="C48" s="182"/>
      <c r="D48" s="182"/>
    </row>
    <row r="49" spans="1:4" ht="15.75" customHeight="1" x14ac:dyDescent="0.25">
      <c r="A49" s="182"/>
      <c r="B49" s="187"/>
      <c r="C49" s="182"/>
      <c r="D49" s="182"/>
    </row>
    <row r="50" spans="1:4" ht="16.5" customHeight="1" x14ac:dyDescent="0.25">
      <c r="A50" s="182"/>
      <c r="B50" s="187"/>
      <c r="C50" s="182"/>
      <c r="D50" s="182"/>
    </row>
    <row r="51" spans="1:4" ht="15.75" customHeight="1" x14ac:dyDescent="0.25">
      <c r="A51" s="182"/>
      <c r="B51" s="182"/>
      <c r="C51" s="182"/>
      <c r="D51" s="182"/>
    </row>
    <row r="52" spans="1:4" ht="18.75" customHeight="1" x14ac:dyDescent="0.25">
      <c r="A52" s="182"/>
      <c r="B52" s="187"/>
      <c r="C52" s="182"/>
      <c r="D52" s="182"/>
    </row>
    <row r="53" spans="1:4" ht="17.25" customHeight="1" x14ac:dyDescent="0.25">
      <c r="A53" s="182"/>
      <c r="B53" s="182"/>
      <c r="C53" s="190"/>
      <c r="D53" s="182"/>
    </row>
    <row r="54" spans="1:4" ht="18" customHeight="1" x14ac:dyDescent="0.25">
      <c r="A54" s="182"/>
      <c r="B54" s="187"/>
      <c r="C54" s="182"/>
      <c r="D54" s="182"/>
    </row>
    <row r="55" spans="1:4" ht="18.75" customHeight="1" x14ac:dyDescent="0.25">
      <c r="A55" s="182"/>
      <c r="B55" s="187"/>
      <c r="C55" s="182"/>
      <c r="D55" s="182"/>
    </row>
    <row r="56" spans="1:4" ht="18" customHeight="1" x14ac:dyDescent="0.25">
      <c r="A56" s="182"/>
      <c r="B56" s="187"/>
      <c r="C56" s="182"/>
      <c r="D56" s="182"/>
    </row>
    <row r="57" spans="1:4" ht="18.75" customHeight="1" x14ac:dyDescent="0.25">
      <c r="A57" s="182"/>
      <c r="B57" s="187"/>
      <c r="C57" s="182"/>
      <c r="D57" s="182"/>
    </row>
    <row r="58" spans="1:4" ht="16.5" customHeight="1" x14ac:dyDescent="0.25">
      <c r="A58" s="182"/>
      <c r="B58" s="187"/>
      <c r="C58" s="182"/>
      <c r="D58" s="182"/>
    </row>
    <row r="59" spans="1:4" ht="18" customHeight="1" x14ac:dyDescent="0.25">
      <c r="A59" s="182"/>
      <c r="B59" s="187"/>
      <c r="C59" s="182"/>
      <c r="D59" s="182"/>
    </row>
    <row r="60" spans="1:4" ht="18" customHeight="1" x14ac:dyDescent="0.25">
      <c r="A60" s="182"/>
      <c r="B60" s="187"/>
      <c r="C60" s="182"/>
      <c r="D60" s="182"/>
    </row>
    <row r="61" spans="1:4" ht="18" customHeight="1" x14ac:dyDescent="0.25">
      <c r="A61" s="182"/>
      <c r="B61" s="187"/>
      <c r="C61" s="182"/>
      <c r="D61" s="182"/>
    </row>
    <row r="62" spans="1:4" ht="17.25" customHeight="1" x14ac:dyDescent="0.25">
      <c r="A62" s="182"/>
      <c r="B62" s="187"/>
      <c r="C62" s="182"/>
      <c r="D62" s="182"/>
    </row>
    <row r="63" spans="1:4" ht="21.75" customHeight="1" x14ac:dyDescent="0.25">
      <c r="A63" s="182"/>
      <c r="B63" s="187"/>
      <c r="C63" s="182"/>
      <c r="D63" s="182"/>
    </row>
    <row r="64" spans="1:4" ht="18" customHeight="1" x14ac:dyDescent="0.25">
      <c r="A64" s="182"/>
      <c r="B64" s="182"/>
      <c r="C64" s="182"/>
      <c r="D64" s="182"/>
    </row>
    <row r="65" spans="1:4" ht="14.25" customHeight="1" x14ac:dyDescent="0.25">
      <c r="A65" s="182"/>
      <c r="B65" s="187"/>
      <c r="C65" s="196"/>
      <c r="D65" s="182"/>
    </row>
    <row r="66" spans="1:4" ht="14.25" customHeight="1" x14ac:dyDescent="0.25">
      <c r="A66" s="182"/>
      <c r="B66" s="182"/>
      <c r="C66" s="184"/>
      <c r="D66" s="182"/>
    </row>
    <row r="67" spans="1:4" ht="15" customHeight="1" x14ac:dyDescent="0.25">
      <c r="A67" s="182"/>
      <c r="B67" s="182"/>
      <c r="C67" s="184"/>
      <c r="D67" s="182"/>
    </row>
    <row r="68" spans="1:4" ht="14.25" customHeight="1" x14ac:dyDescent="0.25">
      <c r="A68" s="182"/>
      <c r="B68" s="187"/>
      <c r="C68" s="182"/>
      <c r="D68" s="182"/>
    </row>
    <row r="69" spans="1:4" ht="15" customHeight="1" x14ac:dyDescent="0.25">
      <c r="A69" s="182"/>
      <c r="B69" s="187"/>
      <c r="C69" s="182"/>
      <c r="D69" s="182"/>
    </row>
    <row r="70" spans="1:4" ht="16.5" customHeight="1" x14ac:dyDescent="0.25">
      <c r="A70" s="182"/>
      <c r="B70" s="187"/>
      <c r="C70" s="182"/>
      <c r="D70" s="182"/>
    </row>
    <row r="71" spans="1:4" ht="15.75" customHeight="1" x14ac:dyDescent="0.25">
      <c r="A71" s="211"/>
      <c r="B71" s="187"/>
      <c r="C71" s="211"/>
      <c r="D71" s="182"/>
    </row>
    <row r="72" spans="1:4" ht="18" customHeight="1" x14ac:dyDescent="0.25">
      <c r="A72" s="182"/>
      <c r="B72" s="187"/>
      <c r="C72" s="182"/>
      <c r="D72" s="182"/>
    </row>
    <row r="73" spans="1:4" ht="18" customHeight="1" x14ac:dyDescent="0.25">
      <c r="A73" s="182"/>
      <c r="B73" s="187"/>
      <c r="C73" s="182"/>
      <c r="D73" s="182"/>
    </row>
    <row r="74" spans="1:4" ht="15.75" customHeight="1" x14ac:dyDescent="0.25">
      <c r="A74" s="182"/>
      <c r="B74" s="182"/>
      <c r="C74" s="182"/>
      <c r="D74" s="182"/>
    </row>
    <row r="75" spans="1:4" ht="15.75" customHeight="1" x14ac:dyDescent="0.25">
      <c r="A75" s="182"/>
      <c r="B75" s="187"/>
      <c r="C75" s="182"/>
      <c r="D75" s="182"/>
    </row>
    <row r="76" spans="1:4" ht="18" customHeight="1" x14ac:dyDescent="0.25">
      <c r="A76" s="211"/>
      <c r="B76" s="187"/>
      <c r="C76" s="182"/>
      <c r="D76" s="182"/>
    </row>
    <row r="77" spans="1:4" ht="16.5" customHeight="1" x14ac:dyDescent="0.25">
      <c r="A77" s="182"/>
      <c r="B77" s="187"/>
      <c r="C77" s="182"/>
      <c r="D77" s="182"/>
    </row>
    <row r="78" spans="1:4" ht="15" customHeight="1" x14ac:dyDescent="0.25">
      <c r="A78" s="182"/>
      <c r="B78" s="187"/>
      <c r="C78" s="182"/>
      <c r="D78" s="182"/>
    </row>
    <row r="79" spans="1:4" ht="20.25" customHeight="1" x14ac:dyDescent="0.25">
      <c r="A79" s="182"/>
      <c r="B79" s="182"/>
      <c r="C79" s="182"/>
      <c r="D79" s="182"/>
    </row>
    <row r="80" spans="1:4" ht="18.75" customHeight="1" x14ac:dyDescent="0.25">
      <c r="A80" s="195"/>
      <c r="B80" s="197"/>
      <c r="C80" s="201"/>
      <c r="D80" s="202"/>
    </row>
    <row r="81" spans="1:4" ht="18.75" customHeight="1" x14ac:dyDescent="0.25">
      <c r="A81" s="162" t="s">
        <v>238</v>
      </c>
      <c r="B81" s="169"/>
      <c r="C81" s="162"/>
      <c r="D81" s="163"/>
    </row>
    <row r="82" spans="1:4" ht="62.25" customHeight="1" x14ac:dyDescent="0.25">
      <c r="A82" s="250" t="s">
        <v>359</v>
      </c>
      <c r="B82" s="251">
        <v>43491</v>
      </c>
      <c r="C82" s="250" t="s">
        <v>360</v>
      </c>
      <c r="D82" s="252" t="s">
        <v>361</v>
      </c>
    </row>
    <row r="83" spans="1:4" ht="48" customHeight="1" x14ac:dyDescent="0.25">
      <c r="A83" s="192" t="s">
        <v>362</v>
      </c>
      <c r="B83" s="253" t="s">
        <v>363</v>
      </c>
      <c r="C83" s="192" t="s">
        <v>364</v>
      </c>
      <c r="D83" s="192" t="s">
        <v>365</v>
      </c>
    </row>
    <row r="84" spans="1:4" ht="15" customHeight="1" x14ac:dyDescent="0.25">
      <c r="A84" s="192" t="s">
        <v>366</v>
      </c>
      <c r="B84" s="254">
        <v>43657</v>
      </c>
      <c r="C84" s="192" t="s">
        <v>367</v>
      </c>
      <c r="D84" s="255" t="s">
        <v>368</v>
      </c>
    </row>
    <row r="85" spans="1:4" ht="31.5" customHeight="1" x14ac:dyDescent="0.25">
      <c r="A85" s="255" t="s">
        <v>369</v>
      </c>
      <c r="B85" s="256">
        <v>43506</v>
      </c>
      <c r="C85" s="255" t="s">
        <v>370</v>
      </c>
      <c r="D85" s="255" t="s">
        <v>371</v>
      </c>
    </row>
    <row r="86" spans="1:4" ht="45.75" customHeight="1" x14ac:dyDescent="0.25">
      <c r="A86" s="255" t="s">
        <v>372</v>
      </c>
      <c r="B86" s="256">
        <v>43513</v>
      </c>
      <c r="C86" s="255" t="s">
        <v>373</v>
      </c>
      <c r="D86" s="255" t="s">
        <v>374</v>
      </c>
    </row>
    <row r="87" spans="1:4" ht="35.25" customHeight="1" x14ac:dyDescent="0.25">
      <c r="A87" s="255" t="s">
        <v>375</v>
      </c>
      <c r="B87" s="256" t="s">
        <v>376</v>
      </c>
      <c r="C87" s="255" t="s">
        <v>377</v>
      </c>
      <c r="D87" s="255" t="s">
        <v>378</v>
      </c>
    </row>
    <row r="88" spans="1:4" ht="38.25" customHeight="1" x14ac:dyDescent="0.25">
      <c r="A88" s="255" t="s">
        <v>379</v>
      </c>
      <c r="B88" s="256">
        <v>43588</v>
      </c>
      <c r="C88" s="255" t="s">
        <v>380</v>
      </c>
      <c r="D88" s="255" t="s">
        <v>381</v>
      </c>
    </row>
    <row r="89" spans="1:4" ht="23.25" customHeight="1" x14ac:dyDescent="0.25">
      <c r="A89" s="192" t="s">
        <v>382</v>
      </c>
      <c r="B89" s="254">
        <v>43554</v>
      </c>
      <c r="C89" s="192" t="s">
        <v>383</v>
      </c>
      <c r="D89" s="255" t="s">
        <v>384</v>
      </c>
    </row>
    <row r="90" spans="1:4" ht="30.75" customHeight="1" x14ac:dyDescent="0.25">
      <c r="A90" s="257" t="s">
        <v>385</v>
      </c>
      <c r="B90" s="251">
        <v>43581</v>
      </c>
      <c r="C90" s="252" t="s">
        <v>386</v>
      </c>
      <c r="D90" s="258" t="s">
        <v>387</v>
      </c>
    </row>
    <row r="91" spans="1:4" ht="64.5" customHeight="1" x14ac:dyDescent="0.25">
      <c r="A91" s="246" t="s">
        <v>388</v>
      </c>
      <c r="B91" s="245">
        <v>43561</v>
      </c>
      <c r="C91" s="246" t="s">
        <v>389</v>
      </c>
      <c r="D91" s="247" t="s">
        <v>390</v>
      </c>
    </row>
    <row r="92" spans="1:4" ht="48" customHeight="1" x14ac:dyDescent="0.25">
      <c r="A92" s="246" t="s">
        <v>391</v>
      </c>
      <c r="B92" s="249">
        <v>43651</v>
      </c>
      <c r="C92" s="191" t="s">
        <v>400</v>
      </c>
      <c r="D92" s="216" t="s">
        <v>371</v>
      </c>
    </row>
    <row r="93" spans="1:4" ht="32.25" customHeight="1" x14ac:dyDescent="0.25">
      <c r="A93" s="182" t="s">
        <v>397</v>
      </c>
      <c r="B93" s="187">
        <v>43722</v>
      </c>
      <c r="C93" s="182" t="s">
        <v>398</v>
      </c>
      <c r="D93" s="182" t="s">
        <v>399</v>
      </c>
    </row>
    <row r="94" spans="1:4" ht="16.5" customHeight="1" x14ac:dyDescent="0.25">
      <c r="A94" s="182"/>
      <c r="B94" s="182"/>
      <c r="C94" s="182"/>
      <c r="D94" s="182"/>
    </row>
    <row r="95" spans="1:4" ht="16.5" customHeight="1" x14ac:dyDescent="0.25">
      <c r="A95" s="182"/>
      <c r="B95" s="187"/>
      <c r="C95" s="182"/>
      <c r="D95" s="182"/>
    </row>
    <row r="96" spans="1:4" ht="15.75" customHeight="1" x14ac:dyDescent="0.25">
      <c r="A96" s="182"/>
      <c r="B96" s="182"/>
      <c r="C96" s="182"/>
      <c r="D96" s="182"/>
    </row>
    <row r="97" spans="1:4" ht="18" customHeight="1" x14ac:dyDescent="0.25">
      <c r="A97" s="182"/>
      <c r="B97" s="187"/>
      <c r="C97" s="182"/>
      <c r="D97" s="182"/>
    </row>
    <row r="98" spans="1:4" ht="14.25" customHeight="1" x14ac:dyDescent="0.25">
      <c r="A98" s="182"/>
      <c r="B98" s="182"/>
      <c r="C98" s="182"/>
      <c r="D98" s="182"/>
    </row>
    <row r="99" spans="1:4" ht="16.5" customHeight="1" x14ac:dyDescent="0.25">
      <c r="A99" s="182"/>
      <c r="B99" s="182"/>
      <c r="C99" s="182"/>
      <c r="D99" s="182"/>
    </row>
    <row r="100" spans="1:4" ht="18.75" customHeight="1" x14ac:dyDescent="0.25">
      <c r="A100" s="182"/>
      <c r="B100" s="187"/>
      <c r="C100" s="182"/>
      <c r="D100" s="182"/>
    </row>
    <row r="101" spans="1:4" ht="16.5" customHeight="1" x14ac:dyDescent="0.25">
      <c r="A101" s="182"/>
      <c r="B101" s="182"/>
      <c r="C101" s="182"/>
      <c r="D101" s="182"/>
    </row>
    <row r="102" spans="1:4" ht="17.25" customHeight="1" x14ac:dyDescent="0.25">
      <c r="A102" s="182"/>
      <c r="B102" s="187"/>
      <c r="C102" s="182"/>
      <c r="D102" s="182"/>
    </row>
    <row r="103" spans="1:4" ht="17.25" customHeight="1" x14ac:dyDescent="0.25">
      <c r="A103" s="210"/>
      <c r="B103" s="186"/>
      <c r="C103" s="210"/>
      <c r="D103" s="202"/>
    </row>
    <row r="104" spans="1:4" ht="18.75" x14ac:dyDescent="0.25">
      <c r="A104" s="73"/>
      <c r="B104" s="107"/>
      <c r="C104" s="73"/>
      <c r="D104" s="107"/>
    </row>
    <row r="105" spans="1:4" ht="18.75" x14ac:dyDescent="0.25">
      <c r="A105" s="162" t="s">
        <v>234</v>
      </c>
      <c r="B105" s="169"/>
      <c r="C105" s="162"/>
      <c r="D105" s="163"/>
    </row>
    <row r="106" spans="1:4" ht="18.75" x14ac:dyDescent="0.25">
      <c r="A106" s="73"/>
      <c r="B106" s="107"/>
      <c r="C106" s="73"/>
      <c r="D106" s="107"/>
    </row>
    <row r="107" spans="1:4" ht="18.75" x14ac:dyDescent="0.25">
      <c r="A107" s="162" t="s">
        <v>239</v>
      </c>
      <c r="B107" s="169"/>
      <c r="C107" s="162"/>
      <c r="D107" s="163"/>
    </row>
    <row r="108" spans="1:4" ht="47.25" x14ac:dyDescent="0.25">
      <c r="A108" s="182" t="s">
        <v>401</v>
      </c>
      <c r="B108" s="187">
        <v>43757</v>
      </c>
      <c r="C108" s="182" t="s">
        <v>377</v>
      </c>
      <c r="D108" s="182" t="s">
        <v>402</v>
      </c>
    </row>
    <row r="109" spans="1:4" ht="16.5" customHeight="1" x14ac:dyDescent="0.25">
      <c r="A109" s="182" t="s">
        <v>403</v>
      </c>
      <c r="B109" s="187" t="s">
        <v>404</v>
      </c>
      <c r="C109" s="182" t="s">
        <v>405</v>
      </c>
      <c r="D109" s="182" t="s">
        <v>406</v>
      </c>
    </row>
    <row r="110" spans="1:4" ht="48" customHeight="1" x14ac:dyDescent="0.25">
      <c r="A110" s="244" t="s">
        <v>407</v>
      </c>
      <c r="B110" s="245" t="s">
        <v>408</v>
      </c>
      <c r="C110" s="246" t="s">
        <v>409</v>
      </c>
      <c r="D110" s="247" t="s">
        <v>410</v>
      </c>
    </row>
    <row r="111" spans="1:4" ht="31.5" x14ac:dyDescent="0.25">
      <c r="A111" s="244" t="s">
        <v>411</v>
      </c>
      <c r="B111" s="245" t="s">
        <v>412</v>
      </c>
      <c r="C111" s="246" t="s">
        <v>413</v>
      </c>
      <c r="D111" s="192" t="s">
        <v>414</v>
      </c>
    </row>
    <row r="112" spans="1:4" ht="47.25" x14ac:dyDescent="0.25">
      <c r="A112" s="244" t="s">
        <v>415</v>
      </c>
      <c r="B112" s="245" t="s">
        <v>416</v>
      </c>
      <c r="C112" s="246" t="s">
        <v>409</v>
      </c>
      <c r="D112" s="247" t="s">
        <v>417</v>
      </c>
    </row>
    <row r="113" spans="1:4" ht="48" customHeight="1" x14ac:dyDescent="0.25">
      <c r="A113" s="182" t="s">
        <v>418</v>
      </c>
      <c r="B113" s="187" t="s">
        <v>412</v>
      </c>
      <c r="C113" s="182" t="s">
        <v>419</v>
      </c>
      <c r="D113" s="182" t="s">
        <v>420</v>
      </c>
    </row>
    <row r="114" spans="1:4" ht="16.5" customHeight="1" x14ac:dyDescent="0.25">
      <c r="A114" s="182"/>
      <c r="B114" s="187"/>
      <c r="C114" s="182"/>
      <c r="D114" s="182"/>
    </row>
    <row r="115" spans="1:4" ht="15" customHeight="1" x14ac:dyDescent="0.25">
      <c r="A115" s="182"/>
      <c r="B115" s="182"/>
      <c r="C115" s="182"/>
      <c r="D115" s="192"/>
    </row>
    <row r="116" spans="1:4" ht="16.5" customHeight="1" x14ac:dyDescent="0.25">
      <c r="A116" s="182"/>
      <c r="B116" s="182"/>
      <c r="C116" s="182"/>
      <c r="D116" s="182"/>
    </row>
    <row r="117" spans="1:4" ht="15" customHeight="1" x14ac:dyDescent="0.25">
      <c r="A117" s="182"/>
      <c r="B117" s="187"/>
      <c r="C117" s="182"/>
      <c r="D117" s="182"/>
    </row>
    <row r="118" spans="1:4" ht="17.25" customHeight="1" x14ac:dyDescent="0.25">
      <c r="A118" s="182"/>
      <c r="B118" s="187"/>
      <c r="C118" s="182"/>
      <c r="D118" s="182"/>
    </row>
    <row r="119" spans="1:4" ht="17.25" customHeight="1" x14ac:dyDescent="0.25">
      <c r="A119" s="182"/>
      <c r="B119" s="182"/>
      <c r="C119" s="182"/>
      <c r="D119" s="182"/>
    </row>
    <row r="120" spans="1:4" ht="18.75" customHeight="1" x14ac:dyDescent="0.25">
      <c r="A120" s="182"/>
      <c r="B120" s="182"/>
      <c r="C120" s="182"/>
      <c r="D120" s="182"/>
    </row>
    <row r="121" spans="1:4" ht="16.5" customHeight="1" x14ac:dyDescent="0.25">
      <c r="A121" s="182"/>
      <c r="B121" s="187"/>
      <c r="C121" s="182"/>
      <c r="D121" s="182"/>
    </row>
    <row r="122" spans="1:4" ht="16.5" customHeight="1" x14ac:dyDescent="0.25">
      <c r="A122" s="182"/>
      <c r="B122" s="187"/>
      <c r="C122" s="182"/>
      <c r="D122" s="182"/>
    </row>
    <row r="123" spans="1:4" ht="18" customHeight="1" x14ac:dyDescent="0.25">
      <c r="A123" s="182"/>
      <c r="B123" s="184"/>
      <c r="C123" s="182"/>
      <c r="D123" s="182"/>
    </row>
    <row r="124" spans="1:4" ht="16.5" customHeight="1" x14ac:dyDescent="0.25">
      <c r="A124" s="182"/>
      <c r="B124" s="187"/>
      <c r="C124" s="182"/>
      <c r="D124" s="182"/>
    </row>
    <row r="125" spans="1:4" ht="18.75" customHeight="1" x14ac:dyDescent="0.25">
      <c r="A125" s="182"/>
      <c r="B125" s="182"/>
      <c r="C125" s="182"/>
      <c r="D125" s="182"/>
    </row>
    <row r="126" spans="1:4" ht="18" customHeight="1" x14ac:dyDescent="0.25">
      <c r="A126" s="182"/>
      <c r="B126" s="182"/>
      <c r="C126" s="182"/>
      <c r="D126" s="182"/>
    </row>
    <row r="127" spans="1:4" ht="19.5" customHeight="1" x14ac:dyDescent="0.25">
      <c r="A127" s="182"/>
      <c r="B127" s="182"/>
      <c r="C127" s="182"/>
      <c r="D127" s="182"/>
    </row>
    <row r="128" spans="1:4" ht="16.5" customHeight="1" x14ac:dyDescent="0.25">
      <c r="A128" s="182"/>
      <c r="B128" s="182"/>
      <c r="C128" s="182"/>
      <c r="D128" s="182"/>
    </row>
    <row r="129" spans="1:4" ht="19.5" customHeight="1" x14ac:dyDescent="0.25">
      <c r="A129" s="182"/>
      <c r="B129" s="182"/>
      <c r="C129" s="182"/>
      <c r="D129" s="182"/>
    </row>
    <row r="130" spans="1:4" ht="18.75" customHeight="1" x14ac:dyDescent="0.25">
      <c r="A130" s="182"/>
      <c r="B130" s="187"/>
      <c r="C130" s="182"/>
      <c r="D130" s="182"/>
    </row>
    <row r="131" spans="1:4" ht="18" customHeight="1" x14ac:dyDescent="0.25">
      <c r="A131" s="182"/>
      <c r="B131" s="187"/>
      <c r="C131" s="182"/>
      <c r="D131" s="182"/>
    </row>
    <row r="132" spans="1:4" ht="15" customHeight="1" x14ac:dyDescent="0.25">
      <c r="A132" s="182"/>
      <c r="B132" s="187"/>
      <c r="C132" s="182"/>
      <c r="D132" s="182"/>
    </row>
    <row r="133" spans="1:4" ht="18.75" x14ac:dyDescent="0.25">
      <c r="A133" s="162" t="s">
        <v>235</v>
      </c>
      <c r="B133" s="169"/>
      <c r="C133" s="162"/>
      <c r="D133" s="163"/>
    </row>
    <row r="134" spans="1:4" ht="53.25" customHeight="1" x14ac:dyDescent="0.25">
      <c r="A134" s="246" t="s">
        <v>421</v>
      </c>
      <c r="B134" s="247" t="s">
        <v>422</v>
      </c>
      <c r="C134" s="246" t="s">
        <v>419</v>
      </c>
      <c r="D134" s="247" t="s">
        <v>423</v>
      </c>
    </row>
    <row r="135" spans="1:4" ht="50.25" customHeight="1" x14ac:dyDescent="0.25">
      <c r="A135" s="246" t="s">
        <v>428</v>
      </c>
      <c r="B135" s="247" t="s">
        <v>425</v>
      </c>
      <c r="C135" s="246" t="s">
        <v>426</v>
      </c>
      <c r="D135" s="247" t="s">
        <v>429</v>
      </c>
    </row>
    <row r="136" spans="1:4" ht="33" customHeight="1" x14ac:dyDescent="0.25">
      <c r="A136" s="188" t="s">
        <v>431</v>
      </c>
      <c r="B136" s="194">
        <v>43560</v>
      </c>
      <c r="C136" s="188" t="s">
        <v>206</v>
      </c>
      <c r="D136" s="188" t="s">
        <v>430</v>
      </c>
    </row>
    <row r="137" spans="1:4" ht="48" customHeight="1" x14ac:dyDescent="0.25">
      <c r="A137" s="259" t="s">
        <v>432</v>
      </c>
      <c r="B137" s="260">
        <v>43547</v>
      </c>
      <c r="C137" s="259" t="s">
        <v>433</v>
      </c>
      <c r="D137" s="261" t="s">
        <v>434</v>
      </c>
    </row>
    <row r="138" spans="1:4" ht="53.25" customHeight="1" x14ac:dyDescent="0.25">
      <c r="A138" s="246" t="s">
        <v>435</v>
      </c>
      <c r="B138" s="247" t="s">
        <v>436</v>
      </c>
      <c r="C138" s="246" t="s">
        <v>437</v>
      </c>
      <c r="D138" s="247" t="s">
        <v>438</v>
      </c>
    </row>
    <row r="139" spans="1:4" ht="36.75" customHeight="1" x14ac:dyDescent="0.25">
      <c r="A139" s="191" t="s">
        <v>439</v>
      </c>
      <c r="B139" s="262" t="s">
        <v>440</v>
      </c>
      <c r="C139" s="246" t="s">
        <v>380</v>
      </c>
      <c r="D139" s="247" t="s">
        <v>441</v>
      </c>
    </row>
    <row r="140" spans="1:4" ht="36.75" customHeight="1" x14ac:dyDescent="0.25">
      <c r="A140" s="246" t="s">
        <v>443</v>
      </c>
      <c r="B140" s="245" t="s">
        <v>444</v>
      </c>
      <c r="C140" s="246" t="s">
        <v>445</v>
      </c>
      <c r="D140" s="247" t="s">
        <v>446</v>
      </c>
    </row>
    <row r="141" spans="1:4" ht="33" customHeight="1" x14ac:dyDescent="0.25">
      <c r="A141" s="246" t="s">
        <v>424</v>
      </c>
      <c r="B141" s="247" t="s">
        <v>425</v>
      </c>
      <c r="C141" s="246" t="s">
        <v>426</v>
      </c>
      <c r="D141" s="247" t="s">
        <v>427</v>
      </c>
    </row>
    <row r="142" spans="1:4" ht="34.5" customHeight="1" x14ac:dyDescent="0.25">
      <c r="A142" s="182" t="s">
        <v>442</v>
      </c>
      <c r="B142" s="187" t="s">
        <v>447</v>
      </c>
      <c r="C142" s="182" t="s">
        <v>448</v>
      </c>
      <c r="D142" s="182" t="s">
        <v>449</v>
      </c>
    </row>
    <row r="143" spans="1:4" ht="49.5" customHeight="1" x14ac:dyDescent="0.25">
      <c r="A143" s="188" t="s">
        <v>450</v>
      </c>
      <c r="B143" s="187" t="s">
        <v>451</v>
      </c>
      <c r="C143" s="182" t="s">
        <v>448</v>
      </c>
      <c r="D143" s="182" t="s">
        <v>452</v>
      </c>
    </row>
    <row r="144" spans="1:4" ht="17.25" customHeight="1" x14ac:dyDescent="0.25">
      <c r="A144" s="188"/>
      <c r="B144" s="188"/>
      <c r="C144" s="188"/>
      <c r="D144" s="188"/>
    </row>
    <row r="145" spans="1:4" ht="14.25" customHeight="1" x14ac:dyDescent="0.25">
      <c r="A145" s="188"/>
      <c r="B145" s="194"/>
      <c r="C145" s="188"/>
      <c r="D145" s="188"/>
    </row>
    <row r="146" spans="1:4" ht="16.5" customHeight="1" x14ac:dyDescent="0.25">
      <c r="A146" s="188"/>
      <c r="B146" s="188"/>
      <c r="C146" s="188"/>
      <c r="D146" s="188"/>
    </row>
    <row r="147" spans="1:4" ht="17.25" customHeight="1" x14ac:dyDescent="0.25">
      <c r="A147" s="182"/>
      <c r="B147" s="187"/>
      <c r="C147" s="182"/>
      <c r="D147" s="182"/>
    </row>
    <row r="148" spans="1:4" ht="17.25" customHeight="1" x14ac:dyDescent="0.25">
      <c r="A148" s="182"/>
      <c r="B148" s="187"/>
      <c r="C148" s="182"/>
      <c r="D148" s="182"/>
    </row>
    <row r="149" spans="1:4" ht="14.25" customHeight="1" x14ac:dyDescent="0.25">
      <c r="A149" s="182"/>
      <c r="B149" s="187"/>
      <c r="C149" s="182"/>
      <c r="D149" s="18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activeCell="C8" sqref="C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74" t="s">
        <v>163</v>
      </c>
      <c r="B1" s="374"/>
      <c r="C1" s="374"/>
      <c r="D1" s="232"/>
      <c r="E1" s="232"/>
    </row>
    <row r="2" spans="1:5" ht="18.75" x14ac:dyDescent="0.25">
      <c r="A2" s="322" t="s">
        <v>164</v>
      </c>
      <c r="B2" s="322"/>
      <c r="C2" s="322"/>
      <c r="D2" s="223"/>
      <c r="E2" s="223"/>
    </row>
    <row r="3" spans="1:5" ht="75.75" customHeight="1" x14ac:dyDescent="0.25">
      <c r="A3" s="226" t="s">
        <v>165</v>
      </c>
      <c r="B3" s="231" t="s">
        <v>240</v>
      </c>
      <c r="C3" s="229" t="s">
        <v>241</v>
      </c>
      <c r="D3" s="226" t="s">
        <v>242</v>
      </c>
      <c r="E3" s="226" t="s">
        <v>243</v>
      </c>
    </row>
    <row r="4" spans="1:5" ht="18.75" x14ac:dyDescent="0.3">
      <c r="A4" s="74" t="s">
        <v>166</v>
      </c>
      <c r="B4" s="77"/>
      <c r="C4" s="170"/>
      <c r="D4" s="78"/>
      <c r="E4" s="78"/>
    </row>
    <row r="5" spans="1:5" ht="18.75" x14ac:dyDescent="0.25">
      <c r="A5" s="72" t="s">
        <v>167</v>
      </c>
      <c r="B5" s="107"/>
      <c r="C5" s="124"/>
      <c r="D5" s="136"/>
      <c r="E5" s="136"/>
    </row>
    <row r="6" spans="1:5" ht="37.5" x14ac:dyDescent="0.25">
      <c r="A6" s="30" t="s">
        <v>168</v>
      </c>
      <c r="B6" s="267" t="s">
        <v>455</v>
      </c>
      <c r="C6" s="106"/>
      <c r="D6" s="107"/>
      <c r="E6" s="107"/>
    </row>
    <row r="7" spans="1:5" ht="37.5" x14ac:dyDescent="0.25">
      <c r="A7" s="30" t="s">
        <v>169</v>
      </c>
      <c r="B7" s="268" t="s">
        <v>456</v>
      </c>
      <c r="C7" s="106">
        <v>1718</v>
      </c>
      <c r="D7" s="266" t="s">
        <v>459</v>
      </c>
      <c r="E7" s="271" t="s">
        <v>460</v>
      </c>
    </row>
    <row r="8" spans="1:5" ht="37.5" x14ac:dyDescent="0.25">
      <c r="A8" s="30" t="s">
        <v>533</v>
      </c>
      <c r="B8" s="268" t="s">
        <v>456</v>
      </c>
      <c r="C8" s="235">
        <v>3003</v>
      </c>
      <c r="D8" s="266"/>
      <c r="E8" s="271"/>
    </row>
    <row r="9" spans="1:5" ht="18.75" x14ac:dyDescent="0.25">
      <c r="A9" s="72" t="s">
        <v>170</v>
      </c>
      <c r="B9" s="107"/>
      <c r="C9" s="106"/>
      <c r="D9" s="107"/>
      <c r="E9" s="107"/>
    </row>
    <row r="10" spans="1:5" ht="18.75" x14ac:dyDescent="0.25">
      <c r="A10" s="30" t="s">
        <v>171</v>
      </c>
      <c r="B10" s="269" t="s">
        <v>457</v>
      </c>
      <c r="C10" s="106">
        <v>79</v>
      </c>
      <c r="D10" s="107"/>
      <c r="E10" s="107"/>
    </row>
    <row r="11" spans="1:5" ht="37.5" x14ac:dyDescent="0.25">
      <c r="A11" s="30" t="s">
        <v>172</v>
      </c>
      <c r="B11" s="270" t="s">
        <v>458</v>
      </c>
      <c r="C11" s="106">
        <v>344</v>
      </c>
      <c r="D11" s="107"/>
      <c r="E11" s="236">
        <v>344</v>
      </c>
    </row>
    <row r="12" spans="1:5" ht="18.75" x14ac:dyDescent="0.25">
      <c r="A12" s="75" t="s">
        <v>198</v>
      </c>
      <c r="B12" s="107"/>
      <c r="C12" s="106"/>
      <c r="D12" s="107"/>
      <c r="E12" s="107"/>
    </row>
    <row r="13" spans="1:5" ht="18.75" x14ac:dyDescent="0.25">
      <c r="A13" s="79" t="s">
        <v>173</v>
      </c>
      <c r="B13" s="107"/>
      <c r="C13" s="106"/>
      <c r="D13" s="107"/>
      <c r="E13" s="107"/>
    </row>
    <row r="14" spans="1:5" ht="18.75" customHeight="1" x14ac:dyDescent="0.3">
      <c r="A14" s="48" t="s">
        <v>174</v>
      </c>
      <c r="B14" s="76" t="s">
        <v>178</v>
      </c>
      <c r="C14" s="171" t="s">
        <v>177</v>
      </c>
      <c r="D14" s="76"/>
      <c r="E14" s="76"/>
    </row>
    <row r="15" spans="1:5" ht="18.75" x14ac:dyDescent="0.25">
      <c r="A15" s="30" t="s">
        <v>175</v>
      </c>
      <c r="B15" s="107"/>
      <c r="C15" s="106"/>
      <c r="D15" s="107"/>
      <c r="E15" s="107"/>
    </row>
    <row r="16" spans="1:5" ht="18.75" x14ac:dyDescent="0.25">
      <c r="A16" s="30" t="s">
        <v>176</v>
      </c>
      <c r="B16" s="107"/>
      <c r="C16" s="106"/>
      <c r="D16" s="107"/>
      <c r="E16" s="107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8" r:id="rId2"/>
    <hyperlink ref="B10" r:id="rId3"/>
    <hyperlink ref="B7" r:id="rId4"/>
  </hyperlinks>
  <pageMargins left="0.7" right="0.7" top="0.75" bottom="0.75" header="0.3" footer="0.3"/>
  <pageSetup paperSize="9"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G32" sqref="G32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22" t="s">
        <v>179</v>
      </c>
      <c r="B1" s="322"/>
    </row>
    <row r="2" spans="1:2" ht="18.75" x14ac:dyDescent="0.25">
      <c r="A2" s="226" t="s">
        <v>180</v>
      </c>
      <c r="B2" s="226" t="s">
        <v>187</v>
      </c>
    </row>
    <row r="3" spans="1:2" ht="73.5" customHeight="1" x14ac:dyDescent="0.25">
      <c r="A3" s="175" t="s">
        <v>181</v>
      </c>
      <c r="B3" s="179">
        <v>3</v>
      </c>
    </row>
    <row r="4" spans="1:2" ht="101.25" customHeight="1" x14ac:dyDescent="0.25">
      <c r="A4" s="175" t="s">
        <v>182</v>
      </c>
      <c r="B4" s="179">
        <v>10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J6" sqref="J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76" t="s">
        <v>183</v>
      </c>
      <c r="B1" s="176"/>
      <c r="C1" s="176"/>
      <c r="D1" s="176"/>
    </row>
    <row r="2" spans="1:4" ht="37.5" customHeight="1" x14ac:dyDescent="0.25">
      <c r="A2" s="226" t="s">
        <v>62</v>
      </c>
      <c r="B2" s="226" t="s">
        <v>184</v>
      </c>
      <c r="C2" s="226" t="s">
        <v>185</v>
      </c>
      <c r="D2" s="226" t="s">
        <v>186</v>
      </c>
    </row>
    <row r="3" spans="1:4" ht="44.25" customHeight="1" x14ac:dyDescent="0.25">
      <c r="A3" s="68">
        <v>1</v>
      </c>
      <c r="B3" s="30" t="s">
        <v>188</v>
      </c>
      <c r="C3" s="80"/>
      <c r="D3" s="21"/>
    </row>
    <row r="4" spans="1:4" ht="59.25" customHeight="1" x14ac:dyDescent="0.25">
      <c r="A4" s="68">
        <v>2</v>
      </c>
      <c r="B4" s="30" t="s">
        <v>189</v>
      </c>
      <c r="C4" s="80"/>
      <c r="D4" s="21"/>
    </row>
    <row r="5" spans="1:4" ht="80.25" customHeight="1" x14ac:dyDescent="0.25">
      <c r="A5" s="68">
        <v>3</v>
      </c>
      <c r="B5" s="30" t="s">
        <v>190</v>
      </c>
      <c r="C5" s="80" t="s">
        <v>528</v>
      </c>
      <c r="D5" s="21">
        <v>150</v>
      </c>
    </row>
    <row r="6" spans="1:4" ht="87" customHeight="1" x14ac:dyDescent="0.25">
      <c r="A6" s="68">
        <v>4</v>
      </c>
      <c r="B6" s="73" t="s">
        <v>173</v>
      </c>
      <c r="C6" s="80" t="s">
        <v>529</v>
      </c>
      <c r="D6" s="21">
        <v>1200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F35" sqref="F35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74" t="s">
        <v>153</v>
      </c>
      <c r="B1" s="374"/>
      <c r="C1" s="374"/>
      <c r="D1" s="374"/>
      <c r="E1" s="374"/>
    </row>
    <row r="2" spans="1:5" ht="39" customHeight="1" x14ac:dyDescent="0.25">
      <c r="A2" s="222" t="s">
        <v>62</v>
      </c>
      <c r="B2" s="222" t="s">
        <v>154</v>
      </c>
      <c r="C2" s="222" t="s">
        <v>155</v>
      </c>
      <c r="D2" s="222" t="s">
        <v>156</v>
      </c>
      <c r="E2" s="222" t="s">
        <v>157</v>
      </c>
    </row>
    <row r="3" spans="1:5" ht="18.75" x14ac:dyDescent="0.25">
      <c r="A3" s="72">
        <v>1</v>
      </c>
      <c r="B3" s="72" t="s">
        <v>158</v>
      </c>
      <c r="C3" s="111">
        <v>0</v>
      </c>
      <c r="D3" s="111">
        <v>0</v>
      </c>
      <c r="E3" s="73"/>
    </row>
    <row r="4" spans="1:5" ht="18.75" x14ac:dyDescent="0.25">
      <c r="A4" s="30">
        <v>2</v>
      </c>
      <c r="B4" s="72" t="s">
        <v>159</v>
      </c>
      <c r="C4" s="111">
        <v>0</v>
      </c>
      <c r="D4" s="111">
        <v>0</v>
      </c>
      <c r="E4" s="73"/>
    </row>
    <row r="5" spans="1:5" ht="18.75" x14ac:dyDescent="0.25">
      <c r="A5" s="72">
        <v>3</v>
      </c>
      <c r="B5" s="72" t="s">
        <v>160</v>
      </c>
      <c r="C5" s="111">
        <v>0</v>
      </c>
      <c r="D5" s="111">
        <v>0</v>
      </c>
      <c r="E5" s="73"/>
    </row>
    <row r="6" spans="1:5" ht="18.75" x14ac:dyDescent="0.25">
      <c r="A6" s="375">
        <v>4</v>
      </c>
      <c r="B6" s="375" t="s">
        <v>161</v>
      </c>
      <c r="C6" s="238">
        <v>0</v>
      </c>
      <c r="D6" s="111">
        <v>0</v>
      </c>
      <c r="E6" s="73"/>
    </row>
    <row r="7" spans="1:5" ht="18.75" x14ac:dyDescent="0.25">
      <c r="A7" s="376"/>
      <c r="B7" s="376"/>
      <c r="C7" s="238">
        <v>0</v>
      </c>
      <c r="D7" s="111">
        <v>0</v>
      </c>
      <c r="E7" s="73"/>
    </row>
    <row r="8" spans="1:5" ht="18.75" x14ac:dyDescent="0.25">
      <c r="A8" s="30">
        <v>5</v>
      </c>
      <c r="B8" s="72" t="s">
        <v>162</v>
      </c>
      <c r="C8" s="238">
        <v>0</v>
      </c>
      <c r="D8" s="111">
        <v>0</v>
      </c>
      <c r="E8" s="73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F19" sqref="F19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22" t="s">
        <v>128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3" ht="19.5" customHeight="1" x14ac:dyDescent="0.3">
      <c r="A2" s="381" t="s">
        <v>43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3" ht="18.75" x14ac:dyDescent="0.3">
      <c r="A3" s="356" t="s">
        <v>19</v>
      </c>
      <c r="B3" s="370" t="s">
        <v>13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3" ht="19.5" customHeight="1" x14ac:dyDescent="0.25">
      <c r="A4" s="356"/>
      <c r="B4" s="356" t="s">
        <v>14</v>
      </c>
      <c r="C4" s="356" t="s">
        <v>20</v>
      </c>
      <c r="D4" s="356" t="s">
        <v>129</v>
      </c>
      <c r="E4" s="356"/>
      <c r="F4" s="356" t="s">
        <v>15</v>
      </c>
      <c r="G4" s="346" t="s">
        <v>246</v>
      </c>
      <c r="H4" s="356" t="s">
        <v>81</v>
      </c>
      <c r="I4" s="356" t="s">
        <v>85</v>
      </c>
      <c r="J4" s="356" t="s">
        <v>16</v>
      </c>
      <c r="K4" s="356" t="s">
        <v>46</v>
      </c>
      <c r="L4" s="356" t="s">
        <v>17</v>
      </c>
    </row>
    <row r="5" spans="1:13" ht="37.5" customHeight="1" x14ac:dyDescent="0.25">
      <c r="A5" s="356"/>
      <c r="B5" s="356"/>
      <c r="C5" s="356"/>
      <c r="D5" s="226" t="s">
        <v>131</v>
      </c>
      <c r="E5" s="226" t="s">
        <v>130</v>
      </c>
      <c r="F5" s="356"/>
      <c r="G5" s="348"/>
      <c r="H5" s="356"/>
      <c r="I5" s="356"/>
      <c r="J5" s="356"/>
      <c r="K5" s="356"/>
      <c r="L5" s="356"/>
    </row>
    <row r="6" spans="1:13" s="84" customFormat="1" ht="36" customHeight="1" x14ac:dyDescent="0.3">
      <c r="A6" s="228">
        <f>SUM(B6:L6)-A10</f>
        <v>104</v>
      </c>
      <c r="B6" s="113">
        <v>1</v>
      </c>
      <c r="C6" s="113">
        <v>3</v>
      </c>
      <c r="D6" s="113">
        <v>4</v>
      </c>
      <c r="E6" s="113">
        <v>0</v>
      </c>
      <c r="F6" s="113">
        <v>15</v>
      </c>
      <c r="G6" s="113">
        <v>2</v>
      </c>
      <c r="H6" s="113">
        <v>12</v>
      </c>
      <c r="I6" s="113">
        <v>1</v>
      </c>
      <c r="J6" s="113">
        <v>42</v>
      </c>
      <c r="K6" s="113">
        <v>7</v>
      </c>
      <c r="L6" s="113">
        <v>34</v>
      </c>
      <c r="M6" s="96"/>
    </row>
    <row r="7" spans="1:13" ht="18.75" customHeight="1" x14ac:dyDescent="0.3">
      <c r="A7" s="377" t="str">
        <f>IF(A6=B6+C6+D6+E6+F6+G6+H6+I6+J6+K6+L6-A10,"ПРАВИЛЬНО"," НЕПРАВИЛЬНО")</f>
        <v>ПРАВИЛЬНО</v>
      </c>
      <c r="B7" s="378"/>
      <c r="C7" s="379" t="s">
        <v>18</v>
      </c>
      <c r="D7" s="379"/>
      <c r="E7" s="379"/>
      <c r="F7" s="379"/>
      <c r="G7" s="379"/>
      <c r="H7" s="379"/>
      <c r="I7" s="379"/>
      <c r="J7" s="379"/>
      <c r="K7" s="379"/>
      <c r="L7" s="380"/>
      <c r="M7" s="97"/>
    </row>
    <row r="8" spans="1:13" ht="36" customHeight="1" x14ac:dyDescent="0.25">
      <c r="A8" s="114">
        <f>SUM(B8:L8)</f>
        <v>100</v>
      </c>
      <c r="B8" s="114">
        <f>100/A6*(B6-B10)</f>
        <v>0.96153846153846156</v>
      </c>
      <c r="C8" s="114">
        <f>100/A6*(C6-C10)</f>
        <v>2.8846153846153846</v>
      </c>
      <c r="D8" s="114">
        <f>100/A6*(D6-D10)</f>
        <v>3.8461538461538463</v>
      </c>
      <c r="E8" s="114">
        <f>100/A6*(E6-E10)</f>
        <v>0</v>
      </c>
      <c r="F8" s="114">
        <f>100/A6*(F6-F10)</f>
        <v>9.615384615384615</v>
      </c>
      <c r="G8" s="114">
        <f>100/A6*(G6-G10)</f>
        <v>1.9230769230769231</v>
      </c>
      <c r="H8" s="114">
        <f>100/A6*(H6-H10)</f>
        <v>5.7692307692307692</v>
      </c>
      <c r="I8" s="114">
        <f>100/A6*(I6-I10)</f>
        <v>0.96153846153846156</v>
      </c>
      <c r="J8" s="114">
        <f>100/A6*(J6-J10)</f>
        <v>38.46153846153846</v>
      </c>
      <c r="K8" s="114">
        <f>100/A6*(K6-K10)</f>
        <v>4.8076923076923075</v>
      </c>
      <c r="L8" s="114">
        <f>100/A6*(L6-L10)</f>
        <v>30.76923076923077</v>
      </c>
      <c r="M8" s="98"/>
    </row>
    <row r="9" spans="1:13" ht="19.5" customHeight="1" x14ac:dyDescent="0.3">
      <c r="A9" s="370" t="s">
        <v>213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97"/>
    </row>
    <row r="10" spans="1:13" s="65" customFormat="1" ht="36" customHeight="1" x14ac:dyDescent="0.25">
      <c r="A10" s="109">
        <f>SUM(B10:L10)</f>
        <v>17</v>
      </c>
      <c r="B10" s="21"/>
      <c r="C10" s="21"/>
      <c r="D10" s="21"/>
      <c r="E10" s="21"/>
      <c r="F10" s="21">
        <v>5</v>
      </c>
      <c r="G10" s="21"/>
      <c r="H10" s="21">
        <v>6</v>
      </c>
      <c r="I10" s="21"/>
      <c r="J10" s="21">
        <v>2</v>
      </c>
      <c r="K10" s="21">
        <v>2</v>
      </c>
      <c r="L10" s="21">
        <v>2</v>
      </c>
    </row>
    <row r="11" spans="1:13" ht="19.5" customHeight="1" x14ac:dyDescent="0.25">
      <c r="A11" s="369" t="s">
        <v>207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</row>
    <row r="12" spans="1:13" s="85" customFormat="1" ht="36" customHeight="1" x14ac:dyDescent="0.3">
      <c r="A12" s="35">
        <f>SUM(B12:L12)</f>
        <v>12</v>
      </c>
      <c r="B12" s="99"/>
      <c r="C12" s="99"/>
      <c r="D12" s="99"/>
      <c r="E12" s="99"/>
      <c r="F12" s="99">
        <v>1</v>
      </c>
      <c r="G12" s="99"/>
      <c r="H12" s="172">
        <v>1</v>
      </c>
      <c r="I12" s="172"/>
      <c r="J12" s="172">
        <v>8</v>
      </c>
      <c r="K12" s="172">
        <v>1</v>
      </c>
      <c r="L12" s="172">
        <v>1</v>
      </c>
    </row>
    <row r="13" spans="1:13" s="85" customFormat="1" ht="18.75" x14ac:dyDescent="0.3"/>
    <row r="14" spans="1:13" s="85" customFormat="1" ht="18.75" x14ac:dyDescent="0.3"/>
    <row r="15" spans="1:13" s="85" customFormat="1" ht="18.75" x14ac:dyDescent="0.3"/>
    <row r="16" spans="1:13" s="85" customFormat="1" ht="18.75" x14ac:dyDescent="0.3"/>
    <row r="17" s="85" customFormat="1" ht="18.75" x14ac:dyDescent="0.3"/>
    <row r="18" s="85" customFormat="1" ht="18.75" x14ac:dyDescent="0.3"/>
    <row r="19" s="85" customFormat="1" ht="18.75" x14ac:dyDescent="0.3"/>
    <row r="20" s="85" customFormat="1" ht="18.75" x14ac:dyDescent="0.3"/>
    <row r="21" s="85" customFormat="1" ht="18.75" x14ac:dyDescent="0.3"/>
    <row r="22" s="85" customFormat="1" ht="18.75" x14ac:dyDescent="0.3"/>
    <row r="23" s="85" customFormat="1" ht="18.75" x14ac:dyDescent="0.3"/>
    <row r="24" s="85" customFormat="1" ht="18.75" x14ac:dyDescent="0.3"/>
    <row r="25" s="85" customFormat="1" ht="18.75" x14ac:dyDescent="0.3"/>
    <row r="26" s="85" customFormat="1" ht="18.75" x14ac:dyDescent="0.3"/>
    <row r="27" s="85" customFormat="1" ht="18.75" x14ac:dyDescent="0.3"/>
    <row r="28" s="85" customFormat="1" ht="18.75" x14ac:dyDescent="0.3"/>
    <row r="29" s="85" customFormat="1" ht="18.75" x14ac:dyDescent="0.3"/>
    <row r="30" s="85" customFormat="1" ht="18.75" x14ac:dyDescent="0.3"/>
    <row r="31" s="85" customFormat="1" ht="18.75" x14ac:dyDescent="0.3"/>
    <row r="32" s="85" customFormat="1" ht="18.75" x14ac:dyDescent="0.3"/>
    <row r="33" s="85" customFormat="1" ht="18.75" x14ac:dyDescent="0.3"/>
    <row r="34" s="85" customFormat="1" ht="18.75" x14ac:dyDescent="0.3"/>
    <row r="35" s="85" customFormat="1" ht="18.75" x14ac:dyDescent="0.3"/>
    <row r="36" s="85" customFormat="1" ht="18.75" x14ac:dyDescent="0.3"/>
    <row r="37" s="85" customFormat="1" ht="18.75" x14ac:dyDescent="0.3"/>
    <row r="38" s="85" customFormat="1" ht="18.75" x14ac:dyDescent="0.3"/>
    <row r="39" s="85" customFormat="1" ht="18.75" x14ac:dyDescent="0.3"/>
    <row r="40" s="85" customFormat="1" ht="18.75" x14ac:dyDescent="0.3"/>
    <row r="41" s="85" customFormat="1" ht="18.75" x14ac:dyDescent="0.3"/>
    <row r="42" s="85" customFormat="1" ht="18.75" x14ac:dyDescent="0.3"/>
    <row r="43" s="85" customFormat="1" ht="18.75" x14ac:dyDescent="0.3"/>
    <row r="44" s="85" customFormat="1" ht="18.75" x14ac:dyDescent="0.3"/>
    <row r="45" s="85" customFormat="1" ht="18.75" x14ac:dyDescent="0.3"/>
    <row r="46" s="85" customFormat="1" ht="18.75" x14ac:dyDescent="0.3"/>
    <row r="47" s="85" customFormat="1" ht="18.75" x14ac:dyDescent="0.3"/>
    <row r="48" s="85" customFormat="1" ht="18.75" x14ac:dyDescent="0.3"/>
    <row r="49" s="85" customFormat="1" ht="18.75" x14ac:dyDescent="0.3"/>
    <row r="50" s="85" customFormat="1" ht="18.75" x14ac:dyDescent="0.3"/>
    <row r="51" s="85" customFormat="1" ht="18.75" x14ac:dyDescent="0.3"/>
    <row r="52" s="85" customFormat="1" ht="18.75" x14ac:dyDescent="0.3"/>
    <row r="53" s="85" customFormat="1" ht="18.75" x14ac:dyDescent="0.3"/>
    <row r="54" s="86" customFormat="1" x14ac:dyDescent="0.25"/>
    <row r="55" s="86" customFormat="1" x14ac:dyDescent="0.25"/>
    <row r="56" s="86" customFormat="1" x14ac:dyDescent="0.25"/>
    <row r="57" s="86" customFormat="1" x14ac:dyDescent="0.25"/>
    <row r="58" s="86" customFormat="1" x14ac:dyDescent="0.25"/>
    <row r="59" s="86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3" zoomScaleSheetLayoutView="100" workbookViewId="0">
      <selection activeCell="E31" sqref="E31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45" t="s">
        <v>44</v>
      </c>
      <c r="B1" s="345"/>
      <c r="C1" s="345"/>
    </row>
    <row r="2" spans="1:4" ht="18.75" customHeight="1" x14ac:dyDescent="0.25">
      <c r="A2" s="226" t="s">
        <v>1</v>
      </c>
      <c r="B2" s="226" t="s">
        <v>2</v>
      </c>
      <c r="C2" s="226" t="s">
        <v>47</v>
      </c>
    </row>
    <row r="3" spans="1:4" ht="18.75" customHeight="1" x14ac:dyDescent="0.25">
      <c r="A3" s="28" t="s">
        <v>199</v>
      </c>
      <c r="B3" s="109">
        <f>SUM(B6:B14)</f>
        <v>72</v>
      </c>
      <c r="C3" s="101">
        <f>SUM(B6:B14)</f>
        <v>72</v>
      </c>
      <c r="D3" s="116">
        <f>SUM(B6:B14)-B4</f>
        <v>59</v>
      </c>
    </row>
    <row r="4" spans="1:4" ht="55.5" customHeight="1" x14ac:dyDescent="0.25">
      <c r="A4" s="103" t="s">
        <v>215</v>
      </c>
      <c r="B4" s="60">
        <v>13</v>
      </c>
      <c r="C4" s="100"/>
      <c r="D4" s="116"/>
    </row>
    <row r="5" spans="1:4" ht="18.75" x14ac:dyDescent="0.25">
      <c r="A5" s="229" t="s">
        <v>0</v>
      </c>
      <c r="B5" s="91"/>
      <c r="C5" s="92"/>
    </row>
    <row r="6" spans="1:4" ht="18.75" x14ac:dyDescent="0.25">
      <c r="A6" s="29" t="s">
        <v>204</v>
      </c>
      <c r="B6" s="21">
        <v>42</v>
      </c>
      <c r="C6" s="31">
        <f>100/B3*B6</f>
        <v>58.333333333333329</v>
      </c>
    </row>
    <row r="7" spans="1:4" ht="18.75" customHeight="1" x14ac:dyDescent="0.25">
      <c r="A7" s="29" t="s">
        <v>21</v>
      </c>
      <c r="B7" s="21">
        <v>5</v>
      </c>
      <c r="C7" s="31">
        <f>100/B3*B7</f>
        <v>6.9444444444444446</v>
      </c>
    </row>
    <row r="8" spans="1:4" ht="18.75" customHeight="1" x14ac:dyDescent="0.25">
      <c r="A8" s="29" t="s">
        <v>203</v>
      </c>
      <c r="B8" s="21">
        <v>5</v>
      </c>
      <c r="C8" s="31">
        <f>100/B3*B8</f>
        <v>6.9444444444444446</v>
      </c>
    </row>
    <row r="9" spans="1:4" ht="18.75" customHeight="1" x14ac:dyDescent="0.25">
      <c r="A9" s="29" t="s">
        <v>22</v>
      </c>
      <c r="B9" s="21">
        <v>12</v>
      </c>
      <c r="C9" s="31">
        <f>100/B3*B9</f>
        <v>16.666666666666664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1.3888888888888888</v>
      </c>
    </row>
    <row r="11" spans="1:4" ht="18.75" customHeight="1" x14ac:dyDescent="0.25">
      <c r="A11" s="29" t="s">
        <v>24</v>
      </c>
      <c r="B11" s="21">
        <v>5</v>
      </c>
      <c r="C11" s="31">
        <f>100/B3*B11</f>
        <v>6.9444444444444446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2</v>
      </c>
      <c r="C14" s="31">
        <f>100/B3*B14</f>
        <v>2.7777777777777777</v>
      </c>
    </row>
    <row r="15" spans="1:4" ht="18.75" x14ac:dyDescent="0.25">
      <c r="A15" s="229" t="s">
        <v>27</v>
      </c>
      <c r="B15" s="93">
        <f>SUM(B16,B18,B19,B20)</f>
        <v>59</v>
      </c>
      <c r="C15" s="94" t="str">
        <f>IF(B15=D3,"ПРАВИЛЬНО","НЕПРАВИЛЬНО")</f>
        <v>ПРАВИЛЬНО</v>
      </c>
    </row>
    <row r="16" spans="1:4" ht="18.75" customHeight="1" x14ac:dyDescent="0.25">
      <c r="A16" s="29" t="s">
        <v>191</v>
      </c>
      <c r="B16" s="36">
        <v>42</v>
      </c>
      <c r="C16" s="31">
        <f>100/D3*B16</f>
        <v>71.186440677966104</v>
      </c>
    </row>
    <row r="17" spans="1:3" ht="56.25" customHeight="1" x14ac:dyDescent="0.25">
      <c r="A17" s="33" t="s">
        <v>212</v>
      </c>
      <c r="B17" s="37">
        <v>3</v>
      </c>
      <c r="C17" s="31">
        <f>100/D3*B17</f>
        <v>5.0847457627118642</v>
      </c>
    </row>
    <row r="18" spans="1:3" ht="18.75" customHeight="1" x14ac:dyDescent="0.25">
      <c r="A18" s="29" t="s">
        <v>28</v>
      </c>
      <c r="B18" s="37">
        <v>0</v>
      </c>
      <c r="C18" s="31">
        <f>100/D3*B18</f>
        <v>0</v>
      </c>
    </row>
    <row r="19" spans="1:3" ht="18.75" customHeight="1" x14ac:dyDescent="0.25">
      <c r="A19" s="29" t="s">
        <v>29</v>
      </c>
      <c r="B19" s="37">
        <v>13</v>
      </c>
      <c r="C19" s="31">
        <f>100/D3*B19</f>
        <v>22.033898305084744</v>
      </c>
    </row>
    <row r="20" spans="1:3" ht="18.75" customHeight="1" x14ac:dyDescent="0.25">
      <c r="A20" s="29" t="s">
        <v>30</v>
      </c>
      <c r="B20" s="37">
        <v>4</v>
      </c>
      <c r="C20" s="31">
        <f>100/D3*B20</f>
        <v>6.7796610169491522</v>
      </c>
    </row>
    <row r="21" spans="1:3" ht="18.75" x14ac:dyDescent="0.25">
      <c r="A21" s="229" t="s">
        <v>31</v>
      </c>
      <c r="B21" s="93">
        <f>SUM(B22:B25)</f>
        <v>72</v>
      </c>
      <c r="C21" s="94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1</v>
      </c>
      <c r="C23" s="31">
        <f>100/B3*B23</f>
        <v>1.3888888888888888</v>
      </c>
    </row>
    <row r="24" spans="1:3" ht="18.75" x14ac:dyDescent="0.25">
      <c r="A24" s="29" t="s">
        <v>34</v>
      </c>
      <c r="B24" s="37">
        <v>31</v>
      </c>
      <c r="C24" s="31">
        <f>100/B3*B24</f>
        <v>43.055555555555557</v>
      </c>
    </row>
    <row r="25" spans="1:3" ht="18.75" customHeight="1" x14ac:dyDescent="0.25">
      <c r="A25" s="29" t="s">
        <v>35</v>
      </c>
      <c r="B25" s="37">
        <v>40</v>
      </c>
      <c r="C25" s="31">
        <f>100/B3*B25</f>
        <v>55.555555555555557</v>
      </c>
    </row>
    <row r="26" spans="1:3" ht="18.75" x14ac:dyDescent="0.25">
      <c r="A26" s="229" t="s">
        <v>132</v>
      </c>
      <c r="B26" s="93">
        <f>SUM(B27:B30)</f>
        <v>59</v>
      </c>
      <c r="C26" s="94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10</v>
      </c>
      <c r="C27" s="31">
        <f>100/D3*B27</f>
        <v>16.949152542372879</v>
      </c>
    </row>
    <row r="28" spans="1:3" ht="18.75" customHeight="1" x14ac:dyDescent="0.25">
      <c r="A28" s="34" t="s">
        <v>36</v>
      </c>
      <c r="B28" s="37">
        <v>17</v>
      </c>
      <c r="C28" s="31">
        <f>100/D3*B28</f>
        <v>28.813559322033896</v>
      </c>
    </row>
    <row r="29" spans="1:3" ht="18.75" customHeight="1" x14ac:dyDescent="0.25">
      <c r="A29" s="34" t="s">
        <v>37</v>
      </c>
      <c r="B29" s="37">
        <v>15</v>
      </c>
      <c r="C29" s="31">
        <f>100/D3*B29</f>
        <v>25.423728813559322</v>
      </c>
    </row>
    <row r="30" spans="1:3" ht="18.75" customHeight="1" x14ac:dyDescent="0.25">
      <c r="A30" s="34" t="s">
        <v>38</v>
      </c>
      <c r="B30" s="37">
        <v>17</v>
      </c>
      <c r="C30" s="31">
        <f>100/D3*B30</f>
        <v>28.813559322033896</v>
      </c>
    </row>
    <row r="31" spans="1:3" ht="18.75" x14ac:dyDescent="0.25">
      <c r="A31" s="95" t="s">
        <v>133</v>
      </c>
      <c r="B31" s="93">
        <f>SUM(B32:B35)</f>
        <v>59</v>
      </c>
      <c r="C31" s="94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20</v>
      </c>
      <c r="C32" s="31">
        <f>100/D3*B32</f>
        <v>33.898305084745758</v>
      </c>
    </row>
    <row r="33" spans="1:3" ht="18.75" customHeight="1" x14ac:dyDescent="0.25">
      <c r="A33" s="29" t="s">
        <v>36</v>
      </c>
      <c r="B33" s="37">
        <v>17</v>
      </c>
      <c r="C33" s="31">
        <f>100/D3*B33</f>
        <v>28.813559322033896</v>
      </c>
    </row>
    <row r="34" spans="1:3" ht="18.75" customHeight="1" x14ac:dyDescent="0.25">
      <c r="A34" s="29" t="s">
        <v>37</v>
      </c>
      <c r="B34" s="37">
        <v>18</v>
      </c>
      <c r="C34" s="31">
        <f>100/D3*B34</f>
        <v>30.508474576271183</v>
      </c>
    </row>
    <row r="35" spans="1:3" ht="18.75" customHeight="1" x14ac:dyDescent="0.25">
      <c r="A35" s="29" t="s">
        <v>38</v>
      </c>
      <c r="B35" s="37">
        <v>4</v>
      </c>
      <c r="C35" s="31">
        <f>100/D3*B35</f>
        <v>6.7796610169491522</v>
      </c>
    </row>
    <row r="36" spans="1:3" ht="18.75" x14ac:dyDescent="0.25">
      <c r="A36" s="229" t="s">
        <v>39</v>
      </c>
      <c r="B36" s="93">
        <f>SUM(B37:B38)</f>
        <v>59</v>
      </c>
      <c r="C36" s="94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36</v>
      </c>
      <c r="C37" s="31">
        <f>100/D3*B37</f>
        <v>61.016949152542367</v>
      </c>
    </row>
    <row r="38" spans="1:3" ht="18.75" customHeight="1" x14ac:dyDescent="0.25">
      <c r="A38" s="29" t="s">
        <v>41</v>
      </c>
      <c r="B38" s="37">
        <v>23</v>
      </c>
      <c r="C38" s="31">
        <f>100/D3*B38</f>
        <v>38.983050847457626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A4" sqref="A4:C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82" t="s">
        <v>134</v>
      </c>
      <c r="B1" s="382"/>
      <c r="C1" s="382"/>
      <c r="D1" s="382"/>
      <c r="E1" s="382"/>
      <c r="F1" s="382"/>
    </row>
    <row r="2" spans="1:6" ht="98.25" customHeight="1" x14ac:dyDescent="0.25">
      <c r="A2" s="222" t="s">
        <v>136</v>
      </c>
      <c r="B2" s="222" t="s">
        <v>137</v>
      </c>
      <c r="C2" s="222" t="s">
        <v>135</v>
      </c>
      <c r="D2" s="222" t="s">
        <v>136</v>
      </c>
      <c r="E2" s="222" t="s">
        <v>137</v>
      </c>
      <c r="F2" s="222" t="s">
        <v>135</v>
      </c>
    </row>
    <row r="3" spans="1:6" ht="37.5" x14ac:dyDescent="0.25">
      <c r="A3" s="81" t="s">
        <v>138</v>
      </c>
      <c r="B3" s="35">
        <f>SUM(B4:B24)</f>
        <v>1</v>
      </c>
      <c r="C3" s="109"/>
      <c r="D3" s="81" t="s">
        <v>139</v>
      </c>
      <c r="E3" s="35">
        <f>SUM(E4:E24)</f>
        <v>0</v>
      </c>
      <c r="F3" s="109"/>
    </row>
    <row r="4" spans="1:6" ht="93.75" x14ac:dyDescent="0.25">
      <c r="A4" s="234" t="s">
        <v>454</v>
      </c>
      <c r="B4" s="21">
        <v>1</v>
      </c>
      <c r="C4" s="107" t="s">
        <v>453</v>
      </c>
      <c r="D4" s="83"/>
      <c r="E4" s="21"/>
      <c r="F4" s="73"/>
    </row>
    <row r="5" spans="1:6" ht="163.5" customHeight="1" x14ac:dyDescent="0.25">
      <c r="A5" s="82"/>
      <c r="B5" s="21">
        <v>0</v>
      </c>
      <c r="C5" s="107"/>
      <c r="D5" s="82"/>
      <c r="E5" s="21"/>
      <c r="F5" s="73"/>
    </row>
    <row r="6" spans="1:6" ht="18.75" x14ac:dyDescent="0.25">
      <c r="A6" s="82"/>
      <c r="B6" s="21">
        <v>0</v>
      </c>
      <c r="C6" s="107"/>
      <c r="D6" s="82"/>
      <c r="E6" s="21"/>
      <c r="F6" s="73"/>
    </row>
    <row r="7" spans="1:6" ht="18.75" x14ac:dyDescent="0.25">
      <c r="A7" s="82"/>
      <c r="B7" s="21">
        <v>0</v>
      </c>
      <c r="C7" s="107"/>
      <c r="D7" s="82"/>
      <c r="E7" s="21"/>
      <c r="F7" s="73"/>
    </row>
    <row r="8" spans="1:6" ht="18.75" x14ac:dyDescent="0.25">
      <c r="A8" s="82"/>
      <c r="B8" s="21">
        <v>0</v>
      </c>
      <c r="C8" s="107"/>
      <c r="D8" s="82"/>
      <c r="E8" s="21"/>
      <c r="F8" s="73"/>
    </row>
    <row r="9" spans="1:6" ht="18.75" x14ac:dyDescent="0.25">
      <c r="A9" s="82"/>
      <c r="B9" s="21">
        <v>0</v>
      </c>
      <c r="C9" s="107"/>
      <c r="D9" s="82"/>
      <c r="E9" s="21"/>
      <c r="F9" s="73"/>
    </row>
    <row r="10" spans="1:6" ht="18.75" x14ac:dyDescent="0.25">
      <c r="A10" s="82"/>
      <c r="B10" s="21"/>
      <c r="C10" s="73"/>
      <c r="D10" s="82"/>
      <c r="E10" s="21"/>
      <c r="F10" s="73"/>
    </row>
    <row r="11" spans="1:6" ht="18.75" x14ac:dyDescent="0.25">
      <c r="A11" s="82"/>
      <c r="B11" s="21"/>
      <c r="C11" s="73"/>
      <c r="D11" s="82"/>
      <c r="E11" s="21"/>
      <c r="F11" s="73"/>
    </row>
    <row r="12" spans="1:6" ht="18.75" x14ac:dyDescent="0.25">
      <c r="A12" s="82"/>
      <c r="B12" s="21"/>
      <c r="C12" s="73"/>
      <c r="D12" s="82"/>
      <c r="E12" s="21"/>
      <c r="F12" s="73"/>
    </row>
    <row r="13" spans="1:6" ht="18.75" x14ac:dyDescent="0.25">
      <c r="A13" s="82"/>
      <c r="B13" s="21"/>
      <c r="C13" s="73"/>
      <c r="D13" s="82"/>
      <c r="E13" s="21"/>
      <c r="F13" s="73"/>
    </row>
    <row r="14" spans="1:6" ht="18.75" x14ac:dyDescent="0.25">
      <c r="A14" s="82"/>
      <c r="B14" s="21"/>
      <c r="C14" s="73"/>
      <c r="D14" s="82"/>
      <c r="E14" s="21"/>
      <c r="F14" s="73"/>
    </row>
    <row r="15" spans="1:6" ht="18.75" x14ac:dyDescent="0.25">
      <c r="A15" s="82"/>
      <c r="B15" s="21"/>
      <c r="C15" s="73"/>
      <c r="D15" s="82"/>
      <c r="E15" s="21"/>
      <c r="F15" s="73"/>
    </row>
    <row r="16" spans="1:6" ht="18.75" x14ac:dyDescent="0.25">
      <c r="A16" s="82"/>
      <c r="B16" s="21"/>
      <c r="C16" s="73"/>
      <c r="D16" s="82"/>
      <c r="E16" s="21"/>
      <c r="F16" s="73"/>
    </row>
    <row r="17" spans="1:6" ht="18.75" x14ac:dyDescent="0.25">
      <c r="A17" s="82"/>
      <c r="B17" s="21"/>
      <c r="C17" s="73"/>
      <c r="D17" s="82"/>
      <c r="E17" s="21"/>
      <c r="F17" s="73"/>
    </row>
    <row r="18" spans="1:6" ht="18.75" x14ac:dyDescent="0.25">
      <c r="A18" s="82"/>
      <c r="B18" s="21"/>
      <c r="C18" s="73"/>
      <c r="D18" s="82"/>
      <c r="E18" s="21"/>
      <c r="F18" s="73"/>
    </row>
    <row r="19" spans="1:6" ht="18.75" x14ac:dyDescent="0.25">
      <c r="A19" s="82"/>
      <c r="B19" s="21"/>
      <c r="C19" s="73"/>
      <c r="D19" s="82"/>
      <c r="E19" s="21"/>
      <c r="F19" s="73"/>
    </row>
    <row r="20" spans="1:6" ht="18.75" x14ac:dyDescent="0.25">
      <c r="A20" s="82"/>
      <c r="B20" s="21"/>
      <c r="C20" s="73"/>
      <c r="D20" s="82"/>
      <c r="E20" s="21"/>
      <c r="F20" s="73"/>
    </row>
    <row r="21" spans="1:6" ht="18.75" x14ac:dyDescent="0.25">
      <c r="A21" s="82"/>
      <c r="B21" s="21"/>
      <c r="C21" s="73"/>
      <c r="D21" s="82"/>
      <c r="E21" s="21"/>
      <c r="F21" s="73"/>
    </row>
    <row r="22" spans="1:6" ht="18.75" x14ac:dyDescent="0.25">
      <c r="A22" s="82"/>
      <c r="B22" s="21"/>
      <c r="C22" s="73"/>
      <c r="D22" s="82"/>
      <c r="E22" s="21"/>
      <c r="F22" s="73"/>
    </row>
    <row r="23" spans="1:6" ht="18.75" x14ac:dyDescent="0.25">
      <c r="A23" s="82"/>
      <c r="B23" s="21"/>
      <c r="C23" s="73"/>
      <c r="D23" s="82"/>
      <c r="E23" s="21"/>
      <c r="F23" s="73"/>
    </row>
    <row r="24" spans="1:6" ht="18.75" x14ac:dyDescent="0.25">
      <c r="A24" s="82"/>
      <c r="B24" s="21"/>
      <c r="C24" s="73"/>
      <c r="D24" s="82"/>
      <c r="E24" s="21"/>
      <c r="F24" s="73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K11" sqref="K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31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8.75" x14ac:dyDescent="0.3">
      <c r="A2" s="2" t="s">
        <v>244</v>
      </c>
    </row>
    <row r="3" spans="1:6" ht="57" customHeight="1" x14ac:dyDescent="0.3">
      <c r="A3" s="134">
        <v>1</v>
      </c>
      <c r="B3" s="173" t="s">
        <v>254</v>
      </c>
      <c r="C3" s="125"/>
      <c r="D3" s="125"/>
      <c r="E3" s="126"/>
      <c r="F3" s="132" t="s">
        <v>266</v>
      </c>
    </row>
    <row r="4" spans="1:6" ht="38.25" customHeight="1" x14ac:dyDescent="0.3">
      <c r="A4" s="135">
        <v>2</v>
      </c>
      <c r="B4" s="131" t="s">
        <v>225</v>
      </c>
      <c r="C4" s="127"/>
      <c r="D4" s="127"/>
      <c r="E4" s="128"/>
      <c r="F4" s="133" t="s">
        <v>267</v>
      </c>
    </row>
    <row r="5" spans="1:6" ht="88.5" customHeight="1" x14ac:dyDescent="0.3">
      <c r="A5" s="134">
        <v>4</v>
      </c>
      <c r="B5" s="132" t="s">
        <v>252</v>
      </c>
      <c r="C5" s="125"/>
      <c r="D5" s="129"/>
      <c r="E5" s="126"/>
      <c r="F5" s="132" t="s">
        <v>268</v>
      </c>
    </row>
    <row r="6" spans="1:6" ht="37.5" customHeight="1" x14ac:dyDescent="0.3">
      <c r="A6" s="134">
        <v>5</v>
      </c>
      <c r="B6" s="130" t="s">
        <v>255</v>
      </c>
      <c r="C6" s="125"/>
      <c r="D6" s="125"/>
      <c r="E6" s="126"/>
      <c r="F6" s="132" t="s">
        <v>269</v>
      </c>
    </row>
    <row r="7" spans="1:6" ht="158.25" customHeight="1" x14ac:dyDescent="0.3">
      <c r="A7" s="134">
        <v>6</v>
      </c>
      <c r="B7" s="132" t="s">
        <v>253</v>
      </c>
      <c r="C7" s="125"/>
      <c r="D7" s="125"/>
      <c r="E7" s="126"/>
      <c r="F7" s="132" t="s">
        <v>564</v>
      </c>
    </row>
    <row r="8" spans="1:6" ht="184.5" customHeight="1" x14ac:dyDescent="0.3">
      <c r="A8" s="134">
        <v>7</v>
      </c>
      <c r="B8" s="132" t="s">
        <v>248</v>
      </c>
      <c r="C8" s="125"/>
      <c r="D8" s="125"/>
      <c r="E8" s="126"/>
      <c r="F8" s="132" t="s">
        <v>565</v>
      </c>
    </row>
    <row r="9" spans="1:6" ht="162.75" customHeight="1" x14ac:dyDescent="0.3">
      <c r="A9" s="134">
        <v>8</v>
      </c>
      <c r="B9" s="132" t="s">
        <v>249</v>
      </c>
      <c r="C9" s="125"/>
      <c r="D9" s="125"/>
      <c r="E9" s="126"/>
      <c r="F9" s="132" t="s">
        <v>566</v>
      </c>
    </row>
    <row r="10" spans="1:6" ht="83.25" customHeight="1" x14ac:dyDescent="0.3">
      <c r="A10" s="134">
        <v>9</v>
      </c>
      <c r="B10" s="132" t="s">
        <v>247</v>
      </c>
      <c r="C10" s="125"/>
      <c r="D10" s="125"/>
      <c r="E10" s="126"/>
      <c r="F10" s="132" t="s">
        <v>563</v>
      </c>
    </row>
    <row r="11" spans="1:6" ht="106.5" customHeight="1" x14ac:dyDescent="0.3">
      <c r="A11" s="134">
        <v>10</v>
      </c>
      <c r="B11" s="132" t="s">
        <v>251</v>
      </c>
      <c r="C11" s="125"/>
      <c r="D11" s="125"/>
      <c r="E11" s="126"/>
      <c r="F11" s="132" t="s">
        <v>562</v>
      </c>
    </row>
    <row r="12" spans="1:6" ht="135" customHeight="1" x14ac:dyDescent="0.3">
      <c r="A12" s="134">
        <v>11</v>
      </c>
      <c r="B12" s="132" t="s">
        <v>250</v>
      </c>
      <c r="C12" s="125"/>
      <c r="D12" s="125"/>
      <c r="E12" s="126"/>
      <c r="F12" s="132" t="s">
        <v>561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F19" sqref="F19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83" t="s">
        <v>48</v>
      </c>
      <c r="B1" s="383"/>
      <c r="C1" s="383"/>
      <c r="D1" s="383"/>
      <c r="E1" s="383"/>
    </row>
    <row r="2" spans="1:5" ht="18.75" x14ac:dyDescent="0.25">
      <c r="A2" s="356" t="s">
        <v>49</v>
      </c>
      <c r="B2" s="384" t="s">
        <v>50</v>
      </c>
      <c r="C2" s="384"/>
      <c r="D2" s="384"/>
      <c r="E2" s="384"/>
    </row>
    <row r="3" spans="1:5" ht="57.75" customHeight="1" x14ac:dyDescent="0.25">
      <c r="A3" s="356"/>
      <c r="B3" s="225" t="s">
        <v>51</v>
      </c>
      <c r="C3" s="225" t="s">
        <v>54</v>
      </c>
      <c r="D3" s="224" t="s">
        <v>53</v>
      </c>
      <c r="E3" s="226" t="s">
        <v>52</v>
      </c>
    </row>
    <row r="4" spans="1:5" ht="18.75" x14ac:dyDescent="0.25">
      <c r="A4" s="30" t="s">
        <v>79</v>
      </c>
      <c r="B4" s="21">
        <v>1</v>
      </c>
      <c r="C4" s="88">
        <v>0</v>
      </c>
      <c r="D4" s="111">
        <v>0</v>
      </c>
      <c r="E4" s="111">
        <v>0</v>
      </c>
    </row>
    <row r="5" spans="1:5" ht="18.75" x14ac:dyDescent="0.25">
      <c r="A5" s="33" t="s">
        <v>83</v>
      </c>
      <c r="B5" s="24">
        <v>0</v>
      </c>
      <c r="C5" s="88">
        <v>0</v>
      </c>
      <c r="D5" s="111">
        <v>0</v>
      </c>
      <c r="E5" s="111">
        <v>0</v>
      </c>
    </row>
    <row r="6" spans="1:5" ht="18.75" x14ac:dyDescent="0.25">
      <c r="A6" s="54" t="s">
        <v>200</v>
      </c>
      <c r="B6" s="88">
        <v>0</v>
      </c>
      <c r="C6" s="88">
        <v>0</v>
      </c>
      <c r="D6" s="111">
        <v>0</v>
      </c>
      <c r="E6" s="111">
        <v>0</v>
      </c>
    </row>
    <row r="7" spans="1:5" ht="18.75" x14ac:dyDescent="0.25">
      <c r="A7" s="54" t="s">
        <v>80</v>
      </c>
      <c r="B7" s="88">
        <v>0</v>
      </c>
      <c r="C7" s="88">
        <v>0</v>
      </c>
      <c r="D7" s="111">
        <v>0</v>
      </c>
      <c r="E7" s="111">
        <v>0</v>
      </c>
    </row>
    <row r="8" spans="1:5" ht="18.75" x14ac:dyDescent="0.25">
      <c r="A8" s="33" t="s">
        <v>208</v>
      </c>
      <c r="B8" s="24">
        <v>0</v>
      </c>
      <c r="C8" s="88">
        <v>0</v>
      </c>
      <c r="D8" s="111">
        <v>0</v>
      </c>
      <c r="E8" s="87">
        <v>0</v>
      </c>
    </row>
    <row r="9" spans="1:5" ht="18.75" x14ac:dyDescent="0.25">
      <c r="A9" s="54" t="s">
        <v>84</v>
      </c>
      <c r="B9" s="111">
        <v>0</v>
      </c>
      <c r="C9" s="88">
        <v>0</v>
      </c>
      <c r="D9" s="111">
        <v>0</v>
      </c>
      <c r="E9" s="111">
        <v>0</v>
      </c>
    </row>
    <row r="10" spans="1:5" ht="18.75" x14ac:dyDescent="0.25">
      <c r="A10" s="54" t="s">
        <v>82</v>
      </c>
      <c r="B10" s="88">
        <v>0</v>
      </c>
      <c r="C10" s="88">
        <v>0</v>
      </c>
      <c r="D10" s="111">
        <v>0</v>
      </c>
      <c r="E10" s="111">
        <v>0</v>
      </c>
    </row>
    <row r="11" spans="1:5" ht="18.75" x14ac:dyDescent="0.25">
      <c r="A11" s="54" t="s">
        <v>86</v>
      </c>
      <c r="B11" s="88">
        <v>0</v>
      </c>
      <c r="C11" s="88">
        <v>0</v>
      </c>
      <c r="D11" s="111">
        <v>0</v>
      </c>
      <c r="E11" s="111">
        <v>0</v>
      </c>
    </row>
    <row r="12" spans="1:5" ht="18.75" x14ac:dyDescent="0.25">
      <c r="A12" s="54" t="s">
        <v>87</v>
      </c>
      <c r="B12" s="88">
        <v>0</v>
      </c>
      <c r="C12" s="88">
        <v>0</v>
      </c>
      <c r="D12" s="111">
        <v>0</v>
      </c>
      <c r="E12" s="111">
        <v>0</v>
      </c>
    </row>
    <row r="13" spans="1:5" ht="18.75" x14ac:dyDescent="0.25">
      <c r="A13" s="54" t="s">
        <v>201</v>
      </c>
      <c r="B13" s="88">
        <v>0</v>
      </c>
      <c r="C13" s="88">
        <v>0</v>
      </c>
      <c r="D13" s="111">
        <v>0</v>
      </c>
      <c r="E13" s="111">
        <v>0</v>
      </c>
    </row>
    <row r="14" spans="1:5" ht="37.5" x14ac:dyDescent="0.25">
      <c r="A14" s="33" t="s">
        <v>202</v>
      </c>
      <c r="B14" s="88">
        <v>0</v>
      </c>
      <c r="C14" s="88">
        <v>0</v>
      </c>
      <c r="D14" s="111">
        <v>0</v>
      </c>
      <c r="E14" s="111">
        <v>0</v>
      </c>
    </row>
    <row r="15" spans="1:5" ht="18.75" x14ac:dyDescent="0.25">
      <c r="A15" s="72" t="s">
        <v>81</v>
      </c>
      <c r="B15" s="111">
        <v>0</v>
      </c>
      <c r="C15" s="88">
        <v>0</v>
      </c>
      <c r="D15" s="111">
        <v>1</v>
      </c>
      <c r="E15" s="111">
        <v>0</v>
      </c>
    </row>
    <row r="16" spans="1:5" ht="18.75" x14ac:dyDescent="0.25">
      <c r="A16" s="54" t="s">
        <v>85</v>
      </c>
      <c r="B16" s="88">
        <v>0</v>
      </c>
      <c r="C16" s="88">
        <v>0</v>
      </c>
      <c r="D16" s="111">
        <v>0</v>
      </c>
      <c r="E16" s="111">
        <v>0</v>
      </c>
    </row>
    <row r="17" spans="1:5" ht="18.75" x14ac:dyDescent="0.25">
      <c r="A17" s="230" t="s">
        <v>88</v>
      </c>
      <c r="B17" s="89">
        <f>B4+B5+B6+B7+B8+B9+B10+B11+B12+B13+B14+B15+B16</f>
        <v>1</v>
      </c>
      <c r="C17" s="35">
        <f>C4+C5+C6+C7+C8+C9+C10+C11+C12+C13+C14+C15+C16</f>
        <v>0</v>
      </c>
      <c r="D17" s="35">
        <f>D4+D5+D6+D7+D8+D9+D10+D11+D12+D13+D14+D15+D16</f>
        <v>1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activeCell="O11" sqref="O1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45" t="s">
        <v>89</v>
      </c>
      <c r="B1" s="345"/>
      <c r="C1" s="345"/>
      <c r="D1" s="345"/>
      <c r="E1" s="345"/>
      <c r="F1" s="345"/>
      <c r="G1" s="345"/>
      <c r="H1" s="345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346" t="s">
        <v>62</v>
      </c>
      <c r="B3" s="349" t="s">
        <v>78</v>
      </c>
      <c r="C3" s="352" t="s">
        <v>192</v>
      </c>
      <c r="D3" s="353"/>
      <c r="E3" s="352" t="s">
        <v>210</v>
      </c>
      <c r="F3" s="353"/>
      <c r="G3" s="356" t="s">
        <v>0</v>
      </c>
      <c r="H3" s="356"/>
    </row>
    <row r="4" spans="1:9" s="1" customFormat="1" ht="54" customHeight="1" x14ac:dyDescent="0.3">
      <c r="A4" s="347"/>
      <c r="B4" s="350"/>
      <c r="C4" s="354"/>
      <c r="D4" s="355"/>
      <c r="E4" s="354"/>
      <c r="F4" s="351"/>
      <c r="G4" s="356" t="s">
        <v>193</v>
      </c>
      <c r="H4" s="356" t="s">
        <v>211</v>
      </c>
    </row>
    <row r="5" spans="1:9" s="1" customFormat="1" ht="18.75" hidden="1" customHeight="1" x14ac:dyDescent="0.3">
      <c r="A5" s="347"/>
      <c r="B5" s="350"/>
      <c r="C5" s="41"/>
      <c r="D5" s="41"/>
      <c r="E5" s="41"/>
      <c r="F5" s="42"/>
      <c r="G5" s="356"/>
      <c r="H5" s="356"/>
    </row>
    <row r="6" spans="1:9" s="1" customFormat="1" ht="21.75" customHeight="1" x14ac:dyDescent="0.3">
      <c r="A6" s="348"/>
      <c r="B6" s="351"/>
      <c r="C6" s="226" t="s">
        <v>59</v>
      </c>
      <c r="D6" s="226" t="s">
        <v>90</v>
      </c>
      <c r="E6" s="226" t="s">
        <v>59</v>
      </c>
      <c r="F6" s="229" t="s">
        <v>90</v>
      </c>
      <c r="G6" s="356"/>
      <c r="H6" s="356"/>
    </row>
    <row r="7" spans="1:9" s="1" customFormat="1" ht="39" customHeight="1" x14ac:dyDescent="0.3">
      <c r="A7" s="43">
        <v>1</v>
      </c>
      <c r="B7" s="44" t="s">
        <v>60</v>
      </c>
      <c r="C7" s="227">
        <v>16</v>
      </c>
      <c r="D7" s="227">
        <v>16</v>
      </c>
      <c r="E7" s="227">
        <v>412</v>
      </c>
      <c r="F7" s="227">
        <v>412</v>
      </c>
      <c r="G7" s="227">
        <v>0</v>
      </c>
      <c r="H7" s="227">
        <v>0</v>
      </c>
    </row>
    <row r="8" spans="1:9" s="1" customFormat="1" ht="39" customHeight="1" x14ac:dyDescent="0.3">
      <c r="A8" s="43">
        <v>2</v>
      </c>
      <c r="B8" s="44" t="s">
        <v>61</v>
      </c>
      <c r="C8" s="227">
        <v>0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</row>
    <row r="9" spans="1:9" s="1" customFormat="1" ht="19.5" customHeight="1" x14ac:dyDescent="0.3">
      <c r="A9" s="333">
        <v>3</v>
      </c>
      <c r="B9" s="104" t="s">
        <v>69</v>
      </c>
      <c r="C9" s="335">
        <v>2</v>
      </c>
      <c r="D9" s="335">
        <v>2</v>
      </c>
      <c r="E9" s="337">
        <v>65</v>
      </c>
      <c r="F9" s="338"/>
      <c r="G9" s="335">
        <v>0</v>
      </c>
      <c r="H9" s="102"/>
    </row>
    <row r="10" spans="1:9" s="1" customFormat="1" ht="18.75" customHeight="1" x14ac:dyDescent="0.3">
      <c r="A10" s="334"/>
      <c r="B10" s="104" t="s">
        <v>92</v>
      </c>
      <c r="C10" s="336"/>
      <c r="D10" s="336"/>
      <c r="E10" s="227">
        <v>0</v>
      </c>
      <c r="F10" s="227">
        <v>0</v>
      </c>
      <c r="G10" s="336"/>
      <c r="H10" s="227">
        <v>0</v>
      </c>
    </row>
    <row r="11" spans="1:9" s="1" customFormat="1" ht="56.25" customHeight="1" x14ac:dyDescent="0.3">
      <c r="A11" s="43">
        <v>4</v>
      </c>
      <c r="B11" s="45" t="s">
        <v>70</v>
      </c>
      <c r="C11" s="227">
        <v>0</v>
      </c>
      <c r="D11" s="227">
        <v>0</v>
      </c>
      <c r="E11" s="227">
        <v>0</v>
      </c>
      <c r="F11" s="227">
        <v>0</v>
      </c>
      <c r="G11" s="227">
        <v>0</v>
      </c>
      <c r="H11" s="227">
        <v>0</v>
      </c>
    </row>
    <row r="12" spans="1:9" s="1" customFormat="1" ht="56.25" x14ac:dyDescent="0.3">
      <c r="A12" s="43">
        <v>5</v>
      </c>
      <c r="B12" s="44" t="s">
        <v>71</v>
      </c>
      <c r="C12" s="227">
        <v>27</v>
      </c>
      <c r="D12" s="227">
        <v>27</v>
      </c>
      <c r="E12" s="227">
        <v>723</v>
      </c>
      <c r="F12" s="227">
        <v>728</v>
      </c>
      <c r="G12" s="227">
        <v>0</v>
      </c>
      <c r="H12" s="227">
        <v>0</v>
      </c>
    </row>
    <row r="13" spans="1:9" s="1" customFormat="1" ht="39" customHeight="1" x14ac:dyDescent="0.3">
      <c r="A13" s="43">
        <v>6</v>
      </c>
      <c r="B13" s="45" t="s">
        <v>72</v>
      </c>
      <c r="C13" s="227">
        <v>0</v>
      </c>
      <c r="D13" s="227">
        <v>0</v>
      </c>
      <c r="E13" s="227">
        <v>0</v>
      </c>
      <c r="F13" s="227"/>
      <c r="G13" s="227">
        <v>0</v>
      </c>
      <c r="H13" s="227">
        <v>0</v>
      </c>
    </row>
    <row r="14" spans="1:9" s="2" customFormat="1" ht="39" customHeight="1" x14ac:dyDescent="0.3">
      <c r="A14" s="339" t="s">
        <v>91</v>
      </c>
      <c r="B14" s="340"/>
      <c r="C14" s="343">
        <f>C7+C8+C9+C11+C12+C13</f>
        <v>45</v>
      </c>
      <c r="D14" s="343">
        <f>D7+D8+D9+D11+D12+D13</f>
        <v>45</v>
      </c>
      <c r="E14" s="46">
        <f>E7+E8+E11+E12+E13</f>
        <v>1135</v>
      </c>
      <c r="F14" s="46">
        <f>F7+F8+F11+F12+F13</f>
        <v>1140</v>
      </c>
      <c r="G14" s="343">
        <f>G7+G8+G9+G11+G12+G13</f>
        <v>0</v>
      </c>
      <c r="H14" s="46"/>
      <c r="I14" s="115"/>
    </row>
    <row r="15" spans="1:9" ht="39" customHeight="1" x14ac:dyDescent="0.25">
      <c r="A15" s="341"/>
      <c r="B15" s="342"/>
      <c r="C15" s="344"/>
      <c r="D15" s="344"/>
      <c r="E15" s="47">
        <f>E10</f>
        <v>0</v>
      </c>
      <c r="F15" s="47">
        <f>F10</f>
        <v>0</v>
      </c>
      <c r="G15" s="344"/>
      <c r="H15" s="47"/>
    </row>
    <row r="16" spans="1:9" ht="18.75" x14ac:dyDescent="0.3">
      <c r="A16" s="328" t="s">
        <v>209</v>
      </c>
      <c r="B16" s="329"/>
      <c r="C16" s="330">
        <f>F14+F10</f>
        <v>1140</v>
      </c>
      <c r="D16" s="331"/>
      <c r="E16" s="331"/>
      <c r="F16" s="331"/>
      <c r="G16" s="331"/>
      <c r="H16" s="332"/>
      <c r="I16" s="112">
        <f>F14+F15</f>
        <v>1140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C20" sqref="C20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57" t="s">
        <v>76</v>
      </c>
      <c r="B1" s="357"/>
      <c r="C1" s="357"/>
      <c r="D1" s="6"/>
    </row>
    <row r="2" spans="1:4" ht="38.25" customHeight="1" x14ac:dyDescent="0.25">
      <c r="A2" s="226" t="s">
        <v>1</v>
      </c>
      <c r="B2" s="229" t="s">
        <v>2</v>
      </c>
      <c r="C2" s="237" t="s">
        <v>77</v>
      </c>
      <c r="D2" s="8"/>
    </row>
    <row r="3" spans="1:4" ht="18.75" x14ac:dyDescent="0.25">
      <c r="A3" s="117" t="s">
        <v>3</v>
      </c>
      <c r="B3" s="118">
        <f>SUM(B4:B8)</f>
        <v>1205</v>
      </c>
      <c r="C3" s="239" t="s">
        <v>259</v>
      </c>
      <c r="D3" s="8"/>
    </row>
    <row r="4" spans="1:4" ht="18.75" customHeight="1" x14ac:dyDescent="0.25">
      <c r="A4" s="103" t="s">
        <v>4</v>
      </c>
      <c r="B4" s="105">
        <v>0</v>
      </c>
      <c r="C4" s="240">
        <f>100/'[1]Раздел 1.1'!I16*B4</f>
        <v>0</v>
      </c>
      <c r="D4" s="11"/>
    </row>
    <row r="5" spans="1:4" ht="18.75" customHeight="1" x14ac:dyDescent="0.25">
      <c r="A5" s="103" t="s">
        <v>5</v>
      </c>
      <c r="B5" s="105">
        <v>487</v>
      </c>
      <c r="C5" s="240">
        <f>100/'[1]Раздел 1.1'!I16*B5</f>
        <v>31.623376623376622</v>
      </c>
      <c r="D5" s="11"/>
    </row>
    <row r="6" spans="1:4" ht="18.75" customHeight="1" x14ac:dyDescent="0.25">
      <c r="A6" s="103" t="s">
        <v>6</v>
      </c>
      <c r="B6" s="105">
        <v>199</v>
      </c>
      <c r="C6" s="240">
        <f>100/'[1]Раздел 1.1'!I16*B6</f>
        <v>12.922077922077921</v>
      </c>
      <c r="D6" s="11"/>
    </row>
    <row r="7" spans="1:4" ht="18.75" customHeight="1" x14ac:dyDescent="0.25">
      <c r="A7" s="103" t="s">
        <v>73</v>
      </c>
      <c r="B7" s="105">
        <v>463</v>
      </c>
      <c r="C7" s="240">
        <f>100/'[1]Раздел 1.1'!I16*B7</f>
        <v>30.064935064935064</v>
      </c>
      <c r="D7" s="11"/>
    </row>
    <row r="8" spans="1:4" ht="18.75" customHeight="1" x14ac:dyDescent="0.25">
      <c r="A8" s="104" t="s">
        <v>74</v>
      </c>
      <c r="B8" s="105">
        <v>56</v>
      </c>
      <c r="C8" s="240">
        <f>100/'[1]Раздел 1.1'!I16*B8</f>
        <v>3.6363636363636358</v>
      </c>
      <c r="D8" s="11"/>
    </row>
    <row r="9" spans="1:4" ht="18.75" x14ac:dyDescent="0.25">
      <c r="A9" s="117" t="s">
        <v>7</v>
      </c>
      <c r="B9" s="118">
        <f>SUM(B10:B15)</f>
        <v>1205</v>
      </c>
      <c r="C9" s="239" t="s">
        <v>259</v>
      </c>
      <c r="D9" s="8"/>
    </row>
    <row r="10" spans="1:4" ht="18.75" customHeight="1" x14ac:dyDescent="0.25">
      <c r="A10" s="103" t="s">
        <v>8</v>
      </c>
      <c r="B10" s="105">
        <v>0</v>
      </c>
      <c r="C10" s="240">
        <f>100/'[1]Раздел 1.1'!I16*B10</f>
        <v>0</v>
      </c>
      <c r="D10" s="11"/>
    </row>
    <row r="11" spans="1:4" ht="18.75" customHeight="1" x14ac:dyDescent="0.25">
      <c r="A11" s="103" t="s">
        <v>9</v>
      </c>
      <c r="B11" s="105">
        <v>597</v>
      </c>
      <c r="C11" s="240">
        <f>100/'[1]Раздел 1.1'!I16*B11</f>
        <v>38.766233766233761</v>
      </c>
      <c r="D11" s="11"/>
    </row>
    <row r="12" spans="1:4" ht="18.75" customHeight="1" x14ac:dyDescent="0.25">
      <c r="A12" s="103" t="s">
        <v>10</v>
      </c>
      <c r="B12" s="105">
        <v>43</v>
      </c>
      <c r="C12" s="240">
        <f>100/'[1]Раздел 1.1'!I16*B12</f>
        <v>2.7922077922077921</v>
      </c>
      <c r="D12" s="11"/>
    </row>
    <row r="13" spans="1:4" ht="18.75" customHeight="1" x14ac:dyDescent="0.25">
      <c r="A13" s="103" t="s">
        <v>11</v>
      </c>
      <c r="B13" s="105">
        <v>86</v>
      </c>
      <c r="C13" s="240">
        <f>100/'[1]Раздел 1.1'!I16*B13</f>
        <v>5.5844155844155843</v>
      </c>
      <c r="D13" s="11"/>
    </row>
    <row r="14" spans="1:4" ht="18.75" customHeight="1" x14ac:dyDescent="0.25">
      <c r="A14" s="103" t="s">
        <v>12</v>
      </c>
      <c r="B14" s="105">
        <v>397</v>
      </c>
      <c r="C14" s="240">
        <f>100/'[1]Раздел 1.1'!I16*B14</f>
        <v>25.779220779220775</v>
      </c>
      <c r="D14" s="11"/>
    </row>
    <row r="15" spans="1:4" ht="18.75" x14ac:dyDescent="0.25">
      <c r="A15" s="103" t="s">
        <v>214</v>
      </c>
      <c r="B15" s="105">
        <v>82</v>
      </c>
      <c r="C15" s="240">
        <f>100/'[1]Раздел 1.1'!I16*B15</f>
        <v>5.324675324675324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SheetLayoutView="100" workbookViewId="0">
      <selection activeCell="D73" sqref="D73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0" t="s">
        <v>233</v>
      </c>
      <c r="B1" s="50"/>
      <c r="C1" s="50"/>
      <c r="D1" s="57"/>
    </row>
    <row r="2" spans="1:4" ht="117" customHeight="1" x14ac:dyDescent="0.25">
      <c r="A2" s="157" t="s">
        <v>93</v>
      </c>
      <c r="B2" s="144" t="s">
        <v>236</v>
      </c>
      <c r="C2" s="145" t="s">
        <v>95</v>
      </c>
      <c r="D2" s="145" t="s">
        <v>96</v>
      </c>
    </row>
    <row r="3" spans="1:4" ht="18.75" x14ac:dyDescent="0.25">
      <c r="A3" s="178" t="s">
        <v>256</v>
      </c>
      <c r="B3" s="159"/>
      <c r="C3" s="159"/>
      <c r="D3" s="174">
        <f>SUM(D4,D32,D40,D66,D72,D90,D94,D100)</f>
        <v>1851</v>
      </c>
    </row>
    <row r="4" spans="1:4" ht="18.75" x14ac:dyDescent="0.25">
      <c r="A4" s="177" t="s">
        <v>257</v>
      </c>
      <c r="B4" s="214"/>
      <c r="C4" s="167"/>
      <c r="D4" s="168">
        <v>1508</v>
      </c>
    </row>
    <row r="5" spans="1:4" ht="48.75" customHeight="1" x14ac:dyDescent="0.25">
      <c r="A5" s="313" t="s">
        <v>465</v>
      </c>
      <c r="B5" s="273">
        <v>43562</v>
      </c>
      <c r="C5" s="302" t="s">
        <v>466</v>
      </c>
      <c r="D5" s="295">
        <v>12</v>
      </c>
    </row>
    <row r="6" spans="1:4" ht="47.25" x14ac:dyDescent="0.25">
      <c r="A6" s="298" t="s">
        <v>467</v>
      </c>
      <c r="B6" s="272">
        <v>43569</v>
      </c>
      <c r="C6" s="303" t="s">
        <v>468</v>
      </c>
      <c r="D6" s="295">
        <v>15</v>
      </c>
    </row>
    <row r="7" spans="1:4" ht="31.5" x14ac:dyDescent="0.25">
      <c r="A7" s="298" t="s">
        <v>469</v>
      </c>
      <c r="B7" s="274">
        <v>43582</v>
      </c>
      <c r="C7" s="303" t="s">
        <v>470</v>
      </c>
      <c r="D7" s="295">
        <v>15</v>
      </c>
    </row>
    <row r="8" spans="1:4" ht="63" x14ac:dyDescent="0.25">
      <c r="A8" s="297" t="s">
        <v>471</v>
      </c>
      <c r="B8" s="272">
        <v>43585</v>
      </c>
      <c r="C8" s="302" t="s">
        <v>466</v>
      </c>
      <c r="D8" s="295">
        <v>30</v>
      </c>
    </row>
    <row r="9" spans="1:4" ht="47.25" x14ac:dyDescent="0.25">
      <c r="A9" s="297" t="s">
        <v>472</v>
      </c>
      <c r="B9" s="272">
        <v>43593</v>
      </c>
      <c r="C9" s="302" t="s">
        <v>473</v>
      </c>
      <c r="D9" s="295">
        <v>24</v>
      </c>
    </row>
    <row r="10" spans="1:4" ht="63" x14ac:dyDescent="0.25">
      <c r="A10" s="297" t="s">
        <v>474</v>
      </c>
      <c r="B10" s="276">
        <v>43477</v>
      </c>
      <c r="C10" s="302" t="s">
        <v>475</v>
      </c>
      <c r="D10" s="295">
        <v>20</v>
      </c>
    </row>
    <row r="11" spans="1:4" ht="31.5" x14ac:dyDescent="0.25">
      <c r="A11" s="297" t="s">
        <v>476</v>
      </c>
      <c r="B11" s="275">
        <v>43497</v>
      </c>
      <c r="C11" s="304" t="s">
        <v>477</v>
      </c>
      <c r="D11" s="295">
        <v>70</v>
      </c>
    </row>
    <row r="12" spans="1:4" ht="47.25" x14ac:dyDescent="0.25">
      <c r="A12" s="297" t="s">
        <v>478</v>
      </c>
      <c r="B12" s="277">
        <v>43509</v>
      </c>
      <c r="C12" s="302" t="s">
        <v>479</v>
      </c>
      <c r="D12" s="295">
        <v>40</v>
      </c>
    </row>
    <row r="13" spans="1:4" ht="47.25" x14ac:dyDescent="0.25">
      <c r="A13" s="299" t="s">
        <v>480</v>
      </c>
      <c r="B13" s="277">
        <v>43512</v>
      </c>
      <c r="C13" s="302" t="s">
        <v>481</v>
      </c>
      <c r="D13" s="295">
        <v>30</v>
      </c>
    </row>
    <row r="14" spans="1:4" ht="31.5" x14ac:dyDescent="0.25">
      <c r="A14" s="297" t="s">
        <v>482</v>
      </c>
      <c r="B14" s="277">
        <v>43531</v>
      </c>
      <c r="C14" s="302" t="s">
        <v>483</v>
      </c>
      <c r="D14" s="295">
        <v>50</v>
      </c>
    </row>
    <row r="15" spans="1:4" ht="45.75" customHeight="1" x14ac:dyDescent="0.25">
      <c r="A15" s="298" t="s">
        <v>484</v>
      </c>
      <c r="B15" s="280">
        <v>43533</v>
      </c>
      <c r="C15" s="302" t="s">
        <v>466</v>
      </c>
      <c r="D15" s="295">
        <v>10</v>
      </c>
    </row>
    <row r="16" spans="1:4" ht="32.25" thickBot="1" x14ac:dyDescent="0.3">
      <c r="A16" s="300" t="s">
        <v>485</v>
      </c>
      <c r="B16" s="279">
        <v>43548</v>
      </c>
      <c r="C16" s="303" t="s">
        <v>486</v>
      </c>
      <c r="D16" s="295">
        <v>5</v>
      </c>
    </row>
    <row r="17" spans="1:4" ht="47.25" x14ac:dyDescent="0.25">
      <c r="A17" s="281" t="s">
        <v>487</v>
      </c>
      <c r="B17" s="282">
        <v>43548</v>
      </c>
      <c r="C17" s="305" t="s">
        <v>488</v>
      </c>
      <c r="D17" s="295">
        <v>21</v>
      </c>
    </row>
    <row r="18" spans="1:4" ht="63" x14ac:dyDescent="0.25">
      <c r="A18" s="297" t="s">
        <v>489</v>
      </c>
      <c r="B18" s="278">
        <v>43556</v>
      </c>
      <c r="C18" s="302" t="s">
        <v>466</v>
      </c>
      <c r="D18" s="295">
        <v>12</v>
      </c>
    </row>
    <row r="19" spans="1:4" ht="63" x14ac:dyDescent="0.25">
      <c r="A19" s="298" t="s">
        <v>490</v>
      </c>
      <c r="B19" s="283">
        <v>43556</v>
      </c>
      <c r="C19" s="306" t="s">
        <v>491</v>
      </c>
      <c r="D19" s="295">
        <v>10</v>
      </c>
    </row>
    <row r="20" spans="1:4" ht="31.5" x14ac:dyDescent="0.25">
      <c r="A20" s="297" t="s">
        <v>492</v>
      </c>
      <c r="B20" s="278" t="s">
        <v>493</v>
      </c>
      <c r="C20" s="302" t="s">
        <v>494</v>
      </c>
      <c r="D20" s="295">
        <v>30</v>
      </c>
    </row>
    <row r="21" spans="1:4" ht="63" x14ac:dyDescent="0.25">
      <c r="A21" s="298" t="s">
        <v>465</v>
      </c>
      <c r="B21" s="286">
        <v>43562</v>
      </c>
      <c r="C21" s="302" t="s">
        <v>466</v>
      </c>
      <c r="D21" s="295">
        <v>12</v>
      </c>
    </row>
    <row r="22" spans="1:4" ht="47.25" x14ac:dyDescent="0.25">
      <c r="A22" s="298" t="s">
        <v>467</v>
      </c>
      <c r="B22" s="285">
        <v>43569</v>
      </c>
      <c r="C22" s="303" t="s">
        <v>468</v>
      </c>
      <c r="D22" s="295">
        <v>15</v>
      </c>
    </row>
    <row r="23" spans="1:4" ht="31.5" x14ac:dyDescent="0.25">
      <c r="A23" s="298" t="s">
        <v>469</v>
      </c>
      <c r="B23" s="287">
        <v>43582</v>
      </c>
      <c r="C23" s="303" t="s">
        <v>470</v>
      </c>
      <c r="D23" s="295">
        <v>15</v>
      </c>
    </row>
    <row r="24" spans="1:4" ht="63" x14ac:dyDescent="0.25">
      <c r="A24" s="297" t="s">
        <v>471</v>
      </c>
      <c r="B24" s="285">
        <v>43585</v>
      </c>
      <c r="C24" s="302" t="s">
        <v>466</v>
      </c>
      <c r="D24" s="295">
        <v>30</v>
      </c>
    </row>
    <row r="25" spans="1:4" ht="47.25" x14ac:dyDescent="0.25">
      <c r="A25" s="297" t="s">
        <v>472</v>
      </c>
      <c r="B25" s="285">
        <v>43593</v>
      </c>
      <c r="C25" s="302" t="s">
        <v>473</v>
      </c>
      <c r="D25" s="295">
        <v>24</v>
      </c>
    </row>
    <row r="26" spans="1:4" ht="31.5" customHeight="1" x14ac:dyDescent="0.25">
      <c r="A26" s="297" t="s">
        <v>495</v>
      </c>
      <c r="B26" s="285">
        <v>43601</v>
      </c>
      <c r="C26" s="302" t="s">
        <v>496</v>
      </c>
      <c r="D26" s="295">
        <v>20</v>
      </c>
    </row>
    <row r="27" spans="1:4" ht="31.5" x14ac:dyDescent="0.25">
      <c r="A27" s="301" t="s">
        <v>497</v>
      </c>
      <c r="B27" s="290">
        <v>43611</v>
      </c>
      <c r="C27" s="307" t="s">
        <v>498</v>
      </c>
      <c r="D27" s="295">
        <v>400</v>
      </c>
    </row>
    <row r="28" spans="1:4" s="284" customFormat="1" ht="47.25" x14ac:dyDescent="0.25">
      <c r="A28" s="297" t="s">
        <v>499</v>
      </c>
      <c r="B28" s="289">
        <v>43616</v>
      </c>
      <c r="C28" s="302" t="s">
        <v>500</v>
      </c>
      <c r="D28" s="295">
        <v>70</v>
      </c>
    </row>
    <row r="29" spans="1:4" ht="78.75" x14ac:dyDescent="0.25">
      <c r="A29" s="297" t="s">
        <v>501</v>
      </c>
      <c r="B29" s="289">
        <v>43619</v>
      </c>
      <c r="C29" s="302" t="s">
        <v>502</v>
      </c>
      <c r="D29" s="295">
        <v>60</v>
      </c>
    </row>
    <row r="30" spans="1:4" s="288" customFormat="1" ht="31.5" x14ac:dyDescent="0.25">
      <c r="A30" s="210" t="s">
        <v>508</v>
      </c>
      <c r="B30" s="289">
        <v>43512</v>
      </c>
      <c r="C30" s="302" t="s">
        <v>264</v>
      </c>
      <c r="D30" s="295">
        <v>15</v>
      </c>
    </row>
    <row r="31" spans="1:4" ht="47.25" x14ac:dyDescent="0.25">
      <c r="A31" s="297" t="s">
        <v>503</v>
      </c>
      <c r="B31" s="289" t="s">
        <v>504</v>
      </c>
      <c r="C31" s="302" t="s">
        <v>505</v>
      </c>
      <c r="D31" s="295">
        <v>30</v>
      </c>
    </row>
    <row r="32" spans="1:4" ht="15.75" x14ac:dyDescent="0.25">
      <c r="A32" s="217" t="s">
        <v>258</v>
      </c>
      <c r="B32" s="160"/>
      <c r="C32" s="160"/>
      <c r="D32" s="164">
        <f>SUM(D33:D39)</f>
        <v>0</v>
      </c>
    </row>
    <row r="33" spans="1:4" ht="48.75" customHeight="1" x14ac:dyDescent="0.25">
      <c r="A33" s="182"/>
      <c r="B33" s="187"/>
      <c r="C33" s="182"/>
      <c r="D33" s="158">
        <v>0</v>
      </c>
    </row>
    <row r="34" spans="1:4" ht="15.75" x14ac:dyDescent="0.25">
      <c r="A34" s="182"/>
      <c r="B34" s="187"/>
      <c r="C34" s="182"/>
      <c r="D34" s="158">
        <v>0</v>
      </c>
    </row>
    <row r="35" spans="1:4" ht="41.25" customHeight="1" x14ac:dyDescent="0.25">
      <c r="A35" s="182"/>
      <c r="B35" s="193"/>
      <c r="C35" s="182"/>
      <c r="D35" s="158">
        <v>0</v>
      </c>
    </row>
    <row r="36" spans="1:4" ht="15.75" x14ac:dyDescent="0.25">
      <c r="A36" s="182"/>
      <c r="B36" s="182"/>
      <c r="C36" s="182"/>
      <c r="D36" s="158">
        <v>0</v>
      </c>
    </row>
    <row r="37" spans="1:4" ht="15.75" x14ac:dyDescent="0.25">
      <c r="A37" s="182"/>
      <c r="B37" s="182"/>
      <c r="C37" s="182"/>
      <c r="D37" s="158">
        <v>0</v>
      </c>
    </row>
    <row r="38" spans="1:4" ht="37.5" customHeight="1" x14ac:dyDescent="0.25">
      <c r="A38" s="182"/>
      <c r="B38" s="182"/>
      <c r="C38" s="182"/>
      <c r="D38" s="158">
        <v>0</v>
      </c>
    </row>
    <row r="39" spans="1:4" ht="15.75" x14ac:dyDescent="0.25">
      <c r="A39" s="158"/>
      <c r="B39" s="158"/>
      <c r="C39" s="158"/>
      <c r="D39" s="158"/>
    </row>
    <row r="40" spans="1:4" ht="15.75" x14ac:dyDescent="0.25">
      <c r="A40" s="218" t="s">
        <v>223</v>
      </c>
      <c r="B40" s="160"/>
      <c r="C40" s="160"/>
      <c r="D40" s="164">
        <f>SUM(D41:D48)</f>
        <v>262</v>
      </c>
    </row>
    <row r="41" spans="1:4" ht="60.75" customHeight="1" x14ac:dyDescent="0.25">
      <c r="A41" s="308" t="s">
        <v>506</v>
      </c>
      <c r="B41" s="296">
        <v>43512</v>
      </c>
      <c r="C41" s="308" t="s">
        <v>507</v>
      </c>
      <c r="D41" s="186">
        <v>20</v>
      </c>
    </row>
    <row r="42" spans="1:4" ht="54" customHeight="1" x14ac:dyDescent="0.25">
      <c r="A42" s="211" t="s">
        <v>509</v>
      </c>
      <c r="B42" s="296">
        <v>43593</v>
      </c>
      <c r="C42" s="210" t="s">
        <v>567</v>
      </c>
      <c r="D42" s="186">
        <v>50</v>
      </c>
    </row>
    <row r="43" spans="1:4" ht="37.5" customHeight="1" thickBot="1" x14ac:dyDescent="0.3">
      <c r="A43" s="210" t="s">
        <v>514</v>
      </c>
      <c r="B43" s="296">
        <v>43601</v>
      </c>
      <c r="C43" s="210" t="s">
        <v>515</v>
      </c>
      <c r="D43" s="161">
        <v>38</v>
      </c>
    </row>
    <row r="44" spans="1:4" ht="31.5" customHeight="1" thickBot="1" x14ac:dyDescent="0.3">
      <c r="A44" s="210" t="s">
        <v>516</v>
      </c>
      <c r="B44" s="296">
        <v>43611</v>
      </c>
      <c r="C44" s="309" t="s">
        <v>498</v>
      </c>
      <c r="D44" s="161">
        <v>65</v>
      </c>
    </row>
    <row r="45" spans="1:4" ht="31.5" x14ac:dyDescent="0.25">
      <c r="A45" s="211" t="s">
        <v>517</v>
      </c>
      <c r="B45" s="296">
        <v>43619</v>
      </c>
      <c r="C45" s="308" t="s">
        <v>507</v>
      </c>
      <c r="D45" s="158">
        <v>42</v>
      </c>
    </row>
    <row r="46" spans="1:4" ht="63" x14ac:dyDescent="0.25">
      <c r="A46" s="210" t="s">
        <v>520</v>
      </c>
      <c r="B46" s="296">
        <v>43740</v>
      </c>
      <c r="C46" s="210" t="s">
        <v>515</v>
      </c>
      <c r="D46" s="158">
        <v>13</v>
      </c>
    </row>
    <row r="47" spans="1:4" ht="30" customHeight="1" x14ac:dyDescent="0.25">
      <c r="A47" s="211" t="s">
        <v>521</v>
      </c>
      <c r="B47" s="296" t="s">
        <v>522</v>
      </c>
      <c r="C47" s="182" t="s">
        <v>523</v>
      </c>
      <c r="D47" s="158">
        <v>18</v>
      </c>
    </row>
    <row r="48" spans="1:4" ht="46.5" customHeight="1" x14ac:dyDescent="0.25">
      <c r="A48" s="210" t="s">
        <v>525</v>
      </c>
      <c r="B48" s="296">
        <v>43746</v>
      </c>
      <c r="C48" s="310" t="s">
        <v>524</v>
      </c>
      <c r="D48" s="158">
        <v>16</v>
      </c>
    </row>
    <row r="49" spans="1:4" s="288" customFormat="1" ht="46.5" customHeight="1" x14ac:dyDescent="0.25">
      <c r="A49" s="210" t="s">
        <v>534</v>
      </c>
      <c r="B49" s="296">
        <v>43480</v>
      </c>
      <c r="C49" s="310" t="s">
        <v>544</v>
      </c>
      <c r="D49" s="293">
        <v>10</v>
      </c>
    </row>
    <row r="50" spans="1:4" s="288" customFormat="1" ht="46.5" customHeight="1" x14ac:dyDescent="0.25">
      <c r="A50" s="210" t="s">
        <v>535</v>
      </c>
      <c r="B50" s="296">
        <v>43519</v>
      </c>
      <c r="C50" s="310" t="s">
        <v>545</v>
      </c>
      <c r="D50" s="293">
        <v>20</v>
      </c>
    </row>
    <row r="51" spans="1:4" s="288" customFormat="1" ht="46.5" customHeight="1" x14ac:dyDescent="0.25">
      <c r="A51" s="210" t="s">
        <v>536</v>
      </c>
      <c r="B51" s="296">
        <v>43522</v>
      </c>
      <c r="C51" s="310" t="s">
        <v>546</v>
      </c>
      <c r="D51" s="293">
        <v>25</v>
      </c>
    </row>
    <row r="52" spans="1:4" s="288" customFormat="1" ht="46.5" customHeight="1" x14ac:dyDescent="0.25">
      <c r="A52" s="210" t="s">
        <v>537</v>
      </c>
      <c r="B52" s="296" t="s">
        <v>538</v>
      </c>
      <c r="C52" s="310" t="s">
        <v>545</v>
      </c>
      <c r="D52" s="293">
        <v>100</v>
      </c>
    </row>
    <row r="53" spans="1:4" s="288" customFormat="1" ht="46.5" customHeight="1" x14ac:dyDescent="0.25">
      <c r="A53" s="210" t="s">
        <v>539</v>
      </c>
      <c r="B53" s="296">
        <v>43512</v>
      </c>
      <c r="C53" s="310" t="s">
        <v>546</v>
      </c>
      <c r="D53" s="293">
        <v>20</v>
      </c>
    </row>
    <row r="54" spans="1:4" s="288" customFormat="1" ht="46.5" customHeight="1" x14ac:dyDescent="0.25">
      <c r="A54" s="210" t="s">
        <v>540</v>
      </c>
      <c r="B54" s="296">
        <v>43546</v>
      </c>
      <c r="C54" s="310" t="s">
        <v>547</v>
      </c>
      <c r="D54" s="293">
        <v>11</v>
      </c>
    </row>
    <row r="55" spans="1:4" s="288" customFormat="1" ht="46.5" customHeight="1" x14ac:dyDescent="0.25">
      <c r="A55" s="210" t="s">
        <v>541</v>
      </c>
      <c r="B55" s="296">
        <v>43554</v>
      </c>
      <c r="C55" s="310" t="s">
        <v>548</v>
      </c>
      <c r="D55" s="293">
        <v>15</v>
      </c>
    </row>
    <row r="56" spans="1:4" s="288" customFormat="1" ht="46.5" customHeight="1" x14ac:dyDescent="0.25">
      <c r="A56" s="210" t="s">
        <v>542</v>
      </c>
      <c r="B56" s="296">
        <v>43563</v>
      </c>
      <c r="C56" s="310" t="s">
        <v>549</v>
      </c>
      <c r="D56" s="293">
        <v>10</v>
      </c>
    </row>
    <row r="57" spans="1:4" s="288" customFormat="1" ht="46.5" customHeight="1" x14ac:dyDescent="0.25">
      <c r="A57" s="210" t="s">
        <v>543</v>
      </c>
      <c r="B57" s="296">
        <v>43639</v>
      </c>
      <c r="C57" s="310" t="s">
        <v>550</v>
      </c>
      <c r="D57" s="293">
        <v>20</v>
      </c>
    </row>
    <row r="58" spans="1:4" s="292" customFormat="1" ht="46.5" customHeight="1" x14ac:dyDescent="0.25">
      <c r="A58" s="210" t="s">
        <v>551</v>
      </c>
      <c r="B58" s="296" t="s">
        <v>552</v>
      </c>
      <c r="C58" s="310" t="s">
        <v>550</v>
      </c>
      <c r="D58" s="294">
        <v>80</v>
      </c>
    </row>
    <row r="59" spans="1:4" s="292" customFormat="1" ht="46.5" customHeight="1" x14ac:dyDescent="0.25">
      <c r="A59" s="210" t="s">
        <v>553</v>
      </c>
      <c r="B59" s="296">
        <v>43731</v>
      </c>
      <c r="C59" s="310"/>
      <c r="D59" s="294">
        <v>20</v>
      </c>
    </row>
    <row r="60" spans="1:4" s="292" customFormat="1" ht="46.5" customHeight="1" x14ac:dyDescent="0.25">
      <c r="A60" s="210" t="s">
        <v>554</v>
      </c>
      <c r="B60" s="296">
        <v>43745</v>
      </c>
      <c r="C60" s="310" t="s">
        <v>555</v>
      </c>
      <c r="D60" s="294">
        <v>2</v>
      </c>
    </row>
    <row r="61" spans="1:4" s="292" customFormat="1" ht="46.5" customHeight="1" x14ac:dyDescent="0.25">
      <c r="A61" s="210" t="s">
        <v>556</v>
      </c>
      <c r="B61" s="296">
        <v>43749</v>
      </c>
      <c r="C61" s="310" t="s">
        <v>546</v>
      </c>
      <c r="D61" s="294">
        <v>20</v>
      </c>
    </row>
    <row r="62" spans="1:4" s="292" customFormat="1" ht="46.5" customHeight="1" x14ac:dyDescent="0.25">
      <c r="A62" s="210" t="s">
        <v>557</v>
      </c>
      <c r="B62" s="296">
        <v>43770</v>
      </c>
      <c r="C62" s="310" t="s">
        <v>550</v>
      </c>
      <c r="D62" s="295">
        <v>100</v>
      </c>
    </row>
    <row r="63" spans="1:4" s="292" customFormat="1" ht="46.5" customHeight="1" x14ac:dyDescent="0.25">
      <c r="A63" s="210" t="s">
        <v>558</v>
      </c>
      <c r="B63" s="296">
        <v>43808</v>
      </c>
      <c r="C63" s="310" t="s">
        <v>550</v>
      </c>
      <c r="D63" s="295">
        <v>20</v>
      </c>
    </row>
    <row r="64" spans="1:4" s="292" customFormat="1" ht="46.5" customHeight="1" x14ac:dyDescent="0.25">
      <c r="A64" s="210" t="s">
        <v>559</v>
      </c>
      <c r="B64" s="296">
        <v>43814</v>
      </c>
      <c r="C64" s="310" t="s">
        <v>560</v>
      </c>
      <c r="D64" s="295">
        <v>10</v>
      </c>
    </row>
    <row r="65" spans="1:4" ht="53.25" customHeight="1" x14ac:dyDescent="0.25">
      <c r="A65" s="211" t="s">
        <v>526</v>
      </c>
      <c r="B65" s="296">
        <v>43747</v>
      </c>
      <c r="C65" s="311" t="s">
        <v>527</v>
      </c>
      <c r="D65" s="158">
        <v>25</v>
      </c>
    </row>
    <row r="66" spans="1:4" ht="15.75" x14ac:dyDescent="0.25">
      <c r="A66" s="219" t="s">
        <v>124</v>
      </c>
      <c r="B66" s="220"/>
      <c r="C66" s="124"/>
      <c r="D66" s="165">
        <f>SUM(D67:D71)</f>
        <v>15</v>
      </c>
    </row>
    <row r="67" spans="1:4" ht="63" x14ac:dyDescent="0.25">
      <c r="A67" s="210" t="s">
        <v>518</v>
      </c>
      <c r="B67" s="187">
        <v>43677</v>
      </c>
      <c r="C67" s="182" t="s">
        <v>519</v>
      </c>
      <c r="D67" s="107">
        <v>15</v>
      </c>
    </row>
    <row r="68" spans="1:4" ht="18.75" x14ac:dyDescent="0.25">
      <c r="A68" s="182"/>
      <c r="B68" s="187"/>
      <c r="C68" s="187"/>
      <c r="D68" s="107">
        <v>0</v>
      </c>
    </row>
    <row r="69" spans="1:4" ht="18.75" x14ac:dyDescent="0.25">
      <c r="A69" s="182"/>
      <c r="B69" s="187"/>
      <c r="C69" s="187"/>
      <c r="D69" s="107">
        <v>0</v>
      </c>
    </row>
    <row r="70" spans="1:4" ht="18.75" x14ac:dyDescent="0.25">
      <c r="A70" s="182"/>
      <c r="B70" s="189"/>
      <c r="C70" s="182"/>
      <c r="D70" s="107">
        <v>0</v>
      </c>
    </row>
    <row r="71" spans="1:4" ht="18.75" x14ac:dyDescent="0.25">
      <c r="A71" s="73"/>
      <c r="B71" s="107"/>
      <c r="C71" s="73"/>
      <c r="D71" s="107">
        <v>0</v>
      </c>
    </row>
    <row r="72" spans="1:4" ht="18.75" x14ac:dyDescent="0.25">
      <c r="A72" s="166" t="s">
        <v>237</v>
      </c>
      <c r="B72" s="163"/>
      <c r="C72" s="162"/>
      <c r="D72" s="165">
        <f>D73+D74</f>
        <v>66</v>
      </c>
    </row>
    <row r="73" spans="1:4" ht="29.25" customHeight="1" x14ac:dyDescent="0.25">
      <c r="A73" s="311" t="s">
        <v>510</v>
      </c>
      <c r="B73" s="200">
        <v>43593</v>
      </c>
      <c r="C73" s="312" t="s">
        <v>511</v>
      </c>
      <c r="D73" s="221">
        <v>50</v>
      </c>
    </row>
    <row r="74" spans="1:4" ht="59.25" customHeight="1" x14ac:dyDescent="0.25">
      <c r="A74" s="210" t="s">
        <v>512</v>
      </c>
      <c r="B74" s="189">
        <v>43594</v>
      </c>
      <c r="C74" s="190" t="s">
        <v>513</v>
      </c>
      <c r="D74" s="221">
        <v>16</v>
      </c>
    </row>
    <row r="75" spans="1:4" ht="19.5" customHeight="1" x14ac:dyDescent="0.25">
      <c r="A75" s="291"/>
      <c r="B75" s="182"/>
      <c r="C75" s="182"/>
      <c r="D75" s="221">
        <v>0</v>
      </c>
    </row>
    <row r="76" spans="1:4" ht="21.75" customHeight="1" x14ac:dyDescent="0.25">
      <c r="A76" s="212"/>
      <c r="B76" s="182"/>
      <c r="C76" s="182"/>
      <c r="D76" s="221">
        <v>0</v>
      </c>
    </row>
    <row r="77" spans="1:4" ht="21.75" customHeight="1" x14ac:dyDescent="0.25">
      <c r="A77" s="182"/>
      <c r="B77" s="187"/>
      <c r="C77" s="182"/>
      <c r="D77" s="221">
        <v>0</v>
      </c>
    </row>
    <row r="78" spans="1:4" ht="18.75" customHeight="1" x14ac:dyDescent="0.25">
      <c r="A78" s="182"/>
      <c r="B78" s="187"/>
      <c r="C78" s="182"/>
      <c r="D78" s="221">
        <v>0</v>
      </c>
    </row>
    <row r="79" spans="1:4" ht="18.75" customHeight="1" x14ac:dyDescent="0.25">
      <c r="A79" s="182"/>
      <c r="B79" s="190"/>
      <c r="C79" s="190"/>
      <c r="D79" s="221">
        <v>0</v>
      </c>
    </row>
    <row r="80" spans="1:4" ht="17.25" customHeight="1" x14ac:dyDescent="0.25">
      <c r="A80" s="182"/>
      <c r="B80" s="182"/>
      <c r="C80" s="182"/>
      <c r="D80" s="221">
        <v>0</v>
      </c>
    </row>
    <row r="81" spans="1:4" ht="15.75" x14ac:dyDescent="0.25">
      <c r="A81" s="182"/>
      <c r="B81" s="182"/>
      <c r="C81" s="182"/>
      <c r="D81" s="186">
        <v>0</v>
      </c>
    </row>
    <row r="82" spans="1:4" ht="15.75" x14ac:dyDescent="0.25">
      <c r="A82" s="182"/>
      <c r="B82" s="182"/>
      <c r="C82" s="182"/>
      <c r="D82" s="186">
        <v>0</v>
      </c>
    </row>
    <row r="83" spans="1:4" ht="15.75" x14ac:dyDescent="0.25">
      <c r="A83" s="182"/>
      <c r="B83" s="182"/>
      <c r="C83" s="191"/>
      <c r="D83" s="216">
        <v>0</v>
      </c>
    </row>
    <row r="84" spans="1:4" ht="17.25" customHeight="1" x14ac:dyDescent="0.25">
      <c r="A84" s="182"/>
      <c r="B84" s="182"/>
      <c r="C84" s="182"/>
      <c r="D84" s="216">
        <v>0</v>
      </c>
    </row>
    <row r="85" spans="1:4" ht="18" customHeight="1" x14ac:dyDescent="0.25">
      <c r="A85" s="182"/>
      <c r="B85" s="182"/>
      <c r="C85" s="182"/>
      <c r="D85" s="216">
        <v>0</v>
      </c>
    </row>
    <row r="86" spans="1:4" ht="13.5" customHeight="1" x14ac:dyDescent="0.25">
      <c r="A86" s="182"/>
      <c r="B86" s="187"/>
      <c r="C86" s="182"/>
      <c r="D86" s="216">
        <v>0</v>
      </c>
    </row>
    <row r="87" spans="1:4" ht="18" customHeight="1" x14ac:dyDescent="0.25">
      <c r="A87" s="182"/>
      <c r="B87" s="182"/>
      <c r="C87" s="182"/>
      <c r="D87" s="216">
        <v>0</v>
      </c>
    </row>
    <row r="88" spans="1:4" ht="16.5" customHeight="1" x14ac:dyDescent="0.25">
      <c r="A88" s="182"/>
      <c r="B88" s="187"/>
      <c r="C88" s="182"/>
      <c r="D88" s="216">
        <v>0</v>
      </c>
    </row>
    <row r="89" spans="1:4" ht="15.75" x14ac:dyDescent="0.25">
      <c r="A89" s="190"/>
      <c r="B89" s="198"/>
      <c r="C89" s="191"/>
      <c r="D89" s="216">
        <v>0</v>
      </c>
    </row>
    <row r="90" spans="1:4" ht="18.75" x14ac:dyDescent="0.25">
      <c r="A90" s="166" t="s">
        <v>238</v>
      </c>
      <c r="B90" s="163"/>
      <c r="C90" s="162"/>
      <c r="D90" s="213">
        <f>SUM(D91:D93)</f>
        <v>0</v>
      </c>
    </row>
    <row r="91" spans="1:4" ht="15.75" x14ac:dyDescent="0.25">
      <c r="A91" s="182"/>
      <c r="B91" s="187"/>
      <c r="C91" s="182"/>
      <c r="D91" s="215">
        <v>0</v>
      </c>
    </row>
    <row r="92" spans="1:4" ht="15.75" x14ac:dyDescent="0.25">
      <c r="A92" s="182"/>
      <c r="B92" s="187"/>
      <c r="C92" s="182"/>
      <c r="D92" s="216">
        <v>0</v>
      </c>
    </row>
    <row r="93" spans="1:4" ht="18.75" x14ac:dyDescent="0.25">
      <c r="A93" s="73"/>
      <c r="B93" s="107"/>
      <c r="C93" s="73"/>
      <c r="D93" s="21">
        <v>0</v>
      </c>
    </row>
    <row r="94" spans="1:4" ht="18.75" x14ac:dyDescent="0.25">
      <c r="A94" s="166" t="s">
        <v>234</v>
      </c>
      <c r="B94" s="163"/>
      <c r="C94" s="162"/>
      <c r="D94" s="165">
        <f>SUM(D95:D99)</f>
        <v>0</v>
      </c>
    </row>
    <row r="95" spans="1:4" ht="15.75" x14ac:dyDescent="0.25">
      <c r="A95" s="182"/>
      <c r="B95" s="187"/>
      <c r="C95" s="182"/>
      <c r="D95" s="216">
        <v>0</v>
      </c>
    </row>
    <row r="96" spans="1:4" ht="15.75" x14ac:dyDescent="0.25">
      <c r="A96" s="182"/>
      <c r="B96" s="187"/>
      <c r="C96" s="182"/>
      <c r="D96" s="216">
        <v>0</v>
      </c>
    </row>
    <row r="97" spans="1:4" ht="15.75" x14ac:dyDescent="0.25">
      <c r="A97" s="182"/>
      <c r="B97" s="182"/>
      <c r="C97" s="182"/>
      <c r="D97" s="216">
        <v>0</v>
      </c>
    </row>
    <row r="98" spans="1:4" ht="15.75" x14ac:dyDescent="0.25">
      <c r="A98" s="182"/>
      <c r="B98" s="182"/>
      <c r="C98" s="182"/>
      <c r="D98" s="216">
        <v>0</v>
      </c>
    </row>
    <row r="99" spans="1:4" ht="18.75" x14ac:dyDescent="0.25">
      <c r="A99" s="73"/>
      <c r="B99" s="107"/>
      <c r="C99" s="73"/>
      <c r="D99" s="21">
        <v>0</v>
      </c>
    </row>
    <row r="100" spans="1:4" ht="18.75" x14ac:dyDescent="0.25">
      <c r="A100" s="166" t="s">
        <v>235</v>
      </c>
      <c r="B100" s="163"/>
      <c r="C100" s="162"/>
      <c r="D100" s="165">
        <f>SUM(D101:D109)</f>
        <v>0</v>
      </c>
    </row>
    <row r="101" spans="1:4" ht="15.75" x14ac:dyDescent="0.25">
      <c r="A101" s="182"/>
      <c r="B101" s="187"/>
      <c r="C101" s="182"/>
      <c r="D101" s="216">
        <v>0</v>
      </c>
    </row>
    <row r="102" spans="1:4" ht="15.75" x14ac:dyDescent="0.25">
      <c r="A102" s="182"/>
      <c r="B102" s="182"/>
      <c r="C102" s="182"/>
      <c r="D102" s="216">
        <v>0</v>
      </c>
    </row>
    <row r="103" spans="1:4" ht="15.75" x14ac:dyDescent="0.25">
      <c r="A103" s="188"/>
      <c r="B103" s="188"/>
      <c r="C103" s="188"/>
      <c r="D103" s="216">
        <v>0</v>
      </c>
    </row>
    <row r="104" spans="1:4" ht="15.75" x14ac:dyDescent="0.25">
      <c r="A104" s="188"/>
      <c r="B104" s="188"/>
      <c r="C104" s="188"/>
      <c r="D104" s="216">
        <v>0</v>
      </c>
    </row>
    <row r="105" spans="1:4" ht="15.75" x14ac:dyDescent="0.25">
      <c r="A105" s="188"/>
      <c r="B105" s="188"/>
      <c r="C105" s="188"/>
      <c r="D105" s="216">
        <v>0</v>
      </c>
    </row>
    <row r="106" spans="1:4" ht="15.75" x14ac:dyDescent="0.25">
      <c r="A106" s="188"/>
      <c r="B106" s="188"/>
      <c r="C106" s="188"/>
      <c r="D106" s="216">
        <v>0</v>
      </c>
    </row>
    <row r="107" spans="1:4" ht="15.75" x14ac:dyDescent="0.25">
      <c r="A107" s="188"/>
      <c r="B107" s="187"/>
      <c r="C107" s="188"/>
      <c r="D107" s="216">
        <v>0</v>
      </c>
    </row>
    <row r="108" spans="1:4" ht="15.75" x14ac:dyDescent="0.25">
      <c r="A108" s="182"/>
      <c r="B108" s="182"/>
      <c r="C108" s="191"/>
      <c r="D108" s="216">
        <v>0</v>
      </c>
    </row>
    <row r="109" spans="1:4" ht="15.75" x14ac:dyDescent="0.25">
      <c r="A109" s="188"/>
      <c r="B109" s="188"/>
      <c r="C109" s="188"/>
      <c r="D109" s="216">
        <v>0</v>
      </c>
    </row>
    <row r="110" spans="1:4" ht="15.75" x14ac:dyDescent="0.25">
      <c r="A110" s="182"/>
      <c r="B110" s="187"/>
      <c r="C110" s="182"/>
      <c r="D110" s="215">
        <v>0</v>
      </c>
    </row>
    <row r="111" spans="1:4" ht="15.75" x14ac:dyDescent="0.25">
      <c r="A111" s="188"/>
      <c r="B111" s="188"/>
      <c r="C111" s="188"/>
      <c r="D111" s="215">
        <v>0</v>
      </c>
    </row>
    <row r="112" spans="1:4" ht="15.75" x14ac:dyDescent="0.25">
      <c r="A112" s="182"/>
      <c r="B112" s="187"/>
      <c r="C112" s="182"/>
      <c r="D112" s="215">
        <v>0</v>
      </c>
    </row>
    <row r="113" spans="1:4" ht="15.75" x14ac:dyDescent="0.25">
      <c r="A113" s="188"/>
      <c r="B113" s="188"/>
      <c r="C113" s="188"/>
      <c r="D113" s="215">
        <v>0</v>
      </c>
    </row>
    <row r="114" spans="1:4" ht="15.75" x14ac:dyDescent="0.25">
      <c r="A114" s="188"/>
      <c r="B114" s="194"/>
      <c r="C114" s="188"/>
      <c r="D114" s="215">
        <v>0</v>
      </c>
    </row>
    <row r="115" spans="1:4" ht="15.75" x14ac:dyDescent="0.25">
      <c r="A115" s="188"/>
      <c r="B115" s="188"/>
      <c r="C115" s="188"/>
      <c r="D115" s="215">
        <v>0</v>
      </c>
    </row>
    <row r="116" spans="1:4" ht="15.75" x14ac:dyDescent="0.25">
      <c r="A116" s="182"/>
      <c r="B116" s="187"/>
      <c r="C116" s="182"/>
      <c r="D116" s="215">
        <v>0</v>
      </c>
    </row>
    <row r="117" spans="1:4" ht="15.75" x14ac:dyDescent="0.25">
      <c r="A117" s="182"/>
      <c r="B117" s="187"/>
      <c r="C117" s="182"/>
      <c r="D117" s="215">
        <v>0</v>
      </c>
    </row>
    <row r="118" spans="1:4" ht="15.75" x14ac:dyDescent="0.25">
      <c r="A118" s="182"/>
      <c r="B118" s="187"/>
      <c r="C118" s="182"/>
      <c r="D118" s="215">
        <v>0</v>
      </c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Normal="80" zoomScaleSheetLayoutView="100" workbookViewId="0">
      <selection activeCell="O81" sqref="O8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57" t="s">
        <v>101</v>
      </c>
      <c r="B1" s="357"/>
      <c r="C1" s="357"/>
      <c r="D1" s="357"/>
      <c r="E1" s="357"/>
      <c r="F1" s="357"/>
      <c r="G1" s="357"/>
      <c r="H1" s="357"/>
      <c r="I1" s="357"/>
      <c r="J1" s="357"/>
      <c r="K1" s="233"/>
      <c r="L1" s="233"/>
    </row>
    <row r="2" spans="1:12" s="5" customFormat="1" ht="37.5" customHeight="1" x14ac:dyDescent="0.25">
      <c r="A2" s="360" t="s">
        <v>62</v>
      </c>
      <c r="B2" s="356" t="s">
        <v>55</v>
      </c>
      <c r="C2" s="356" t="s">
        <v>56</v>
      </c>
      <c r="D2" s="356"/>
      <c r="E2" s="356" t="s">
        <v>57</v>
      </c>
      <c r="F2" s="356" t="s">
        <v>58</v>
      </c>
      <c r="G2" s="358" t="s">
        <v>63</v>
      </c>
      <c r="H2" s="361"/>
      <c r="I2" s="362"/>
      <c r="J2" s="356" t="s">
        <v>64</v>
      </c>
      <c r="K2" s="358" t="s">
        <v>229</v>
      </c>
      <c r="L2" s="358" t="s">
        <v>216</v>
      </c>
    </row>
    <row r="3" spans="1:12" s="5" customFormat="1" ht="57.75" customHeight="1" x14ac:dyDescent="0.25">
      <c r="A3" s="360"/>
      <c r="B3" s="356"/>
      <c r="C3" s="226" t="s">
        <v>59</v>
      </c>
      <c r="D3" s="226" t="s">
        <v>90</v>
      </c>
      <c r="E3" s="356"/>
      <c r="F3" s="356"/>
      <c r="G3" s="226" t="s">
        <v>65</v>
      </c>
      <c r="H3" s="226" t="s">
        <v>228</v>
      </c>
      <c r="I3" s="226" t="s">
        <v>66</v>
      </c>
      <c r="J3" s="356"/>
      <c r="K3" s="358"/>
      <c r="L3" s="358"/>
    </row>
    <row r="4" spans="1:12" s="5" customFormat="1" ht="75" customHeight="1" x14ac:dyDescent="0.25">
      <c r="A4" s="64" t="s">
        <v>67</v>
      </c>
      <c r="B4" s="109" t="s">
        <v>60</v>
      </c>
      <c r="C4" s="109">
        <f>SUM(C5,C12,C21)</f>
        <v>5</v>
      </c>
      <c r="D4" s="109">
        <f>SUM(D5,D12,D21)</f>
        <v>5</v>
      </c>
      <c r="E4" s="109"/>
      <c r="F4" s="109"/>
      <c r="G4" s="109">
        <f t="shared" ref="G4:L4" si="0">SUM(G5,G12,G21)</f>
        <v>50</v>
      </c>
      <c r="H4" s="109">
        <f t="shared" si="0"/>
        <v>7</v>
      </c>
      <c r="I4" s="109">
        <f t="shared" si="0"/>
        <v>5000</v>
      </c>
      <c r="J4" s="108">
        <f t="shared" si="0"/>
        <v>0</v>
      </c>
      <c r="K4" s="108">
        <f t="shared" si="0"/>
        <v>0</v>
      </c>
      <c r="L4" s="108">
        <f t="shared" si="0"/>
        <v>0</v>
      </c>
    </row>
    <row r="5" spans="1:12" s="5" customFormat="1" ht="21.6" customHeight="1" x14ac:dyDescent="0.25">
      <c r="A5" s="61"/>
      <c r="B5" s="146" t="s">
        <v>230</v>
      </c>
      <c r="C5" s="147">
        <f>SUM(C6:C11)</f>
        <v>0</v>
      </c>
      <c r="D5" s="147">
        <f>SUM(D6:D11)</f>
        <v>0</v>
      </c>
      <c r="E5" s="148"/>
      <c r="F5" s="149"/>
      <c r="G5" s="147">
        <f t="shared" ref="G5:L5" si="1">SUM(G6:G11)</f>
        <v>0</v>
      </c>
      <c r="H5" s="147">
        <f t="shared" si="1"/>
        <v>0</v>
      </c>
      <c r="I5" s="147">
        <f t="shared" si="1"/>
        <v>0</v>
      </c>
      <c r="J5" s="149">
        <f t="shared" si="1"/>
        <v>0</v>
      </c>
      <c r="K5" s="149">
        <f t="shared" si="1"/>
        <v>0</v>
      </c>
      <c r="L5" s="150">
        <f t="shared" si="1"/>
        <v>0</v>
      </c>
    </row>
    <row r="6" spans="1:12" s="5" customFormat="1" x14ac:dyDescent="0.25">
      <c r="A6" s="61"/>
      <c r="B6" s="73"/>
      <c r="C6" s="60"/>
      <c r="D6" s="60"/>
      <c r="E6" s="106"/>
      <c r="F6" s="107"/>
      <c r="G6" s="21"/>
      <c r="H6" s="21"/>
      <c r="I6" s="21"/>
      <c r="J6" s="143"/>
      <c r="K6" s="143"/>
      <c r="L6" s="143"/>
    </row>
    <row r="7" spans="1:12" s="5" customFormat="1" x14ac:dyDescent="0.25">
      <c r="A7" s="61"/>
      <c r="B7" s="73"/>
      <c r="C7" s="60"/>
      <c r="D7" s="60"/>
      <c r="E7" s="106"/>
      <c r="F7" s="107"/>
      <c r="G7" s="21"/>
      <c r="H7" s="21"/>
      <c r="I7" s="21"/>
      <c r="J7" s="143"/>
      <c r="K7" s="143"/>
      <c r="L7" s="143"/>
    </row>
    <row r="8" spans="1:12" s="5" customFormat="1" x14ac:dyDescent="0.25">
      <c r="A8" s="61"/>
      <c r="B8" s="73"/>
      <c r="C8" s="60"/>
      <c r="D8" s="60"/>
      <c r="E8" s="106"/>
      <c r="F8" s="107"/>
      <c r="G8" s="21"/>
      <c r="H8" s="21"/>
      <c r="I8" s="21"/>
      <c r="J8" s="143"/>
      <c r="K8" s="143"/>
      <c r="L8" s="143"/>
    </row>
    <row r="9" spans="1:12" s="5" customFormat="1" x14ac:dyDescent="0.25">
      <c r="A9" s="61"/>
      <c r="B9" s="73"/>
      <c r="C9" s="60"/>
      <c r="D9" s="60"/>
      <c r="E9" s="106"/>
      <c r="F9" s="107"/>
      <c r="G9" s="21"/>
      <c r="H9" s="21"/>
      <c r="I9" s="21"/>
      <c r="J9" s="143"/>
      <c r="K9" s="143"/>
      <c r="L9" s="143"/>
    </row>
    <row r="10" spans="1:12" s="5" customFormat="1" x14ac:dyDescent="0.25">
      <c r="A10" s="61"/>
      <c r="B10" s="73"/>
      <c r="C10" s="60"/>
      <c r="D10" s="60"/>
      <c r="E10" s="106"/>
      <c r="F10" s="107"/>
      <c r="G10" s="21"/>
      <c r="H10" s="21"/>
      <c r="I10" s="21"/>
      <c r="J10" s="143"/>
      <c r="K10" s="143"/>
      <c r="L10" s="143"/>
    </row>
    <row r="11" spans="1:12" s="5" customFormat="1" x14ac:dyDescent="0.25">
      <c r="A11" s="61"/>
      <c r="B11" s="73"/>
      <c r="C11" s="60"/>
      <c r="D11" s="60"/>
      <c r="E11" s="106"/>
      <c r="F11" s="107"/>
      <c r="G11" s="21"/>
      <c r="H11" s="21"/>
      <c r="I11" s="21"/>
      <c r="J11" s="143"/>
      <c r="K11" s="143"/>
      <c r="L11" s="143"/>
    </row>
    <row r="12" spans="1:12" s="5" customFormat="1" x14ac:dyDescent="0.25">
      <c r="A12" s="61"/>
      <c r="B12" s="146" t="s">
        <v>231</v>
      </c>
      <c r="C12" s="147">
        <f>SUM(C13:C20)</f>
        <v>5</v>
      </c>
      <c r="D12" s="147">
        <f>SUM(D13:D20)</f>
        <v>5</v>
      </c>
      <c r="E12" s="148"/>
      <c r="F12" s="149"/>
      <c r="G12" s="147">
        <f t="shared" ref="G12:L12" si="2">SUM(G13:G20)</f>
        <v>50</v>
      </c>
      <c r="H12" s="147">
        <f t="shared" si="2"/>
        <v>7</v>
      </c>
      <c r="I12" s="147">
        <f t="shared" si="2"/>
        <v>5000</v>
      </c>
      <c r="J12" s="149">
        <f t="shared" si="2"/>
        <v>0</v>
      </c>
      <c r="K12" s="149">
        <f t="shared" si="2"/>
        <v>0</v>
      </c>
      <c r="L12" s="150">
        <f t="shared" si="2"/>
        <v>0</v>
      </c>
    </row>
    <row r="13" spans="1:12" s="5" customFormat="1" ht="37.5" x14ac:dyDescent="0.25">
      <c r="A13" s="61" t="s">
        <v>286</v>
      </c>
      <c r="B13" s="73" t="s">
        <v>270</v>
      </c>
      <c r="C13" s="60">
        <v>1</v>
      </c>
      <c r="D13" s="60">
        <v>1</v>
      </c>
      <c r="E13" s="106" t="s">
        <v>282</v>
      </c>
      <c r="F13" s="107" t="s">
        <v>272</v>
      </c>
      <c r="G13" s="21">
        <v>10</v>
      </c>
      <c r="H13" s="21">
        <v>1</v>
      </c>
      <c r="I13" s="21">
        <v>1500</v>
      </c>
      <c r="J13" s="143"/>
      <c r="K13" s="143"/>
      <c r="L13" s="143"/>
    </row>
    <row r="14" spans="1:12" s="5" customFormat="1" ht="56.25" x14ac:dyDescent="0.25">
      <c r="A14" s="61" t="s">
        <v>461</v>
      </c>
      <c r="B14" s="73" t="s">
        <v>530</v>
      </c>
      <c r="C14" s="60">
        <v>1</v>
      </c>
      <c r="D14" s="60">
        <v>1</v>
      </c>
      <c r="E14" s="106" t="s">
        <v>271</v>
      </c>
      <c r="F14" s="107" t="s">
        <v>273</v>
      </c>
      <c r="G14" s="21">
        <v>10</v>
      </c>
      <c r="H14" s="21"/>
      <c r="I14" s="21">
        <v>1100</v>
      </c>
      <c r="J14" s="143"/>
      <c r="K14" s="143"/>
      <c r="L14" s="143"/>
    </row>
    <row r="15" spans="1:12" s="5" customFormat="1" ht="37.5" x14ac:dyDescent="0.25">
      <c r="A15" s="61" t="s">
        <v>462</v>
      </c>
      <c r="B15" s="73" t="s">
        <v>274</v>
      </c>
      <c r="C15" s="60">
        <v>1</v>
      </c>
      <c r="D15" s="60">
        <v>1</v>
      </c>
      <c r="E15" s="106" t="s">
        <v>284</v>
      </c>
      <c r="F15" s="107" t="s">
        <v>273</v>
      </c>
      <c r="G15" s="21">
        <v>10</v>
      </c>
      <c r="H15" s="21"/>
      <c r="I15" s="21">
        <v>200</v>
      </c>
      <c r="J15" s="143"/>
      <c r="K15" s="143"/>
      <c r="L15" s="143"/>
    </row>
    <row r="16" spans="1:12" s="5" customFormat="1" ht="56.25" x14ac:dyDescent="0.25">
      <c r="A16" s="61" t="s">
        <v>463</v>
      </c>
      <c r="B16" s="73" t="s">
        <v>531</v>
      </c>
      <c r="C16" s="60">
        <v>1</v>
      </c>
      <c r="D16" s="60">
        <v>1</v>
      </c>
      <c r="E16" s="106" t="s">
        <v>283</v>
      </c>
      <c r="F16" s="107" t="s">
        <v>275</v>
      </c>
      <c r="G16" s="21">
        <v>10</v>
      </c>
      <c r="H16" s="21">
        <v>2</v>
      </c>
      <c r="I16" s="21">
        <v>700</v>
      </c>
      <c r="J16" s="143"/>
      <c r="K16" s="143"/>
      <c r="L16" s="143"/>
    </row>
    <row r="17" spans="1:12" s="5" customFormat="1" ht="56.25" x14ac:dyDescent="0.25">
      <c r="A17" s="61" t="s">
        <v>464</v>
      </c>
      <c r="B17" s="73" t="s">
        <v>276</v>
      </c>
      <c r="C17" s="60">
        <v>1</v>
      </c>
      <c r="D17" s="60">
        <v>1</v>
      </c>
      <c r="E17" s="106" t="s">
        <v>283</v>
      </c>
      <c r="F17" s="107" t="s">
        <v>272</v>
      </c>
      <c r="G17" s="21">
        <v>10</v>
      </c>
      <c r="H17" s="21">
        <v>4</v>
      </c>
      <c r="I17" s="21">
        <v>1500</v>
      </c>
      <c r="J17" s="143"/>
      <c r="K17" s="143"/>
      <c r="L17" s="143"/>
    </row>
    <row r="18" spans="1:12" s="5" customFormat="1" x14ac:dyDescent="0.25">
      <c r="A18" s="61"/>
      <c r="B18" s="73"/>
      <c r="C18" s="60"/>
      <c r="D18" s="60"/>
      <c r="E18" s="106"/>
      <c r="F18" s="107"/>
      <c r="G18" s="21"/>
      <c r="H18" s="21"/>
      <c r="I18" s="21"/>
      <c r="J18" s="143"/>
      <c r="K18" s="143"/>
      <c r="L18" s="143"/>
    </row>
    <row r="19" spans="1:12" s="5" customFormat="1" x14ac:dyDescent="0.25">
      <c r="A19" s="61"/>
      <c r="B19" s="73"/>
      <c r="C19" s="60"/>
      <c r="D19" s="60"/>
      <c r="E19" s="106"/>
      <c r="F19" s="107"/>
      <c r="G19" s="21"/>
      <c r="H19" s="21"/>
      <c r="I19" s="21"/>
      <c r="J19" s="143"/>
      <c r="K19" s="143"/>
      <c r="L19" s="143"/>
    </row>
    <row r="20" spans="1:12" s="5" customFormat="1" x14ac:dyDescent="0.25">
      <c r="A20" s="61"/>
      <c r="B20" s="73"/>
      <c r="C20" s="60"/>
      <c r="D20" s="60"/>
      <c r="E20" s="106"/>
      <c r="F20" s="107"/>
      <c r="G20" s="21"/>
      <c r="H20" s="21"/>
      <c r="I20" s="21"/>
      <c r="J20" s="143"/>
      <c r="K20" s="143"/>
      <c r="L20" s="143"/>
    </row>
    <row r="21" spans="1:12" s="5" customFormat="1" x14ac:dyDescent="0.25">
      <c r="A21" s="61"/>
      <c r="B21" s="146" t="s">
        <v>232</v>
      </c>
      <c r="C21" s="147">
        <f>SUM(C22:C28)</f>
        <v>0</v>
      </c>
      <c r="D21" s="147">
        <f>SUM(D22:D28)</f>
        <v>0</v>
      </c>
      <c r="E21" s="148"/>
      <c r="F21" s="149"/>
      <c r="G21" s="147">
        <f t="shared" ref="G21:L21" si="3">SUM(G22:G28)</f>
        <v>0</v>
      </c>
      <c r="H21" s="147">
        <f t="shared" si="3"/>
        <v>0</v>
      </c>
      <c r="I21" s="147">
        <f t="shared" si="3"/>
        <v>0</v>
      </c>
      <c r="J21" s="149">
        <f t="shared" si="3"/>
        <v>0</v>
      </c>
      <c r="K21" s="149">
        <f t="shared" si="3"/>
        <v>0</v>
      </c>
      <c r="L21" s="150">
        <f t="shared" si="3"/>
        <v>0</v>
      </c>
    </row>
    <row r="22" spans="1:12" s="5" customFormat="1" x14ac:dyDescent="0.25">
      <c r="A22" s="61"/>
      <c r="B22" s="151"/>
      <c r="C22" s="152"/>
      <c r="D22" s="152"/>
      <c r="E22" s="153"/>
      <c r="F22" s="154"/>
      <c r="G22" s="152"/>
      <c r="H22" s="152"/>
      <c r="I22" s="152"/>
      <c r="J22" s="155"/>
      <c r="K22" s="155"/>
      <c r="L22" s="156"/>
    </row>
    <row r="23" spans="1:12" s="5" customFormat="1" x14ac:dyDescent="0.25">
      <c r="A23" s="61"/>
      <c r="B23" s="151"/>
      <c r="C23" s="152"/>
      <c r="D23" s="152"/>
      <c r="E23" s="153"/>
      <c r="F23" s="154"/>
      <c r="G23" s="152"/>
      <c r="H23" s="152"/>
      <c r="I23" s="152"/>
      <c r="J23" s="155"/>
      <c r="K23" s="155"/>
      <c r="L23" s="156"/>
    </row>
    <row r="24" spans="1:12" s="5" customFormat="1" x14ac:dyDescent="0.25">
      <c r="A24" s="61"/>
      <c r="B24" s="151"/>
      <c r="C24" s="152"/>
      <c r="D24" s="152"/>
      <c r="E24" s="153"/>
      <c r="F24" s="154"/>
      <c r="G24" s="152"/>
      <c r="H24" s="152"/>
      <c r="I24" s="152"/>
      <c r="J24" s="155"/>
      <c r="K24" s="155"/>
      <c r="L24" s="156"/>
    </row>
    <row r="25" spans="1:12" s="5" customFormat="1" x14ac:dyDescent="0.25">
      <c r="A25" s="61"/>
      <c r="B25" s="151"/>
      <c r="C25" s="152"/>
      <c r="D25" s="152"/>
      <c r="E25" s="153"/>
      <c r="F25" s="154"/>
      <c r="G25" s="152"/>
      <c r="H25" s="152"/>
      <c r="I25" s="152"/>
      <c r="J25" s="155"/>
      <c r="K25" s="155"/>
      <c r="L25" s="156"/>
    </row>
    <row r="26" spans="1:12" s="5" customFormat="1" x14ac:dyDescent="0.25">
      <c r="A26" s="61"/>
      <c r="B26" s="73"/>
      <c r="C26" s="60"/>
      <c r="D26" s="60"/>
      <c r="E26" s="106"/>
      <c r="F26" s="107"/>
      <c r="G26" s="21"/>
      <c r="H26" s="21"/>
      <c r="I26" s="21"/>
      <c r="J26" s="143"/>
      <c r="K26" s="143"/>
      <c r="L26" s="143"/>
    </row>
    <row r="27" spans="1:12" s="5" customFormat="1" x14ac:dyDescent="0.25">
      <c r="A27" s="61"/>
      <c r="B27" s="73"/>
      <c r="C27" s="60"/>
      <c r="D27" s="60"/>
      <c r="E27" s="106"/>
      <c r="F27" s="107"/>
      <c r="G27" s="21"/>
      <c r="H27" s="21"/>
      <c r="I27" s="21"/>
      <c r="J27" s="143"/>
      <c r="K27" s="143"/>
      <c r="L27" s="143"/>
    </row>
    <row r="28" spans="1:12" x14ac:dyDescent="0.25">
      <c r="A28" s="61"/>
      <c r="B28" s="73"/>
      <c r="C28" s="60"/>
      <c r="D28" s="60"/>
      <c r="E28" s="107"/>
      <c r="F28" s="107"/>
      <c r="G28" s="21"/>
      <c r="H28" s="21"/>
      <c r="I28" s="21"/>
      <c r="J28" s="143"/>
      <c r="K28" s="143"/>
      <c r="L28" s="143"/>
    </row>
    <row r="29" spans="1:12" s="5" customFormat="1" ht="75" customHeight="1" x14ac:dyDescent="0.25">
      <c r="A29" s="64" t="s">
        <v>68</v>
      </c>
      <c r="B29" s="109" t="s">
        <v>61</v>
      </c>
      <c r="C29" s="109">
        <f>SUM(C30,C35,C41)</f>
        <v>0</v>
      </c>
      <c r="D29" s="109">
        <f>SUM(D30,D35,D41)</f>
        <v>0</v>
      </c>
      <c r="E29" s="109"/>
      <c r="F29" s="62"/>
      <c r="G29" s="109">
        <f>SUM(G30,G35,G41)</f>
        <v>0</v>
      </c>
      <c r="H29" s="109">
        <f>SUM(H30,H35,H41)</f>
        <v>0</v>
      </c>
      <c r="I29" s="109">
        <f>SUM(I30,I35,I41)</f>
        <v>0</v>
      </c>
      <c r="J29" s="108">
        <f>SUM(J30,J35,J41)</f>
        <v>0</v>
      </c>
      <c r="K29" s="108">
        <f>SUM(K30,K35,K41)</f>
        <v>0</v>
      </c>
      <c r="L29" s="108">
        <f>SUM(K30,K35,K41)</f>
        <v>0</v>
      </c>
    </row>
    <row r="30" spans="1:12" s="5" customFormat="1" x14ac:dyDescent="0.25">
      <c r="A30" s="61"/>
      <c r="B30" s="146" t="s">
        <v>230</v>
      </c>
      <c r="C30" s="147">
        <f>SUM(C31:C34)</f>
        <v>0</v>
      </c>
      <c r="D30" s="147">
        <f>SUM(D31:D34)</f>
        <v>0</v>
      </c>
      <c r="E30" s="148"/>
      <c r="F30" s="149"/>
      <c r="G30" s="147">
        <f t="shared" ref="G30:L30" si="4">SUM(G31:G34)</f>
        <v>0</v>
      </c>
      <c r="H30" s="147">
        <f t="shared" si="4"/>
        <v>0</v>
      </c>
      <c r="I30" s="147">
        <f t="shared" si="4"/>
        <v>0</v>
      </c>
      <c r="J30" s="149">
        <f t="shared" si="4"/>
        <v>0</v>
      </c>
      <c r="K30" s="149">
        <f t="shared" si="4"/>
        <v>0</v>
      </c>
      <c r="L30" s="150">
        <f t="shared" si="4"/>
        <v>0</v>
      </c>
    </row>
    <row r="31" spans="1:12" s="5" customFormat="1" x14ac:dyDescent="0.25">
      <c r="A31" s="61"/>
      <c r="B31" s="73"/>
      <c r="C31" s="60"/>
      <c r="D31" s="60"/>
      <c r="E31" s="106"/>
      <c r="F31" s="107"/>
      <c r="G31" s="21"/>
      <c r="H31" s="21"/>
      <c r="I31" s="21"/>
      <c r="J31" s="106"/>
      <c r="K31" s="106"/>
      <c r="L31" s="106"/>
    </row>
    <row r="32" spans="1:12" s="5" customFormat="1" x14ac:dyDescent="0.25">
      <c r="A32" s="61"/>
      <c r="B32" s="73"/>
      <c r="C32" s="60"/>
      <c r="D32" s="60"/>
      <c r="E32" s="106"/>
      <c r="F32" s="107"/>
      <c r="G32" s="21"/>
      <c r="H32" s="21"/>
      <c r="I32" s="21"/>
      <c r="J32" s="106"/>
      <c r="K32" s="106"/>
      <c r="L32" s="106"/>
    </row>
    <row r="33" spans="1:12" s="5" customFormat="1" x14ac:dyDescent="0.25">
      <c r="A33" s="61"/>
      <c r="B33" s="73"/>
      <c r="C33" s="60"/>
      <c r="D33" s="60"/>
      <c r="E33" s="106"/>
      <c r="F33" s="107"/>
      <c r="G33" s="21"/>
      <c r="H33" s="21"/>
      <c r="I33" s="21"/>
      <c r="J33" s="106"/>
      <c r="K33" s="106"/>
      <c r="L33" s="106"/>
    </row>
    <row r="34" spans="1:12" s="5" customFormat="1" x14ac:dyDescent="0.25">
      <c r="A34" s="61"/>
      <c r="B34" s="73"/>
      <c r="C34" s="60"/>
      <c r="D34" s="60"/>
      <c r="E34" s="106"/>
      <c r="F34" s="107"/>
      <c r="G34" s="21"/>
      <c r="H34" s="21"/>
      <c r="I34" s="21"/>
      <c r="J34" s="106"/>
      <c r="K34" s="106"/>
      <c r="L34" s="106"/>
    </row>
    <row r="35" spans="1:12" s="5" customFormat="1" x14ac:dyDescent="0.25">
      <c r="A35" s="61"/>
      <c r="B35" s="146" t="s">
        <v>231</v>
      </c>
      <c r="C35" s="147">
        <f>SUM(C36:C40)</f>
        <v>0</v>
      </c>
      <c r="D35" s="147">
        <f>SUM(D36:D40)</f>
        <v>0</v>
      </c>
      <c r="E35" s="148"/>
      <c r="F35" s="149"/>
      <c r="G35" s="147">
        <f t="shared" ref="G35:L35" si="5">SUM(G36:G40)</f>
        <v>0</v>
      </c>
      <c r="H35" s="147">
        <f t="shared" si="5"/>
        <v>0</v>
      </c>
      <c r="I35" s="147">
        <f t="shared" si="5"/>
        <v>0</v>
      </c>
      <c r="J35" s="149">
        <f t="shared" si="5"/>
        <v>0</v>
      </c>
      <c r="K35" s="149">
        <f t="shared" si="5"/>
        <v>0</v>
      </c>
      <c r="L35" s="150">
        <f t="shared" si="5"/>
        <v>0</v>
      </c>
    </row>
    <row r="36" spans="1:12" s="5" customFormat="1" x14ac:dyDescent="0.25">
      <c r="A36" s="61"/>
      <c r="B36" s="73"/>
      <c r="C36" s="60"/>
      <c r="D36" s="60"/>
      <c r="E36" s="106"/>
      <c r="F36" s="107"/>
      <c r="G36" s="21"/>
      <c r="H36" s="21"/>
      <c r="I36" s="21"/>
      <c r="J36" s="106"/>
      <c r="K36" s="106"/>
      <c r="L36" s="106"/>
    </row>
    <row r="37" spans="1:12" s="5" customFormat="1" x14ac:dyDescent="0.25">
      <c r="A37" s="61"/>
      <c r="B37" s="73"/>
      <c r="C37" s="60"/>
      <c r="D37" s="60"/>
      <c r="E37" s="106"/>
      <c r="F37" s="107"/>
      <c r="G37" s="21"/>
      <c r="H37" s="21"/>
      <c r="I37" s="21"/>
      <c r="J37" s="106"/>
      <c r="K37" s="106"/>
      <c r="L37" s="106"/>
    </row>
    <row r="38" spans="1:12" s="5" customFormat="1" x14ac:dyDescent="0.25">
      <c r="A38" s="61"/>
      <c r="B38" s="73"/>
      <c r="C38" s="60"/>
      <c r="D38" s="60"/>
      <c r="E38" s="106"/>
      <c r="F38" s="107"/>
      <c r="G38" s="21"/>
      <c r="H38" s="21"/>
      <c r="I38" s="21"/>
      <c r="J38" s="106"/>
      <c r="K38" s="106"/>
      <c r="L38" s="106"/>
    </row>
    <row r="39" spans="1:12" s="5" customFormat="1" x14ac:dyDescent="0.25">
      <c r="A39" s="61"/>
      <c r="B39" s="73"/>
      <c r="C39" s="60"/>
      <c r="D39" s="60"/>
      <c r="E39" s="106"/>
      <c r="F39" s="107"/>
      <c r="G39" s="21"/>
      <c r="H39" s="21"/>
      <c r="I39" s="21"/>
      <c r="J39" s="106"/>
      <c r="K39" s="106"/>
      <c r="L39" s="106"/>
    </row>
    <row r="40" spans="1:12" s="5" customFormat="1" x14ac:dyDescent="0.25">
      <c r="A40" s="61"/>
      <c r="B40" s="73"/>
      <c r="C40" s="60"/>
      <c r="D40" s="60"/>
      <c r="E40" s="106"/>
      <c r="F40" s="107"/>
      <c r="G40" s="21"/>
      <c r="H40" s="21"/>
      <c r="I40" s="21"/>
      <c r="J40" s="106"/>
      <c r="K40" s="106"/>
      <c r="L40" s="106"/>
    </row>
    <row r="41" spans="1:12" s="5" customFormat="1" x14ac:dyDescent="0.25">
      <c r="A41" s="61"/>
      <c r="B41" s="146" t="s">
        <v>232</v>
      </c>
      <c r="C41" s="147">
        <f>SUM(C42:C46)</f>
        <v>0</v>
      </c>
      <c r="D41" s="147">
        <f>SUM(D42:D46)</f>
        <v>0</v>
      </c>
      <c r="E41" s="148"/>
      <c r="F41" s="149"/>
      <c r="G41" s="147">
        <f t="shared" ref="G41:L41" si="6">SUM(G42:G46)</f>
        <v>0</v>
      </c>
      <c r="H41" s="147">
        <f t="shared" si="6"/>
        <v>0</v>
      </c>
      <c r="I41" s="147">
        <f t="shared" si="6"/>
        <v>0</v>
      </c>
      <c r="J41" s="149">
        <f t="shared" si="6"/>
        <v>0</v>
      </c>
      <c r="K41" s="149">
        <f t="shared" si="6"/>
        <v>0</v>
      </c>
      <c r="L41" s="150">
        <f t="shared" si="6"/>
        <v>0</v>
      </c>
    </row>
    <row r="42" spans="1:12" s="5" customFormat="1" x14ac:dyDescent="0.25">
      <c r="A42" s="61"/>
      <c r="B42" s="73"/>
      <c r="C42" s="60"/>
      <c r="D42" s="60"/>
      <c r="E42" s="106"/>
      <c r="F42" s="107"/>
      <c r="G42" s="21"/>
      <c r="H42" s="21"/>
      <c r="I42" s="21"/>
      <c r="J42" s="106"/>
      <c r="K42" s="106"/>
      <c r="L42" s="106"/>
    </row>
    <row r="43" spans="1:12" s="5" customFormat="1" x14ac:dyDescent="0.25">
      <c r="A43" s="61"/>
      <c r="B43" s="73"/>
      <c r="C43" s="60"/>
      <c r="D43" s="60"/>
      <c r="E43" s="106"/>
      <c r="F43" s="107"/>
      <c r="G43" s="21"/>
      <c r="H43" s="21"/>
      <c r="I43" s="21"/>
      <c r="J43" s="106"/>
      <c r="K43" s="106"/>
      <c r="L43" s="106"/>
    </row>
    <row r="44" spans="1:12" s="5" customFormat="1" x14ac:dyDescent="0.25">
      <c r="A44" s="61"/>
      <c r="B44" s="73"/>
      <c r="C44" s="60"/>
      <c r="D44" s="60"/>
      <c r="E44" s="106"/>
      <c r="F44" s="107"/>
      <c r="G44" s="21"/>
      <c r="H44" s="21"/>
      <c r="I44" s="21"/>
      <c r="J44" s="106"/>
      <c r="K44" s="106"/>
      <c r="L44" s="106"/>
    </row>
    <row r="45" spans="1:12" s="5" customFormat="1" x14ac:dyDescent="0.25">
      <c r="A45" s="61"/>
      <c r="B45" s="73"/>
      <c r="C45" s="60"/>
      <c r="D45" s="60"/>
      <c r="E45" s="106"/>
      <c r="F45" s="107"/>
      <c r="G45" s="21"/>
      <c r="H45" s="21"/>
      <c r="I45" s="21"/>
      <c r="J45" s="106"/>
      <c r="K45" s="106"/>
      <c r="L45" s="106"/>
    </row>
    <row r="46" spans="1:12" x14ac:dyDescent="0.25">
      <c r="A46" s="61"/>
      <c r="B46" s="73"/>
      <c r="C46" s="60"/>
      <c r="D46" s="60"/>
      <c r="E46" s="107"/>
      <c r="F46" s="107"/>
      <c r="G46" s="21"/>
      <c r="H46" s="21"/>
      <c r="I46" s="21"/>
      <c r="J46" s="106"/>
      <c r="K46" s="106"/>
      <c r="L46" s="106"/>
    </row>
    <row r="47" spans="1:12" s="5" customFormat="1" ht="37.5" customHeight="1" x14ac:dyDescent="0.25">
      <c r="A47" s="64" t="s">
        <v>97</v>
      </c>
      <c r="B47" s="109" t="s">
        <v>69</v>
      </c>
      <c r="C47" s="109">
        <f>SUM(C48,C52,C57)</f>
        <v>1</v>
      </c>
      <c r="D47" s="109">
        <f>SUM(D48,D52,D57)</f>
        <v>1</v>
      </c>
      <c r="E47" s="108"/>
      <c r="F47" s="63"/>
      <c r="G47" s="109">
        <f t="shared" ref="G47:L47" si="7">SUM(G48,G52,G57)</f>
        <v>10</v>
      </c>
      <c r="H47" s="109">
        <f t="shared" si="7"/>
        <v>0</v>
      </c>
      <c r="I47" s="109">
        <f t="shared" si="7"/>
        <v>800</v>
      </c>
      <c r="J47" s="108">
        <f t="shared" si="7"/>
        <v>0</v>
      </c>
      <c r="K47" s="108">
        <f t="shared" si="7"/>
        <v>0</v>
      </c>
      <c r="L47" s="108">
        <f t="shared" si="7"/>
        <v>0</v>
      </c>
    </row>
    <row r="48" spans="1:12" s="5" customFormat="1" x14ac:dyDescent="0.25">
      <c r="A48" s="61"/>
      <c r="B48" s="146" t="s">
        <v>230</v>
      </c>
      <c r="C48" s="147">
        <f>SUM(C49:C51)</f>
        <v>0</v>
      </c>
      <c r="D48" s="147">
        <f>SUM(D49:D51)</f>
        <v>0</v>
      </c>
      <c r="E48" s="148"/>
      <c r="F48" s="149"/>
      <c r="G48" s="147">
        <f t="shared" ref="G48:L48" si="8">SUM(G49:G51)</f>
        <v>0</v>
      </c>
      <c r="H48" s="147">
        <f t="shared" si="8"/>
        <v>0</v>
      </c>
      <c r="I48" s="147">
        <f t="shared" si="8"/>
        <v>0</v>
      </c>
      <c r="J48" s="149">
        <f t="shared" si="8"/>
        <v>0</v>
      </c>
      <c r="K48" s="149">
        <f t="shared" si="8"/>
        <v>0</v>
      </c>
      <c r="L48" s="150">
        <f t="shared" si="8"/>
        <v>0</v>
      </c>
    </row>
    <row r="49" spans="1:12" s="5" customFormat="1" x14ac:dyDescent="0.25">
      <c r="A49" s="61"/>
      <c r="B49" s="73"/>
      <c r="C49" s="60"/>
      <c r="D49" s="60"/>
      <c r="E49" s="106"/>
      <c r="F49" s="107"/>
      <c r="G49" s="21"/>
      <c r="H49" s="21"/>
      <c r="I49" s="21"/>
      <c r="J49" s="106"/>
      <c r="K49" s="106"/>
      <c r="L49" s="106"/>
    </row>
    <row r="50" spans="1:12" s="5" customFormat="1" x14ac:dyDescent="0.25">
      <c r="A50" s="61"/>
      <c r="B50" s="73"/>
      <c r="C50" s="60"/>
      <c r="D50" s="60"/>
      <c r="E50" s="106"/>
      <c r="F50" s="107"/>
      <c r="G50" s="21"/>
      <c r="H50" s="21"/>
      <c r="I50" s="21"/>
      <c r="J50" s="106"/>
      <c r="K50" s="106"/>
      <c r="L50" s="106"/>
    </row>
    <row r="51" spans="1:12" s="5" customFormat="1" x14ac:dyDescent="0.25">
      <c r="A51" s="61"/>
      <c r="B51" s="73"/>
      <c r="C51" s="60"/>
      <c r="D51" s="60"/>
      <c r="E51" s="106"/>
      <c r="F51" s="107"/>
      <c r="G51" s="21"/>
      <c r="H51" s="21"/>
      <c r="I51" s="21"/>
      <c r="J51" s="106"/>
      <c r="K51" s="106"/>
      <c r="L51" s="106"/>
    </row>
    <row r="52" spans="1:12" s="5" customFormat="1" x14ac:dyDescent="0.25">
      <c r="A52" s="61"/>
      <c r="B52" s="146" t="s">
        <v>231</v>
      </c>
      <c r="C52" s="147">
        <f>SUM(C53:C56)</f>
        <v>1</v>
      </c>
      <c r="D52" s="147">
        <f>SUM(D53:D56)</f>
        <v>1</v>
      </c>
      <c r="E52" s="148"/>
      <c r="F52" s="149"/>
      <c r="G52" s="147">
        <f t="shared" ref="G52:L52" si="9">SUM(G53:G56)</f>
        <v>10</v>
      </c>
      <c r="H52" s="147">
        <f t="shared" si="9"/>
        <v>0</v>
      </c>
      <c r="I52" s="147">
        <f t="shared" si="9"/>
        <v>800</v>
      </c>
      <c r="J52" s="149">
        <f t="shared" si="9"/>
        <v>0</v>
      </c>
      <c r="K52" s="149">
        <f t="shared" si="9"/>
        <v>0</v>
      </c>
      <c r="L52" s="150">
        <f t="shared" si="9"/>
        <v>0</v>
      </c>
    </row>
    <row r="53" spans="1:12" s="5" customFormat="1" ht="56.25" x14ac:dyDescent="0.25">
      <c r="A53" s="61"/>
      <c r="B53" s="73" t="s">
        <v>277</v>
      </c>
      <c r="C53" s="60">
        <v>1</v>
      </c>
      <c r="D53" s="60">
        <v>1</v>
      </c>
      <c r="E53" s="106" t="s">
        <v>283</v>
      </c>
      <c r="F53" s="107" t="s">
        <v>272</v>
      </c>
      <c r="G53" s="21">
        <v>10</v>
      </c>
      <c r="H53" s="21"/>
      <c r="I53" s="21">
        <v>800</v>
      </c>
      <c r="J53" s="106"/>
      <c r="K53" s="106"/>
      <c r="L53" s="106"/>
    </row>
    <row r="54" spans="1:12" s="5" customFormat="1" x14ac:dyDescent="0.25">
      <c r="A54" s="61"/>
      <c r="B54" s="73"/>
      <c r="C54" s="60"/>
      <c r="D54" s="60"/>
      <c r="E54" s="106"/>
      <c r="F54" s="107"/>
      <c r="G54" s="21"/>
      <c r="H54" s="21"/>
      <c r="I54" s="21"/>
      <c r="J54" s="106"/>
      <c r="K54" s="106"/>
      <c r="L54" s="106"/>
    </row>
    <row r="55" spans="1:12" s="5" customFormat="1" x14ac:dyDescent="0.25">
      <c r="A55" s="61"/>
      <c r="B55" s="73"/>
      <c r="C55" s="60"/>
      <c r="D55" s="60"/>
      <c r="E55" s="106"/>
      <c r="F55" s="107"/>
      <c r="G55" s="21"/>
      <c r="H55" s="21"/>
      <c r="I55" s="21"/>
      <c r="J55" s="106"/>
      <c r="K55" s="106"/>
      <c r="L55" s="106"/>
    </row>
    <row r="56" spans="1:12" s="5" customFormat="1" x14ac:dyDescent="0.25">
      <c r="A56" s="61"/>
      <c r="B56" s="73"/>
      <c r="C56" s="60"/>
      <c r="D56" s="60"/>
      <c r="E56" s="106"/>
      <c r="F56" s="107"/>
      <c r="G56" s="21"/>
      <c r="H56" s="21"/>
      <c r="I56" s="21"/>
      <c r="J56" s="106"/>
      <c r="K56" s="106"/>
      <c r="L56" s="106"/>
    </row>
    <row r="57" spans="1:12" s="5" customFormat="1" x14ac:dyDescent="0.25">
      <c r="A57" s="61"/>
      <c r="B57" s="146" t="s">
        <v>232</v>
      </c>
      <c r="C57" s="147">
        <f>SUM(C58:C60)</f>
        <v>0</v>
      </c>
      <c r="D57" s="147">
        <f>SUM(D58:D60)</f>
        <v>0</v>
      </c>
      <c r="E57" s="148"/>
      <c r="F57" s="149"/>
      <c r="G57" s="147">
        <f t="shared" ref="G57:L57" si="10">SUM(G58:G60)</f>
        <v>0</v>
      </c>
      <c r="H57" s="147">
        <f t="shared" si="10"/>
        <v>0</v>
      </c>
      <c r="I57" s="147">
        <f t="shared" si="10"/>
        <v>0</v>
      </c>
      <c r="J57" s="149">
        <f t="shared" si="10"/>
        <v>0</v>
      </c>
      <c r="K57" s="149">
        <f t="shared" si="10"/>
        <v>0</v>
      </c>
      <c r="L57" s="150">
        <f t="shared" si="10"/>
        <v>0</v>
      </c>
    </row>
    <row r="58" spans="1:12" s="5" customFormat="1" x14ac:dyDescent="0.25">
      <c r="A58" s="61"/>
      <c r="B58" s="73"/>
      <c r="C58" s="60"/>
      <c r="D58" s="60"/>
      <c r="E58" s="106"/>
      <c r="F58" s="107"/>
      <c r="G58" s="21"/>
      <c r="H58" s="21"/>
      <c r="I58" s="21"/>
      <c r="J58" s="106"/>
      <c r="K58" s="106"/>
      <c r="L58" s="106"/>
    </row>
    <row r="59" spans="1:12" s="5" customFormat="1" x14ac:dyDescent="0.25">
      <c r="A59" s="61"/>
      <c r="B59" s="73"/>
      <c r="C59" s="60"/>
      <c r="D59" s="60"/>
      <c r="E59" s="106"/>
      <c r="F59" s="107"/>
      <c r="G59" s="21"/>
      <c r="H59" s="21"/>
      <c r="I59" s="21"/>
      <c r="J59" s="106"/>
      <c r="K59" s="106"/>
      <c r="L59" s="106"/>
    </row>
    <row r="60" spans="1:12" x14ac:dyDescent="0.25">
      <c r="A60" s="61"/>
      <c r="B60" s="73"/>
      <c r="C60" s="60"/>
      <c r="D60" s="60"/>
      <c r="E60" s="107"/>
      <c r="F60" s="107"/>
      <c r="G60" s="21"/>
      <c r="H60" s="21"/>
      <c r="I60" s="21"/>
      <c r="J60" s="106"/>
      <c r="K60" s="106"/>
      <c r="L60" s="106"/>
    </row>
    <row r="61" spans="1:12" s="5" customFormat="1" ht="75" customHeight="1" x14ac:dyDescent="0.25">
      <c r="A61" s="109" t="s">
        <v>98</v>
      </c>
      <c r="B61" s="109" t="s">
        <v>70</v>
      </c>
      <c r="C61" s="109">
        <f>SUM(C62,C66,C70)</f>
        <v>0</v>
      </c>
      <c r="D61" s="109">
        <f>SUM(D62,D66,D70)</f>
        <v>0</v>
      </c>
      <c r="E61" s="108"/>
      <c r="F61" s="109"/>
      <c r="G61" s="109">
        <f t="shared" ref="G61:L61" si="11">SUM(G62,G66,G70)</f>
        <v>0</v>
      </c>
      <c r="H61" s="109">
        <f t="shared" si="11"/>
        <v>0</v>
      </c>
      <c r="I61" s="109">
        <f t="shared" si="11"/>
        <v>0</v>
      </c>
      <c r="J61" s="108">
        <f t="shared" si="11"/>
        <v>0</v>
      </c>
      <c r="K61" s="108">
        <f t="shared" si="11"/>
        <v>0</v>
      </c>
      <c r="L61" s="108">
        <f t="shared" si="11"/>
        <v>0</v>
      </c>
    </row>
    <row r="62" spans="1:12" s="5" customFormat="1" x14ac:dyDescent="0.25">
      <c r="A62" s="61"/>
      <c r="B62" s="146" t="s">
        <v>230</v>
      </c>
      <c r="C62" s="147">
        <f>SUM(C63:C65)</f>
        <v>0</v>
      </c>
      <c r="D62" s="147">
        <f>SUM(D63:D65)</f>
        <v>0</v>
      </c>
      <c r="E62" s="148"/>
      <c r="F62" s="149"/>
      <c r="G62" s="147">
        <f t="shared" ref="G62:L62" si="12">SUM(G63:G65)</f>
        <v>0</v>
      </c>
      <c r="H62" s="147">
        <f t="shared" si="12"/>
        <v>0</v>
      </c>
      <c r="I62" s="147">
        <f t="shared" si="12"/>
        <v>0</v>
      </c>
      <c r="J62" s="149">
        <f t="shared" si="12"/>
        <v>0</v>
      </c>
      <c r="K62" s="149">
        <f t="shared" si="12"/>
        <v>0</v>
      </c>
      <c r="L62" s="150">
        <f t="shared" si="12"/>
        <v>0</v>
      </c>
    </row>
    <row r="63" spans="1:12" s="5" customFormat="1" x14ac:dyDescent="0.25">
      <c r="A63" s="61"/>
      <c r="B63" s="73"/>
      <c r="C63" s="60"/>
      <c r="D63" s="60"/>
      <c r="E63" s="106"/>
      <c r="F63" s="107"/>
      <c r="G63" s="21"/>
      <c r="H63" s="21"/>
      <c r="I63" s="21"/>
      <c r="J63" s="106"/>
      <c r="K63" s="106"/>
      <c r="L63" s="106"/>
    </row>
    <row r="64" spans="1:12" s="5" customFormat="1" x14ac:dyDescent="0.25">
      <c r="A64" s="61"/>
      <c r="B64" s="73"/>
      <c r="C64" s="60"/>
      <c r="D64" s="60"/>
      <c r="E64" s="106"/>
      <c r="F64" s="107"/>
      <c r="G64" s="21"/>
      <c r="H64" s="21"/>
      <c r="I64" s="21"/>
      <c r="J64" s="106"/>
      <c r="K64" s="106"/>
      <c r="L64" s="106"/>
    </row>
    <row r="65" spans="1:12" s="5" customFormat="1" x14ac:dyDescent="0.25">
      <c r="A65" s="61"/>
      <c r="B65" s="73"/>
      <c r="C65" s="60"/>
      <c r="D65" s="60"/>
      <c r="E65" s="106"/>
      <c r="F65" s="107"/>
      <c r="G65" s="21"/>
      <c r="H65" s="21"/>
      <c r="I65" s="21"/>
      <c r="J65" s="106"/>
      <c r="K65" s="106"/>
      <c r="L65" s="106"/>
    </row>
    <row r="66" spans="1:12" s="5" customFormat="1" x14ac:dyDescent="0.25">
      <c r="A66" s="61"/>
      <c r="B66" s="146" t="s">
        <v>231</v>
      </c>
      <c r="C66" s="147">
        <f>SUM(C67:C69)</f>
        <v>0</v>
      </c>
      <c r="D66" s="147">
        <f>SUM(D67:D69)</f>
        <v>0</v>
      </c>
      <c r="E66" s="148"/>
      <c r="F66" s="149"/>
      <c r="G66" s="147">
        <f t="shared" ref="G66:L66" si="13">SUM(G67:G69)</f>
        <v>0</v>
      </c>
      <c r="H66" s="147">
        <f t="shared" si="13"/>
        <v>0</v>
      </c>
      <c r="I66" s="147">
        <f t="shared" si="13"/>
        <v>0</v>
      </c>
      <c r="J66" s="149">
        <f t="shared" si="13"/>
        <v>0</v>
      </c>
      <c r="K66" s="149">
        <f t="shared" si="13"/>
        <v>0</v>
      </c>
      <c r="L66" s="150">
        <f t="shared" si="13"/>
        <v>0</v>
      </c>
    </row>
    <row r="67" spans="1:12" s="5" customFormat="1" x14ac:dyDescent="0.25">
      <c r="A67" s="61"/>
      <c r="B67" s="73"/>
      <c r="C67" s="60"/>
      <c r="D67" s="60"/>
      <c r="E67" s="106"/>
      <c r="F67" s="107"/>
      <c r="G67" s="21"/>
      <c r="H67" s="21"/>
      <c r="I67" s="21"/>
      <c r="J67" s="106"/>
      <c r="K67" s="106"/>
      <c r="L67" s="106"/>
    </row>
    <row r="68" spans="1:12" s="5" customFormat="1" x14ac:dyDescent="0.25">
      <c r="A68" s="61"/>
      <c r="B68" s="73"/>
      <c r="C68" s="60"/>
      <c r="D68" s="60"/>
      <c r="E68" s="106"/>
      <c r="F68" s="107"/>
      <c r="G68" s="21"/>
      <c r="H68" s="21"/>
      <c r="I68" s="21"/>
      <c r="J68" s="106"/>
      <c r="K68" s="106"/>
      <c r="L68" s="106"/>
    </row>
    <row r="69" spans="1:12" s="5" customFormat="1" x14ac:dyDescent="0.25">
      <c r="A69" s="61"/>
      <c r="B69" s="73"/>
      <c r="C69" s="60"/>
      <c r="D69" s="60"/>
      <c r="E69" s="106"/>
      <c r="F69" s="107"/>
      <c r="G69" s="21"/>
      <c r="H69" s="21"/>
      <c r="I69" s="21"/>
      <c r="J69" s="106"/>
      <c r="K69" s="106"/>
      <c r="L69" s="106"/>
    </row>
    <row r="70" spans="1:12" s="5" customFormat="1" x14ac:dyDescent="0.25">
      <c r="A70" s="61"/>
      <c r="B70" s="146" t="s">
        <v>232</v>
      </c>
      <c r="C70" s="147">
        <f>SUM(C71:C74)</f>
        <v>0</v>
      </c>
      <c r="D70" s="147">
        <f>SUM(D71:D74)</f>
        <v>0</v>
      </c>
      <c r="E70" s="148"/>
      <c r="F70" s="149"/>
      <c r="G70" s="147">
        <f t="shared" ref="G70:L70" si="14">SUM(G71:G74)</f>
        <v>0</v>
      </c>
      <c r="H70" s="147">
        <f t="shared" si="14"/>
        <v>0</v>
      </c>
      <c r="I70" s="147">
        <f t="shared" si="14"/>
        <v>0</v>
      </c>
      <c r="J70" s="149">
        <f t="shared" si="14"/>
        <v>0</v>
      </c>
      <c r="K70" s="149">
        <f t="shared" si="14"/>
        <v>0</v>
      </c>
      <c r="L70" s="150">
        <f t="shared" si="14"/>
        <v>0</v>
      </c>
    </row>
    <row r="71" spans="1:12" s="5" customFormat="1" x14ac:dyDescent="0.25">
      <c r="A71" s="61"/>
      <c r="B71" s="73"/>
      <c r="C71" s="60"/>
      <c r="D71" s="60"/>
      <c r="E71" s="106"/>
      <c r="F71" s="107"/>
      <c r="G71" s="21"/>
      <c r="H71" s="21"/>
      <c r="I71" s="21"/>
      <c r="J71" s="106"/>
      <c r="K71" s="106"/>
      <c r="L71" s="106"/>
    </row>
    <row r="72" spans="1:12" s="5" customFormat="1" x14ac:dyDescent="0.25">
      <c r="A72" s="61"/>
      <c r="B72" s="73"/>
      <c r="C72" s="60"/>
      <c r="D72" s="60"/>
      <c r="E72" s="106"/>
      <c r="F72" s="107"/>
      <c r="G72" s="21"/>
      <c r="H72" s="21"/>
      <c r="I72" s="21"/>
      <c r="J72" s="106"/>
      <c r="K72" s="106"/>
      <c r="L72" s="106"/>
    </row>
    <row r="73" spans="1:12" s="5" customFormat="1" x14ac:dyDescent="0.25">
      <c r="A73" s="61"/>
      <c r="B73" s="73"/>
      <c r="C73" s="60"/>
      <c r="D73" s="60"/>
      <c r="E73" s="106"/>
      <c r="F73" s="107"/>
      <c r="G73" s="21"/>
      <c r="H73" s="21"/>
      <c r="I73" s="21"/>
      <c r="J73" s="106"/>
      <c r="K73" s="106"/>
      <c r="L73" s="106"/>
    </row>
    <row r="74" spans="1:12" x14ac:dyDescent="0.25">
      <c r="A74" s="61"/>
      <c r="B74" s="73"/>
      <c r="C74" s="60"/>
      <c r="D74" s="60"/>
      <c r="E74" s="107"/>
      <c r="F74" s="107"/>
      <c r="G74" s="21"/>
      <c r="H74" s="21"/>
      <c r="I74" s="21"/>
      <c r="J74" s="106"/>
      <c r="K74" s="106"/>
      <c r="L74" s="106"/>
    </row>
    <row r="75" spans="1:12" s="5" customFormat="1" ht="93.75" customHeight="1" x14ac:dyDescent="0.25">
      <c r="A75" s="109" t="s">
        <v>99</v>
      </c>
      <c r="B75" s="109" t="s">
        <v>71</v>
      </c>
      <c r="C75" s="109">
        <f>SUM(C76,C80,C86)</f>
        <v>2</v>
      </c>
      <c r="D75" s="109">
        <f>SUM(D76,D80,D86)</f>
        <v>2</v>
      </c>
      <c r="E75" s="108"/>
      <c r="F75" s="109"/>
      <c r="G75" s="109">
        <f t="shared" ref="G75:L75" si="15">SUM(G76,G80,G86)</f>
        <v>20</v>
      </c>
      <c r="H75" s="109">
        <f t="shared" si="15"/>
        <v>0</v>
      </c>
      <c r="I75" s="109">
        <f t="shared" si="15"/>
        <v>1000</v>
      </c>
      <c r="J75" s="108">
        <f t="shared" si="15"/>
        <v>0</v>
      </c>
      <c r="K75" s="108">
        <f t="shared" si="15"/>
        <v>0</v>
      </c>
      <c r="L75" s="108">
        <f t="shared" si="15"/>
        <v>0</v>
      </c>
    </row>
    <row r="76" spans="1:12" s="5" customFormat="1" x14ac:dyDescent="0.25">
      <c r="A76" s="61"/>
      <c r="B76" s="146" t="s">
        <v>230</v>
      </c>
      <c r="C76" s="147">
        <f>SUM(C77:C79)</f>
        <v>0</v>
      </c>
      <c r="D76" s="147">
        <f>SUM(D77:D79)</f>
        <v>0</v>
      </c>
      <c r="E76" s="148"/>
      <c r="F76" s="149"/>
      <c r="G76" s="147">
        <f t="shared" ref="G76:L76" si="16">SUM(G77:G79)</f>
        <v>0</v>
      </c>
      <c r="H76" s="147">
        <f t="shared" si="16"/>
        <v>0</v>
      </c>
      <c r="I76" s="147">
        <f t="shared" si="16"/>
        <v>0</v>
      </c>
      <c r="J76" s="149">
        <f t="shared" si="16"/>
        <v>0</v>
      </c>
      <c r="K76" s="149">
        <f t="shared" si="16"/>
        <v>0</v>
      </c>
      <c r="L76" s="150">
        <f t="shared" si="16"/>
        <v>0</v>
      </c>
    </row>
    <row r="77" spans="1:12" s="5" customFormat="1" x14ac:dyDescent="0.25">
      <c r="A77" s="61"/>
      <c r="B77" s="73"/>
      <c r="C77" s="60"/>
      <c r="D77" s="60"/>
      <c r="E77" s="106"/>
      <c r="F77" s="107"/>
      <c r="G77" s="21"/>
      <c r="H77" s="21"/>
      <c r="I77" s="21"/>
      <c r="J77" s="106"/>
      <c r="K77" s="106"/>
      <c r="L77" s="106"/>
    </row>
    <row r="78" spans="1:12" s="5" customFormat="1" x14ac:dyDescent="0.25">
      <c r="A78" s="61"/>
      <c r="B78" s="73"/>
      <c r="C78" s="60"/>
      <c r="D78" s="60"/>
      <c r="E78" s="106"/>
      <c r="F78" s="107"/>
      <c r="G78" s="21"/>
      <c r="H78" s="21"/>
      <c r="I78" s="21"/>
      <c r="J78" s="106"/>
      <c r="K78" s="106"/>
      <c r="L78" s="106"/>
    </row>
    <row r="79" spans="1:12" s="5" customFormat="1" x14ac:dyDescent="0.25">
      <c r="A79" s="61"/>
      <c r="B79" s="73"/>
      <c r="C79" s="60"/>
      <c r="D79" s="60"/>
      <c r="E79" s="106"/>
      <c r="F79" s="107"/>
      <c r="G79" s="21"/>
      <c r="H79" s="21"/>
      <c r="I79" s="21"/>
      <c r="J79" s="106"/>
      <c r="K79" s="106"/>
      <c r="L79" s="106"/>
    </row>
    <row r="80" spans="1:12" s="5" customFormat="1" x14ac:dyDescent="0.25">
      <c r="A80" s="61"/>
      <c r="B80" s="146" t="s">
        <v>231</v>
      </c>
      <c r="C80" s="147">
        <f>SUM(C81:C85)</f>
        <v>2</v>
      </c>
      <c r="D80" s="147">
        <f>SUM(D81:D85)</f>
        <v>2</v>
      </c>
      <c r="E80" s="148"/>
      <c r="F80" s="149"/>
      <c r="G80" s="147">
        <f t="shared" ref="G80:L80" si="17">SUM(G81:G85)</f>
        <v>20</v>
      </c>
      <c r="H80" s="147">
        <f t="shared" si="17"/>
        <v>0</v>
      </c>
      <c r="I80" s="147">
        <f t="shared" si="17"/>
        <v>1000</v>
      </c>
      <c r="J80" s="149">
        <f t="shared" si="17"/>
        <v>0</v>
      </c>
      <c r="K80" s="149">
        <f t="shared" si="17"/>
        <v>0</v>
      </c>
      <c r="L80" s="150">
        <f t="shared" si="17"/>
        <v>0</v>
      </c>
    </row>
    <row r="81" spans="1:12" s="5" customFormat="1" ht="37.5" x14ac:dyDescent="0.25">
      <c r="A81" s="61"/>
      <c r="B81" s="73" t="s">
        <v>278</v>
      </c>
      <c r="C81" s="60">
        <v>1</v>
      </c>
      <c r="D81" s="60">
        <v>1</v>
      </c>
      <c r="E81" s="106" t="s">
        <v>532</v>
      </c>
      <c r="F81" s="107" t="s">
        <v>273</v>
      </c>
      <c r="G81" s="21">
        <v>10</v>
      </c>
      <c r="H81" s="21"/>
      <c r="I81" s="21">
        <v>600</v>
      </c>
      <c r="J81" s="106"/>
      <c r="K81" s="106"/>
      <c r="L81" s="106"/>
    </row>
    <row r="82" spans="1:12" s="5" customFormat="1" ht="75" x14ac:dyDescent="0.25">
      <c r="A82" s="61"/>
      <c r="B82" s="73" t="s">
        <v>279</v>
      </c>
      <c r="C82" s="60">
        <v>1</v>
      </c>
      <c r="D82" s="60">
        <v>1</v>
      </c>
      <c r="E82" s="106" t="s">
        <v>285</v>
      </c>
      <c r="F82" s="107" t="s">
        <v>272</v>
      </c>
      <c r="G82" s="21">
        <v>10</v>
      </c>
      <c r="H82" s="21"/>
      <c r="I82" s="21">
        <v>400</v>
      </c>
      <c r="J82" s="106"/>
      <c r="K82" s="106"/>
      <c r="L82" s="106"/>
    </row>
    <row r="83" spans="1:12" s="5" customFormat="1" x14ac:dyDescent="0.25">
      <c r="A83" s="61"/>
      <c r="B83" s="73"/>
      <c r="C83" s="60"/>
      <c r="D83" s="60"/>
      <c r="E83" s="106"/>
      <c r="F83" s="107"/>
      <c r="G83" s="21"/>
      <c r="H83" s="21"/>
      <c r="I83" s="21"/>
      <c r="J83" s="106"/>
      <c r="K83" s="106"/>
      <c r="L83" s="106"/>
    </row>
    <row r="84" spans="1:12" s="5" customFormat="1" x14ac:dyDescent="0.25">
      <c r="A84" s="61"/>
      <c r="B84" s="73"/>
      <c r="C84" s="60"/>
      <c r="D84" s="60"/>
      <c r="E84" s="106"/>
      <c r="F84" s="107"/>
      <c r="G84" s="21"/>
      <c r="H84" s="21"/>
      <c r="I84" s="21"/>
      <c r="J84" s="106"/>
      <c r="K84" s="106"/>
      <c r="L84" s="106"/>
    </row>
    <row r="85" spans="1:12" s="5" customFormat="1" x14ac:dyDescent="0.25">
      <c r="A85" s="61"/>
      <c r="B85" s="73"/>
      <c r="C85" s="60"/>
      <c r="D85" s="60"/>
      <c r="E85" s="106"/>
      <c r="F85" s="107"/>
      <c r="G85" s="21"/>
      <c r="H85" s="21"/>
      <c r="I85" s="21"/>
      <c r="J85" s="106"/>
      <c r="K85" s="106"/>
      <c r="L85" s="106"/>
    </row>
    <row r="86" spans="1:12" s="5" customFormat="1" x14ac:dyDescent="0.25">
      <c r="A86" s="61"/>
      <c r="B86" s="146" t="s">
        <v>232</v>
      </c>
      <c r="C86" s="147">
        <f>SUM(C87:C90)</f>
        <v>0</v>
      </c>
      <c r="D86" s="147">
        <f>SUM(D87:D90)</f>
        <v>0</v>
      </c>
      <c r="E86" s="148"/>
      <c r="F86" s="149"/>
      <c r="G86" s="147">
        <f t="shared" ref="G86:L86" si="18">SUM(G87:G90)</f>
        <v>0</v>
      </c>
      <c r="H86" s="147">
        <f t="shared" si="18"/>
        <v>0</v>
      </c>
      <c r="I86" s="147">
        <f t="shared" si="18"/>
        <v>0</v>
      </c>
      <c r="J86" s="149">
        <f t="shared" si="18"/>
        <v>0</v>
      </c>
      <c r="K86" s="149">
        <f t="shared" si="18"/>
        <v>0</v>
      </c>
      <c r="L86" s="150">
        <f t="shared" si="18"/>
        <v>0</v>
      </c>
    </row>
    <row r="87" spans="1:12" s="5" customFormat="1" x14ac:dyDescent="0.25">
      <c r="A87" s="61"/>
      <c r="B87" s="73"/>
      <c r="C87" s="60"/>
      <c r="D87" s="60"/>
      <c r="E87" s="106"/>
      <c r="F87" s="107"/>
      <c r="G87" s="21"/>
      <c r="H87" s="21"/>
      <c r="I87" s="21"/>
      <c r="J87" s="106"/>
      <c r="K87" s="106"/>
      <c r="L87" s="106"/>
    </row>
    <row r="88" spans="1:12" s="5" customFormat="1" x14ac:dyDescent="0.25">
      <c r="A88" s="61"/>
      <c r="B88" s="73"/>
      <c r="C88" s="60"/>
      <c r="D88" s="60"/>
      <c r="E88" s="106"/>
      <c r="F88" s="107"/>
      <c r="G88" s="21"/>
      <c r="H88" s="21"/>
      <c r="I88" s="21"/>
      <c r="J88" s="106"/>
      <c r="K88" s="106"/>
      <c r="L88" s="106"/>
    </row>
    <row r="89" spans="1:12" s="5" customFormat="1" x14ac:dyDescent="0.25">
      <c r="A89" s="61"/>
      <c r="B89" s="73"/>
      <c r="C89" s="60"/>
      <c r="D89" s="60"/>
      <c r="E89" s="106"/>
      <c r="F89" s="107"/>
      <c r="G89" s="21"/>
      <c r="H89" s="21"/>
      <c r="I89" s="21"/>
      <c r="J89" s="106"/>
      <c r="K89" s="106"/>
      <c r="L89" s="106"/>
    </row>
    <row r="90" spans="1:12" x14ac:dyDescent="0.25">
      <c r="A90" s="61"/>
      <c r="B90" s="73"/>
      <c r="C90" s="60"/>
      <c r="D90" s="60"/>
      <c r="E90" s="107"/>
      <c r="F90" s="107"/>
      <c r="G90" s="21"/>
      <c r="H90" s="21"/>
      <c r="I90" s="21"/>
      <c r="J90" s="106"/>
      <c r="K90" s="106"/>
      <c r="L90" s="106"/>
    </row>
    <row r="91" spans="1:12" s="5" customFormat="1" ht="75" customHeight="1" x14ac:dyDescent="0.25">
      <c r="A91" s="109" t="s">
        <v>100</v>
      </c>
      <c r="B91" s="109" t="s">
        <v>72</v>
      </c>
      <c r="C91" s="109">
        <f>SUM(C92,C96,C102)</f>
        <v>1</v>
      </c>
      <c r="D91" s="109">
        <f>SUM(D92,D96,D102)</f>
        <v>1</v>
      </c>
      <c r="E91" s="108"/>
      <c r="F91" s="109"/>
      <c r="G91" s="109">
        <f>SUM(G92,G96,G102)</f>
        <v>10</v>
      </c>
      <c r="H91" s="109">
        <f>SUM(H92,H96,H102)</f>
        <v>427</v>
      </c>
      <c r="I91" s="109">
        <f>SUM(CI92,I96,I102)</f>
        <v>1284</v>
      </c>
      <c r="J91" s="108">
        <f>SUM(J92,J96,J102)</f>
        <v>0</v>
      </c>
      <c r="K91" s="108">
        <f>SUM(K92,K96,K102)</f>
        <v>0</v>
      </c>
      <c r="L91" s="108">
        <f>SUM(L92,L96,L102)</f>
        <v>0</v>
      </c>
    </row>
    <row r="92" spans="1:12" s="5" customFormat="1" x14ac:dyDescent="0.25">
      <c r="A92" s="61"/>
      <c r="B92" s="146" t="s">
        <v>230</v>
      </c>
      <c r="C92" s="147">
        <f>SUM(C93:C95)</f>
        <v>0</v>
      </c>
      <c r="D92" s="147">
        <f>SUM(D93:D95)</f>
        <v>0</v>
      </c>
      <c r="E92" s="148"/>
      <c r="F92" s="149"/>
      <c r="G92" s="147">
        <f t="shared" ref="G92:L92" si="19">SUM(G93:G95)</f>
        <v>0</v>
      </c>
      <c r="H92" s="147">
        <f t="shared" si="19"/>
        <v>0</v>
      </c>
      <c r="I92" s="147">
        <f t="shared" si="19"/>
        <v>0</v>
      </c>
      <c r="J92" s="149">
        <f t="shared" si="19"/>
        <v>0</v>
      </c>
      <c r="K92" s="149">
        <f t="shared" si="19"/>
        <v>0</v>
      </c>
      <c r="L92" s="150">
        <f t="shared" si="19"/>
        <v>0</v>
      </c>
    </row>
    <row r="93" spans="1:12" s="5" customFormat="1" x14ac:dyDescent="0.25">
      <c r="A93" s="61"/>
      <c r="B93" s="73"/>
      <c r="C93" s="60"/>
      <c r="D93" s="60"/>
      <c r="E93" s="106"/>
      <c r="F93" s="107"/>
      <c r="G93" s="21"/>
      <c r="H93" s="21"/>
      <c r="I93" s="21"/>
      <c r="J93" s="106"/>
      <c r="K93" s="106"/>
      <c r="L93" s="106"/>
    </row>
    <row r="94" spans="1:12" s="5" customFormat="1" x14ac:dyDescent="0.25">
      <c r="A94" s="61"/>
      <c r="B94" s="73"/>
      <c r="C94" s="60"/>
      <c r="D94" s="60"/>
      <c r="E94" s="106"/>
      <c r="F94" s="107"/>
      <c r="G94" s="21"/>
      <c r="H94" s="21"/>
      <c r="I94" s="21"/>
      <c r="J94" s="106"/>
      <c r="K94" s="106"/>
      <c r="L94" s="106"/>
    </row>
    <row r="95" spans="1:12" s="5" customFormat="1" x14ac:dyDescent="0.25">
      <c r="A95" s="61"/>
      <c r="B95" s="73"/>
      <c r="C95" s="60"/>
      <c r="D95" s="60"/>
      <c r="E95" s="106"/>
      <c r="F95" s="107"/>
      <c r="G95" s="21"/>
      <c r="H95" s="21"/>
      <c r="I95" s="21"/>
      <c r="J95" s="106"/>
      <c r="K95" s="106"/>
      <c r="L95" s="106"/>
    </row>
    <row r="96" spans="1:12" s="5" customFormat="1" x14ac:dyDescent="0.25">
      <c r="A96" s="61"/>
      <c r="B96" s="146" t="s">
        <v>231</v>
      </c>
      <c r="C96" s="147">
        <v>1</v>
      </c>
      <c r="D96" s="147">
        <v>1</v>
      </c>
      <c r="E96" s="148"/>
      <c r="F96" s="149"/>
      <c r="G96" s="147">
        <f t="shared" ref="G96:L96" si="20">SUM(G97:G101)</f>
        <v>10</v>
      </c>
      <c r="H96" s="147">
        <f t="shared" si="20"/>
        <v>427</v>
      </c>
      <c r="I96" s="147">
        <f t="shared" si="20"/>
        <v>1284</v>
      </c>
      <c r="J96" s="149">
        <f t="shared" si="20"/>
        <v>0</v>
      </c>
      <c r="K96" s="149">
        <f t="shared" si="20"/>
        <v>0</v>
      </c>
      <c r="L96" s="150">
        <f t="shared" si="20"/>
        <v>0</v>
      </c>
    </row>
    <row r="97" spans="1:12" s="5" customFormat="1" x14ac:dyDescent="0.25">
      <c r="A97" s="61"/>
      <c r="B97" s="73" t="s">
        <v>280</v>
      </c>
      <c r="C97" s="60">
        <v>1</v>
      </c>
      <c r="D97" s="60">
        <v>1</v>
      </c>
      <c r="E97" s="106"/>
      <c r="F97" s="107"/>
      <c r="G97" s="21">
        <v>5</v>
      </c>
      <c r="H97" s="21">
        <v>15</v>
      </c>
      <c r="I97" s="21">
        <v>468</v>
      </c>
      <c r="J97" s="106"/>
      <c r="K97" s="106"/>
      <c r="L97" s="106"/>
    </row>
    <row r="98" spans="1:12" s="5" customFormat="1" x14ac:dyDescent="0.25">
      <c r="A98" s="61"/>
      <c r="B98" s="73" t="s">
        <v>281</v>
      </c>
      <c r="C98" s="60">
        <v>1</v>
      </c>
      <c r="D98" s="60">
        <v>1</v>
      </c>
      <c r="E98" s="106"/>
      <c r="F98" s="107"/>
      <c r="G98" s="21">
        <v>5</v>
      </c>
      <c r="H98" s="21">
        <v>412</v>
      </c>
      <c r="I98" s="21">
        <v>816</v>
      </c>
      <c r="J98" s="106"/>
      <c r="K98" s="106"/>
      <c r="L98" s="106"/>
    </row>
    <row r="99" spans="1:12" s="5" customFormat="1" x14ac:dyDescent="0.25">
      <c r="A99" s="61"/>
      <c r="B99" s="73"/>
      <c r="C99" s="60"/>
      <c r="D99" s="60"/>
      <c r="E99" s="106"/>
      <c r="F99" s="107"/>
      <c r="G99" s="21"/>
      <c r="H99" s="21"/>
      <c r="I99" s="21"/>
      <c r="J99" s="106"/>
      <c r="K99" s="106"/>
      <c r="L99" s="106"/>
    </row>
    <row r="100" spans="1:12" s="5" customFormat="1" x14ac:dyDescent="0.25">
      <c r="A100" s="61"/>
      <c r="B100" s="73"/>
      <c r="C100" s="60"/>
      <c r="D100" s="60"/>
      <c r="E100" s="106"/>
      <c r="F100" s="107"/>
      <c r="G100" s="21"/>
      <c r="H100" s="21"/>
      <c r="I100" s="21"/>
      <c r="J100" s="106"/>
      <c r="K100" s="106"/>
      <c r="L100" s="106"/>
    </row>
    <row r="101" spans="1:12" s="5" customFormat="1" x14ac:dyDescent="0.25">
      <c r="A101" s="61"/>
      <c r="B101" s="73"/>
      <c r="C101" s="60"/>
      <c r="D101" s="60"/>
      <c r="E101" s="106"/>
      <c r="F101" s="107"/>
      <c r="G101" s="21"/>
      <c r="H101" s="21"/>
      <c r="I101" s="21"/>
      <c r="J101" s="106"/>
      <c r="K101" s="106"/>
      <c r="L101" s="106"/>
    </row>
    <row r="102" spans="1:12" s="5" customFormat="1" x14ac:dyDescent="0.25">
      <c r="A102" s="61"/>
      <c r="B102" s="146" t="s">
        <v>232</v>
      </c>
      <c r="C102" s="147">
        <f>SUM(C103:C106)</f>
        <v>0</v>
      </c>
      <c r="D102" s="147">
        <f>SUM(D103:D106)</f>
        <v>0</v>
      </c>
      <c r="E102" s="148"/>
      <c r="F102" s="149"/>
      <c r="G102" s="147">
        <f t="shared" ref="G102:L102" si="21">SUM(G103:G106)</f>
        <v>0</v>
      </c>
      <c r="H102" s="147">
        <f t="shared" si="21"/>
        <v>0</v>
      </c>
      <c r="I102" s="147">
        <f t="shared" si="21"/>
        <v>0</v>
      </c>
      <c r="J102" s="149">
        <f t="shared" si="21"/>
        <v>0</v>
      </c>
      <c r="K102" s="149">
        <f t="shared" si="21"/>
        <v>0</v>
      </c>
      <c r="L102" s="150">
        <f t="shared" si="21"/>
        <v>0</v>
      </c>
    </row>
    <row r="103" spans="1:12" s="5" customFormat="1" x14ac:dyDescent="0.25">
      <c r="A103" s="61"/>
      <c r="B103" s="73"/>
      <c r="C103" s="60"/>
      <c r="D103" s="60"/>
      <c r="E103" s="106"/>
      <c r="F103" s="107"/>
      <c r="G103" s="21"/>
      <c r="H103" s="21"/>
      <c r="I103" s="21"/>
      <c r="J103" s="106"/>
      <c r="K103" s="106"/>
      <c r="L103" s="106"/>
    </row>
    <row r="104" spans="1:12" s="5" customFormat="1" x14ac:dyDescent="0.25">
      <c r="A104" s="61"/>
      <c r="B104" s="73"/>
      <c r="C104" s="60"/>
      <c r="D104" s="60"/>
      <c r="E104" s="106"/>
      <c r="F104" s="107"/>
      <c r="G104" s="21"/>
      <c r="H104" s="21"/>
      <c r="I104" s="21"/>
      <c r="J104" s="106"/>
      <c r="K104" s="106"/>
      <c r="L104" s="106"/>
    </row>
    <row r="105" spans="1:12" s="5" customFormat="1" x14ac:dyDescent="0.25">
      <c r="A105" s="61"/>
      <c r="B105" s="73"/>
      <c r="C105" s="60"/>
      <c r="D105" s="60"/>
      <c r="E105" s="106"/>
      <c r="F105" s="107"/>
      <c r="G105" s="21"/>
      <c r="H105" s="21"/>
      <c r="I105" s="21"/>
      <c r="J105" s="106"/>
      <c r="K105" s="106"/>
      <c r="L105" s="106"/>
    </row>
    <row r="106" spans="1:12" x14ac:dyDescent="0.25">
      <c r="A106" s="61"/>
      <c r="B106" s="73"/>
      <c r="C106" s="60"/>
      <c r="D106" s="60"/>
      <c r="E106" s="107"/>
      <c r="F106" s="107"/>
      <c r="G106" s="21"/>
      <c r="H106" s="21"/>
      <c r="I106" s="21"/>
      <c r="J106" s="106"/>
      <c r="K106" s="106"/>
      <c r="L106" s="106"/>
    </row>
    <row r="107" spans="1:12" ht="187.5" customHeight="1" x14ac:dyDescent="0.25">
      <c r="A107" s="109" t="s">
        <v>195</v>
      </c>
      <c r="B107" s="109" t="s">
        <v>196</v>
      </c>
      <c r="C107" s="109">
        <f>SUM(C108,C112,C115)</f>
        <v>0</v>
      </c>
      <c r="D107" s="109">
        <f>SUM(D108,D112,D115)</f>
        <v>0</v>
      </c>
      <c r="E107" s="108"/>
      <c r="F107" s="109"/>
      <c r="G107" s="109">
        <f t="shared" ref="G107:L107" si="22">SUM(G108,G112,G115)</f>
        <v>0</v>
      </c>
      <c r="H107" s="109">
        <f t="shared" si="22"/>
        <v>0</v>
      </c>
      <c r="I107" s="109">
        <f t="shared" si="22"/>
        <v>0</v>
      </c>
      <c r="J107" s="108">
        <f t="shared" si="22"/>
        <v>0</v>
      </c>
      <c r="K107" s="108">
        <f t="shared" si="22"/>
        <v>0</v>
      </c>
      <c r="L107" s="108">
        <f t="shared" si="22"/>
        <v>0</v>
      </c>
    </row>
    <row r="108" spans="1:12" x14ac:dyDescent="0.25">
      <c r="A108" s="61"/>
      <c r="B108" s="146" t="s">
        <v>230</v>
      </c>
      <c r="C108" s="147">
        <f>SUM(C109:C111)</f>
        <v>0</v>
      </c>
      <c r="D108" s="147">
        <f>SUM(D109:D111)</f>
        <v>0</v>
      </c>
      <c r="E108" s="148"/>
      <c r="F108" s="149"/>
      <c r="G108" s="147">
        <f t="shared" ref="G108:L108" si="23">SUM(G109:G111)</f>
        <v>0</v>
      </c>
      <c r="H108" s="147">
        <f t="shared" si="23"/>
        <v>0</v>
      </c>
      <c r="I108" s="147">
        <f t="shared" si="23"/>
        <v>0</v>
      </c>
      <c r="J108" s="149">
        <f t="shared" si="23"/>
        <v>0</v>
      </c>
      <c r="K108" s="149">
        <f t="shared" si="23"/>
        <v>0</v>
      </c>
      <c r="L108" s="150">
        <f t="shared" si="23"/>
        <v>0</v>
      </c>
    </row>
    <row r="109" spans="1:12" x14ac:dyDescent="0.25">
      <c r="A109" s="61"/>
      <c r="B109" s="73"/>
      <c r="C109" s="60"/>
      <c r="D109" s="60"/>
      <c r="E109" s="106"/>
      <c r="F109" s="107"/>
      <c r="G109" s="21"/>
      <c r="H109" s="21"/>
      <c r="I109" s="21"/>
      <c r="J109" s="106"/>
      <c r="K109" s="106"/>
      <c r="L109" s="106"/>
    </row>
    <row r="110" spans="1:12" x14ac:dyDescent="0.25">
      <c r="A110" s="61"/>
      <c r="B110" s="73"/>
      <c r="C110" s="60"/>
      <c r="D110" s="60"/>
      <c r="E110" s="106"/>
      <c r="F110" s="107"/>
      <c r="G110" s="21"/>
      <c r="H110" s="21"/>
      <c r="I110" s="21"/>
      <c r="J110" s="106"/>
      <c r="K110" s="106"/>
      <c r="L110" s="106"/>
    </row>
    <row r="111" spans="1:12" x14ac:dyDescent="0.25">
      <c r="A111" s="61"/>
      <c r="B111" s="73"/>
      <c r="C111" s="60"/>
      <c r="D111" s="60"/>
      <c r="E111" s="106"/>
      <c r="F111" s="107"/>
      <c r="G111" s="21"/>
      <c r="H111" s="21"/>
      <c r="I111" s="21"/>
      <c r="J111" s="106"/>
      <c r="K111" s="106"/>
      <c r="L111" s="106"/>
    </row>
    <row r="112" spans="1:12" x14ac:dyDescent="0.25">
      <c r="A112" s="61"/>
      <c r="B112" s="146" t="s">
        <v>231</v>
      </c>
      <c r="C112" s="147">
        <f>SUM(C113:C114)</f>
        <v>0</v>
      </c>
      <c r="D112" s="147">
        <f>SUM(D113:D114)</f>
        <v>0</v>
      </c>
      <c r="E112" s="148"/>
      <c r="F112" s="149"/>
      <c r="G112" s="147">
        <f t="shared" ref="G112:L112" si="24">SUM(G113:G114)</f>
        <v>0</v>
      </c>
      <c r="H112" s="147">
        <f t="shared" si="24"/>
        <v>0</v>
      </c>
      <c r="I112" s="147">
        <f t="shared" si="24"/>
        <v>0</v>
      </c>
      <c r="J112" s="149">
        <f t="shared" si="24"/>
        <v>0</v>
      </c>
      <c r="K112" s="149">
        <f t="shared" si="24"/>
        <v>0</v>
      </c>
      <c r="L112" s="150">
        <f t="shared" si="24"/>
        <v>0</v>
      </c>
    </row>
    <row r="113" spans="1:12" x14ac:dyDescent="0.25">
      <c r="A113" s="61"/>
      <c r="B113" s="73"/>
      <c r="C113" s="60"/>
      <c r="D113" s="60"/>
      <c r="E113" s="106"/>
      <c r="F113" s="107"/>
      <c r="G113" s="21"/>
      <c r="H113" s="21"/>
      <c r="I113" s="21"/>
      <c r="J113" s="106"/>
      <c r="K113" s="106"/>
      <c r="L113" s="106"/>
    </row>
    <row r="114" spans="1:12" x14ac:dyDescent="0.25">
      <c r="A114" s="61"/>
      <c r="B114" s="73"/>
      <c r="C114" s="60"/>
      <c r="D114" s="60"/>
      <c r="E114" s="106"/>
      <c r="F114" s="107"/>
      <c r="G114" s="21"/>
      <c r="H114" s="21"/>
      <c r="I114" s="21"/>
      <c r="J114" s="106"/>
      <c r="K114" s="106"/>
      <c r="L114" s="106"/>
    </row>
    <row r="115" spans="1:12" x14ac:dyDescent="0.25">
      <c r="A115" s="61"/>
      <c r="B115" s="146" t="s">
        <v>232</v>
      </c>
      <c r="C115" s="147">
        <f>SUM(C116:C118)</f>
        <v>0</v>
      </c>
      <c r="D115" s="147">
        <f>SUM(D116:D118)</f>
        <v>0</v>
      </c>
      <c r="E115" s="148"/>
      <c r="F115" s="149"/>
      <c r="G115" s="147">
        <f t="shared" ref="G115:L115" si="25">SUM(G116:G118)</f>
        <v>0</v>
      </c>
      <c r="H115" s="147">
        <f t="shared" si="25"/>
        <v>0</v>
      </c>
      <c r="I115" s="147">
        <f t="shared" si="25"/>
        <v>0</v>
      </c>
      <c r="J115" s="149">
        <f t="shared" si="25"/>
        <v>0</v>
      </c>
      <c r="K115" s="149">
        <f t="shared" si="25"/>
        <v>0</v>
      </c>
      <c r="L115" s="150">
        <f t="shared" si="25"/>
        <v>0</v>
      </c>
    </row>
    <row r="116" spans="1:12" x14ac:dyDescent="0.25">
      <c r="A116" s="61"/>
      <c r="B116" s="73"/>
      <c r="C116" s="60"/>
      <c r="D116" s="60"/>
      <c r="E116" s="106"/>
      <c r="F116" s="107"/>
      <c r="G116" s="21"/>
      <c r="H116" s="21"/>
      <c r="I116" s="21"/>
      <c r="J116" s="106"/>
      <c r="K116" s="106"/>
      <c r="L116" s="106"/>
    </row>
    <row r="117" spans="1:12" x14ac:dyDescent="0.25">
      <c r="A117" s="61"/>
      <c r="B117" s="73"/>
      <c r="C117" s="60"/>
      <c r="D117" s="60"/>
      <c r="E117" s="106"/>
      <c r="F117" s="107"/>
      <c r="G117" s="21"/>
      <c r="H117" s="21"/>
      <c r="I117" s="21"/>
      <c r="J117" s="106"/>
      <c r="K117" s="106"/>
      <c r="L117" s="106"/>
    </row>
    <row r="118" spans="1:12" x14ac:dyDescent="0.25">
      <c r="A118" s="61"/>
      <c r="B118" s="73"/>
      <c r="C118" s="60"/>
      <c r="D118" s="60"/>
      <c r="E118" s="107"/>
      <c r="F118" s="107"/>
      <c r="G118" s="21"/>
      <c r="H118" s="21"/>
      <c r="I118" s="21"/>
      <c r="J118" s="106"/>
      <c r="K118" s="106"/>
      <c r="L118" s="106"/>
    </row>
    <row r="119" spans="1:12" ht="19.5" x14ac:dyDescent="0.35">
      <c r="A119" s="359" t="s">
        <v>194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109"/>
      <c r="L119" s="140"/>
    </row>
    <row r="120" spans="1:12" x14ac:dyDescent="0.3">
      <c r="K120" s="119"/>
      <c r="L120" s="141"/>
    </row>
    <row r="121" spans="1:12" x14ac:dyDescent="0.3">
      <c r="K121" s="119"/>
      <c r="L121" s="141"/>
    </row>
    <row r="122" spans="1:12" x14ac:dyDescent="0.3">
      <c r="K122" s="119"/>
      <c r="L122" s="141"/>
    </row>
    <row r="123" spans="1:12" x14ac:dyDescent="0.3">
      <c r="K123" s="119"/>
      <c r="L123" s="141"/>
    </row>
    <row r="124" spans="1:12" x14ac:dyDescent="0.3">
      <c r="K124" s="119"/>
      <c r="L124" s="141"/>
    </row>
    <row r="125" spans="1:12" x14ac:dyDescent="0.3">
      <c r="K125" s="119"/>
      <c r="L125" s="141"/>
    </row>
    <row r="126" spans="1:12" x14ac:dyDescent="0.3">
      <c r="K126" s="119"/>
      <c r="L126" s="141"/>
    </row>
    <row r="127" spans="1:12" x14ac:dyDescent="0.3">
      <c r="K127" s="119"/>
      <c r="L127" s="141"/>
    </row>
    <row r="128" spans="1:12" x14ac:dyDescent="0.3">
      <c r="K128" s="119"/>
      <c r="L128" s="141"/>
    </row>
    <row r="129" spans="11:12" customFormat="1" x14ac:dyDescent="0.25">
      <c r="K129" s="119"/>
      <c r="L129" s="141"/>
    </row>
    <row r="130" spans="11:12" customFormat="1" x14ac:dyDescent="0.25">
      <c r="K130" s="109"/>
      <c r="L130" s="140"/>
    </row>
    <row r="131" spans="11:12" customFormat="1" x14ac:dyDescent="0.25">
      <c r="K131" s="107"/>
      <c r="L131" s="142"/>
    </row>
    <row r="132" spans="11:12" customFormat="1" x14ac:dyDescent="0.25">
      <c r="K132" s="107"/>
      <c r="L132" s="142"/>
    </row>
    <row r="133" spans="11:12" customFormat="1" x14ac:dyDescent="0.25">
      <c r="K133" s="107"/>
      <c r="L133" s="142"/>
    </row>
    <row r="134" spans="11:12" customFormat="1" x14ac:dyDescent="0.25">
      <c r="K134" s="107"/>
      <c r="L134" s="142"/>
    </row>
    <row r="135" spans="11:12" customFormat="1" x14ac:dyDescent="0.25">
      <c r="K135" s="107"/>
      <c r="L135" s="142"/>
    </row>
    <row r="136" spans="11:12" customFormat="1" x14ac:dyDescent="0.25">
      <c r="K136" s="107"/>
      <c r="L136" s="142"/>
    </row>
    <row r="137" spans="11:12" customFormat="1" x14ac:dyDescent="0.25">
      <c r="K137" s="107"/>
      <c r="L137" s="142"/>
    </row>
    <row r="138" spans="11:12" customFormat="1" x14ac:dyDescent="0.25">
      <c r="K138" s="107"/>
      <c r="L138" s="142"/>
    </row>
    <row r="139" spans="11:12" customFormat="1" x14ac:dyDescent="0.25">
      <c r="K139" s="107"/>
      <c r="L139" s="142"/>
    </row>
    <row r="140" spans="11:12" customFormat="1" x14ac:dyDescent="0.25">
      <c r="K140" s="107"/>
      <c r="L140" s="142"/>
    </row>
    <row r="141" spans="11:12" customFormat="1" x14ac:dyDescent="0.25">
      <c r="K141" s="109"/>
      <c r="L141" s="140"/>
    </row>
    <row r="142" spans="11:12" customFormat="1" x14ac:dyDescent="0.25">
      <c r="K142" s="107"/>
      <c r="L142" s="142"/>
    </row>
    <row r="143" spans="11:12" customFormat="1" x14ac:dyDescent="0.25">
      <c r="K143" s="107"/>
      <c r="L143" s="142"/>
    </row>
    <row r="144" spans="11:12" customFormat="1" x14ac:dyDescent="0.25">
      <c r="K144" s="107"/>
      <c r="L144" s="142"/>
    </row>
    <row r="145" spans="11:12" customFormat="1" x14ac:dyDescent="0.25">
      <c r="K145" s="107"/>
      <c r="L145" s="142"/>
    </row>
    <row r="146" spans="11:12" customFormat="1" x14ac:dyDescent="0.25">
      <c r="K146" s="107"/>
      <c r="L146" s="142"/>
    </row>
    <row r="147" spans="11:12" customFormat="1" x14ac:dyDescent="0.25">
      <c r="K147" s="107"/>
      <c r="L147" s="142"/>
    </row>
    <row r="148" spans="11:12" customFormat="1" x14ac:dyDescent="0.25">
      <c r="K148" s="107"/>
      <c r="L148" s="142"/>
    </row>
    <row r="149" spans="11:12" customFormat="1" x14ac:dyDescent="0.25">
      <c r="K149" s="107"/>
      <c r="L149" s="142"/>
    </row>
    <row r="150" spans="11:12" customFormat="1" x14ac:dyDescent="0.25">
      <c r="K150" s="107"/>
      <c r="L150" s="142"/>
    </row>
    <row r="151" spans="11:12" customFormat="1" x14ac:dyDescent="0.25">
      <c r="K151" s="107"/>
      <c r="L151" s="142"/>
    </row>
    <row r="152" spans="11:12" customFormat="1" x14ac:dyDescent="0.25">
      <c r="K152" s="109"/>
      <c r="L152" s="140"/>
    </row>
    <row r="153" spans="11:12" customFormat="1" x14ac:dyDescent="0.25">
      <c r="K153" s="107"/>
      <c r="L153" s="142"/>
    </row>
    <row r="154" spans="11:12" customFormat="1" x14ac:dyDescent="0.25">
      <c r="K154" s="107"/>
      <c r="L154" s="142"/>
    </row>
    <row r="155" spans="11:12" customFormat="1" x14ac:dyDescent="0.25">
      <c r="K155" s="107"/>
      <c r="L155" s="142"/>
    </row>
    <row r="156" spans="11:12" customFormat="1" x14ac:dyDescent="0.25">
      <c r="K156" s="107"/>
      <c r="L156" s="142"/>
    </row>
    <row r="157" spans="11:12" customFormat="1" x14ac:dyDescent="0.25">
      <c r="K157" s="107"/>
      <c r="L157" s="142"/>
    </row>
    <row r="158" spans="11:12" customFormat="1" x14ac:dyDescent="0.25">
      <c r="K158" s="107"/>
      <c r="L158" s="142"/>
    </row>
    <row r="159" spans="11:12" customFormat="1" x14ac:dyDescent="0.25">
      <c r="K159" s="107"/>
      <c r="L159" s="142"/>
    </row>
    <row r="160" spans="11:12" customFormat="1" x14ac:dyDescent="0.25">
      <c r="K160" s="107"/>
      <c r="L160" s="142"/>
    </row>
    <row r="161" spans="11:12" customFormat="1" x14ac:dyDescent="0.25">
      <c r="K161" s="107"/>
      <c r="L161" s="142"/>
    </row>
    <row r="162" spans="11:12" customFormat="1" x14ac:dyDescent="0.25">
      <c r="K162" s="107"/>
      <c r="L162" s="142"/>
    </row>
    <row r="163" spans="11:12" customFormat="1" x14ac:dyDescent="0.25">
      <c r="K163" s="109"/>
      <c r="L163" s="140"/>
    </row>
    <row r="164" spans="11:12" customFormat="1" x14ac:dyDescent="0.25">
      <c r="K164" s="107"/>
      <c r="L164" s="142"/>
    </row>
    <row r="165" spans="11:12" customFormat="1" x14ac:dyDescent="0.25">
      <c r="K165" s="107"/>
      <c r="L165" s="142"/>
    </row>
    <row r="166" spans="11:12" customFormat="1" x14ac:dyDescent="0.25">
      <c r="K166" s="107"/>
      <c r="L166" s="142"/>
    </row>
    <row r="167" spans="11:12" customFormat="1" x14ac:dyDescent="0.25">
      <c r="K167" s="107"/>
      <c r="L167" s="142"/>
    </row>
    <row r="168" spans="11:12" customFormat="1" x14ac:dyDescent="0.25">
      <c r="K168" s="107"/>
      <c r="L168" s="142"/>
    </row>
    <row r="169" spans="11:12" customFormat="1" x14ac:dyDescent="0.25">
      <c r="K169" s="107"/>
      <c r="L169" s="142"/>
    </row>
    <row r="170" spans="11:12" customFormat="1" x14ac:dyDescent="0.25">
      <c r="K170" s="107"/>
      <c r="L170" s="142"/>
    </row>
    <row r="171" spans="11:12" customFormat="1" x14ac:dyDescent="0.25">
      <c r="K171" s="107"/>
      <c r="L171" s="142"/>
    </row>
    <row r="172" spans="11:12" customFormat="1" x14ac:dyDescent="0.25">
      <c r="K172" s="107"/>
      <c r="L172" s="142"/>
    </row>
    <row r="173" spans="11:12" customFormat="1" x14ac:dyDescent="0.25">
      <c r="K173" s="107"/>
      <c r="L173" s="142"/>
    </row>
    <row r="174" spans="11:12" customFormat="1" x14ac:dyDescent="0.25">
      <c r="K174" s="109"/>
      <c r="L174" s="140"/>
    </row>
    <row r="175" spans="11:12" customFormat="1" x14ac:dyDescent="0.25">
      <c r="K175" s="107"/>
      <c r="L175" s="142"/>
    </row>
    <row r="176" spans="11:12" customFormat="1" x14ac:dyDescent="0.25">
      <c r="K176" s="107"/>
      <c r="L176" s="142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G4" sqref="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22" t="s">
        <v>106</v>
      </c>
      <c r="B1" s="322"/>
      <c r="C1" s="322"/>
      <c r="D1" s="322"/>
      <c r="E1" s="322"/>
      <c r="F1" s="322"/>
      <c r="G1" s="322"/>
    </row>
    <row r="2" spans="1:7" ht="54.75" customHeight="1" x14ac:dyDescent="0.25">
      <c r="A2" s="352" t="s">
        <v>107</v>
      </c>
      <c r="B2" s="358" t="s">
        <v>108</v>
      </c>
      <c r="C2" s="362"/>
      <c r="D2" s="352" t="s">
        <v>111</v>
      </c>
      <c r="E2" s="352" t="s">
        <v>112</v>
      </c>
      <c r="F2" s="352" t="s">
        <v>113</v>
      </c>
      <c r="G2" s="356" t="s">
        <v>114</v>
      </c>
    </row>
    <row r="3" spans="1:7" ht="21" customHeight="1" x14ac:dyDescent="0.25">
      <c r="A3" s="354"/>
      <c r="B3" s="231" t="s">
        <v>59</v>
      </c>
      <c r="C3" s="231" t="s">
        <v>90</v>
      </c>
      <c r="D3" s="354"/>
      <c r="E3" s="354"/>
      <c r="F3" s="354"/>
      <c r="G3" s="356"/>
    </row>
    <row r="4" spans="1:7" ht="129" customHeight="1" x14ac:dyDescent="0.25">
      <c r="A4" s="52" t="s">
        <v>109</v>
      </c>
      <c r="B4" s="55"/>
      <c r="C4" s="55">
        <v>2</v>
      </c>
      <c r="D4" s="80" t="s">
        <v>264</v>
      </c>
      <c r="E4" s="80" t="s">
        <v>287</v>
      </c>
      <c r="F4" s="106" t="s">
        <v>288</v>
      </c>
      <c r="G4" s="73" t="s">
        <v>289</v>
      </c>
    </row>
    <row r="5" spans="1:7" ht="143.25" customHeight="1" x14ac:dyDescent="0.25">
      <c r="A5" s="54" t="s">
        <v>110</v>
      </c>
      <c r="B5" s="55"/>
      <c r="C5" s="55"/>
      <c r="D5" s="80"/>
      <c r="E5" s="106"/>
      <c r="F5" s="106"/>
      <c r="G5" s="73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M7" sqref="M7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67" t="s">
        <v>115</v>
      </c>
      <c r="B1" s="367"/>
      <c r="C1" s="367"/>
      <c r="D1" s="367"/>
      <c r="E1" s="367"/>
      <c r="F1" s="367"/>
      <c r="G1" s="367"/>
      <c r="H1" s="367"/>
      <c r="I1" s="367"/>
    </row>
    <row r="2" spans="1:9" s="5" customFormat="1" ht="38.25" customHeight="1" x14ac:dyDescent="0.25">
      <c r="A2" s="365" t="s">
        <v>62</v>
      </c>
      <c r="B2" s="365" t="s">
        <v>116</v>
      </c>
      <c r="C2" s="366" t="s">
        <v>117</v>
      </c>
      <c r="D2" s="366"/>
      <c r="E2" s="365" t="s">
        <v>118</v>
      </c>
      <c r="F2" s="365" t="s">
        <v>95</v>
      </c>
      <c r="G2" s="365" t="s">
        <v>120</v>
      </c>
      <c r="H2" s="365"/>
      <c r="I2" s="365" t="s">
        <v>122</v>
      </c>
    </row>
    <row r="3" spans="1:9" s="5" customFormat="1" ht="55.5" customHeight="1" x14ac:dyDescent="0.25">
      <c r="A3" s="365"/>
      <c r="B3" s="365"/>
      <c r="C3" s="19" t="s">
        <v>59</v>
      </c>
      <c r="D3" s="19" t="s">
        <v>90</v>
      </c>
      <c r="E3" s="365"/>
      <c r="F3" s="365"/>
      <c r="G3" s="7" t="s">
        <v>119</v>
      </c>
      <c r="H3" s="7" t="s">
        <v>121</v>
      </c>
      <c r="I3" s="365"/>
    </row>
    <row r="4" spans="1:9" ht="75" x14ac:dyDescent="0.25">
      <c r="A4" s="56">
        <v>1</v>
      </c>
      <c r="B4" s="73" t="s">
        <v>290</v>
      </c>
      <c r="C4" s="60">
        <v>1</v>
      </c>
      <c r="D4" s="60">
        <v>1</v>
      </c>
      <c r="E4" s="107" t="s">
        <v>304</v>
      </c>
      <c r="F4" s="73" t="s">
        <v>305</v>
      </c>
      <c r="G4" s="21">
        <v>41</v>
      </c>
      <c r="H4" s="21">
        <v>6</v>
      </c>
      <c r="I4" s="241" t="s">
        <v>273</v>
      </c>
    </row>
    <row r="5" spans="1:9" ht="75" x14ac:dyDescent="0.25">
      <c r="A5" s="56">
        <v>2</v>
      </c>
      <c r="B5" s="73" t="s">
        <v>292</v>
      </c>
      <c r="C5" s="60">
        <v>1</v>
      </c>
      <c r="D5" s="60">
        <v>1</v>
      </c>
      <c r="E5" s="107" t="s">
        <v>306</v>
      </c>
      <c r="F5" s="73" t="s">
        <v>305</v>
      </c>
      <c r="G5" s="21">
        <v>15</v>
      </c>
      <c r="H5" s="21">
        <v>0</v>
      </c>
      <c r="I5" s="107" t="s">
        <v>293</v>
      </c>
    </row>
    <row r="6" spans="1:9" ht="75" x14ac:dyDescent="0.25">
      <c r="A6" s="56">
        <v>3</v>
      </c>
      <c r="B6" s="73" t="s">
        <v>294</v>
      </c>
      <c r="C6" s="60">
        <v>1</v>
      </c>
      <c r="D6" s="60">
        <v>1</v>
      </c>
      <c r="E6" s="107" t="s">
        <v>307</v>
      </c>
      <c r="F6" s="73" t="s">
        <v>295</v>
      </c>
      <c r="G6" s="21">
        <v>25</v>
      </c>
      <c r="H6" s="21">
        <v>1</v>
      </c>
      <c r="I6" s="107" t="s">
        <v>296</v>
      </c>
    </row>
    <row r="7" spans="1:9" ht="75" x14ac:dyDescent="0.25">
      <c r="A7" s="56">
        <v>4</v>
      </c>
      <c r="B7" s="73" t="s">
        <v>297</v>
      </c>
      <c r="C7" s="60">
        <v>1</v>
      </c>
      <c r="D7" s="60">
        <v>1</v>
      </c>
      <c r="E7" s="107" t="s">
        <v>308</v>
      </c>
      <c r="F7" s="73" t="s">
        <v>295</v>
      </c>
      <c r="G7" s="21">
        <v>32</v>
      </c>
      <c r="H7" s="21">
        <v>0</v>
      </c>
      <c r="I7" s="107" t="s">
        <v>298</v>
      </c>
    </row>
    <row r="8" spans="1:9" ht="93.75" x14ac:dyDescent="0.25">
      <c r="A8" s="56">
        <v>5</v>
      </c>
      <c r="B8" s="73" t="s">
        <v>299</v>
      </c>
      <c r="C8" s="60">
        <v>1</v>
      </c>
      <c r="D8" s="60">
        <v>1</v>
      </c>
      <c r="E8" s="107" t="s">
        <v>309</v>
      </c>
      <c r="F8" s="73" t="s">
        <v>291</v>
      </c>
      <c r="G8" s="21">
        <v>20</v>
      </c>
      <c r="H8" s="21">
        <v>0</v>
      </c>
      <c r="I8" s="107" t="s">
        <v>300</v>
      </c>
    </row>
    <row r="9" spans="1:9" ht="93.75" x14ac:dyDescent="0.25">
      <c r="A9" s="56">
        <v>6</v>
      </c>
      <c r="B9" s="73" t="s">
        <v>299</v>
      </c>
      <c r="C9" s="60">
        <v>1</v>
      </c>
      <c r="D9" s="60">
        <v>1</v>
      </c>
      <c r="E9" s="107" t="s">
        <v>310</v>
      </c>
      <c r="F9" s="73" t="s">
        <v>291</v>
      </c>
      <c r="G9" s="21">
        <v>77</v>
      </c>
      <c r="H9" s="21">
        <v>14</v>
      </c>
      <c r="I9" s="107" t="s">
        <v>301</v>
      </c>
    </row>
    <row r="10" spans="1:9" ht="75" x14ac:dyDescent="0.25">
      <c r="A10" s="56">
        <v>7</v>
      </c>
      <c r="B10" s="73" t="s">
        <v>297</v>
      </c>
      <c r="C10" s="60">
        <v>1</v>
      </c>
      <c r="D10" s="60">
        <v>1</v>
      </c>
      <c r="E10" s="107" t="s">
        <v>311</v>
      </c>
      <c r="F10" s="73" t="s">
        <v>302</v>
      </c>
      <c r="G10" s="21">
        <v>30</v>
      </c>
      <c r="H10" s="21">
        <v>0</v>
      </c>
      <c r="I10" s="107" t="s">
        <v>303</v>
      </c>
    </row>
    <row r="11" spans="1:9" ht="75" x14ac:dyDescent="0.25">
      <c r="A11" s="107">
        <v>8</v>
      </c>
      <c r="B11" s="73" t="s">
        <v>294</v>
      </c>
      <c r="C11" s="60">
        <v>1</v>
      </c>
      <c r="D11" s="60">
        <v>1</v>
      </c>
      <c r="E11" s="107" t="s">
        <v>312</v>
      </c>
      <c r="F11" s="73" t="s">
        <v>295</v>
      </c>
      <c r="G11" s="21">
        <v>25</v>
      </c>
      <c r="H11" s="21">
        <v>0</v>
      </c>
      <c r="I11" s="107" t="s">
        <v>301</v>
      </c>
    </row>
    <row r="12" spans="1:9" ht="93.75" x14ac:dyDescent="0.25">
      <c r="A12" s="107">
        <v>9</v>
      </c>
      <c r="B12" s="73" t="s">
        <v>299</v>
      </c>
      <c r="C12" s="60">
        <v>1</v>
      </c>
      <c r="D12" s="60">
        <v>1</v>
      </c>
      <c r="E12" s="107" t="s">
        <v>313</v>
      </c>
      <c r="F12" s="73" t="s">
        <v>314</v>
      </c>
      <c r="G12" s="21">
        <v>18</v>
      </c>
      <c r="H12" s="21">
        <v>3</v>
      </c>
      <c r="I12" s="241" t="s">
        <v>273</v>
      </c>
    </row>
    <row r="13" spans="1:9" ht="18.75" x14ac:dyDescent="0.25">
      <c r="A13" s="107">
        <v>10</v>
      </c>
      <c r="B13" s="73"/>
      <c r="C13" s="60"/>
      <c r="D13" s="60"/>
      <c r="E13" s="56"/>
      <c r="F13" s="73"/>
      <c r="G13" s="21"/>
      <c r="H13" s="21"/>
      <c r="I13" s="56"/>
    </row>
    <row r="14" spans="1:9" ht="18.75" x14ac:dyDescent="0.25">
      <c r="A14" s="107">
        <v>11</v>
      </c>
      <c r="B14" s="73"/>
      <c r="C14" s="60"/>
      <c r="D14" s="60"/>
      <c r="E14" s="56"/>
      <c r="F14" s="73"/>
      <c r="G14" s="21"/>
      <c r="H14" s="21"/>
      <c r="I14" s="56"/>
    </row>
    <row r="15" spans="1:9" ht="18.75" x14ac:dyDescent="0.25">
      <c r="A15" s="107">
        <v>12</v>
      </c>
      <c r="B15" s="73"/>
      <c r="C15" s="60"/>
      <c r="D15" s="60"/>
      <c r="E15" s="56"/>
      <c r="F15" s="73"/>
      <c r="G15" s="21"/>
      <c r="H15" s="21"/>
      <c r="I15" s="56"/>
    </row>
    <row r="16" spans="1:9" ht="18.75" x14ac:dyDescent="0.25">
      <c r="A16" s="107">
        <v>13</v>
      </c>
      <c r="B16" s="73"/>
      <c r="C16" s="60"/>
      <c r="D16" s="60"/>
      <c r="E16" s="56"/>
      <c r="F16" s="73"/>
      <c r="G16" s="21"/>
      <c r="H16" s="21"/>
      <c r="I16" s="56"/>
    </row>
    <row r="17" spans="1:9" ht="18.75" x14ac:dyDescent="0.25">
      <c r="A17" s="107">
        <v>14</v>
      </c>
      <c r="B17" s="73"/>
      <c r="C17" s="60"/>
      <c r="D17" s="60"/>
      <c r="E17" s="56"/>
      <c r="F17" s="73"/>
      <c r="G17" s="21"/>
      <c r="H17" s="21"/>
      <c r="I17" s="56"/>
    </row>
    <row r="18" spans="1:9" ht="18.75" x14ac:dyDescent="0.25">
      <c r="A18" s="107">
        <v>15</v>
      </c>
      <c r="B18" s="73"/>
      <c r="C18" s="60"/>
      <c r="D18" s="60"/>
      <c r="E18" s="56"/>
      <c r="F18" s="73"/>
      <c r="G18" s="21"/>
      <c r="H18" s="21"/>
      <c r="I18" s="56"/>
    </row>
    <row r="19" spans="1:9" ht="18.75" x14ac:dyDescent="0.25">
      <c r="A19" s="107">
        <v>16</v>
      </c>
      <c r="B19" s="73"/>
      <c r="C19" s="21"/>
      <c r="D19" s="21"/>
      <c r="E19" s="56"/>
      <c r="F19" s="73"/>
      <c r="G19" s="21"/>
      <c r="H19" s="21"/>
      <c r="I19" s="56"/>
    </row>
    <row r="20" spans="1:9" ht="18.75" x14ac:dyDescent="0.25">
      <c r="A20" s="107">
        <v>17</v>
      </c>
      <c r="B20" s="73"/>
      <c r="C20" s="21"/>
      <c r="D20" s="21"/>
      <c r="E20" s="56"/>
      <c r="F20" s="73"/>
      <c r="G20" s="21"/>
      <c r="H20" s="21"/>
      <c r="I20" s="56"/>
    </row>
    <row r="21" spans="1:9" ht="18.75" x14ac:dyDescent="0.25">
      <c r="A21" s="107">
        <v>18</v>
      </c>
      <c r="B21" s="73"/>
      <c r="C21" s="21"/>
      <c r="D21" s="21"/>
      <c r="E21" s="56"/>
      <c r="F21" s="73"/>
      <c r="G21" s="21"/>
      <c r="H21" s="21"/>
      <c r="I21" s="56"/>
    </row>
    <row r="22" spans="1:9" ht="18.75" x14ac:dyDescent="0.25">
      <c r="A22" s="107">
        <v>19</v>
      </c>
      <c r="B22" s="73"/>
      <c r="C22" s="21"/>
      <c r="D22" s="21"/>
      <c r="E22" s="56"/>
      <c r="F22" s="73"/>
      <c r="G22" s="21"/>
      <c r="H22" s="21"/>
      <c r="I22" s="56"/>
    </row>
    <row r="23" spans="1:9" ht="18.75" x14ac:dyDescent="0.25">
      <c r="A23" s="107">
        <v>20</v>
      </c>
      <c r="B23" s="73"/>
      <c r="C23" s="21"/>
      <c r="D23" s="21"/>
      <c r="E23" s="56"/>
      <c r="F23" s="73"/>
      <c r="G23" s="21"/>
      <c r="H23" s="21"/>
      <c r="I23" s="56"/>
    </row>
    <row r="24" spans="1:9" ht="18.75" x14ac:dyDescent="0.25">
      <c r="A24" s="107">
        <v>21</v>
      </c>
      <c r="B24" s="73"/>
      <c r="C24" s="21"/>
      <c r="D24" s="21"/>
      <c r="E24" s="56"/>
      <c r="F24" s="73"/>
      <c r="G24" s="21"/>
      <c r="H24" s="21"/>
      <c r="I24" s="56"/>
    </row>
    <row r="25" spans="1:9" ht="18.75" x14ac:dyDescent="0.25">
      <c r="A25" s="107">
        <v>22</v>
      </c>
      <c r="B25" s="73"/>
      <c r="C25" s="21"/>
      <c r="D25" s="21"/>
      <c r="E25" s="56"/>
      <c r="F25" s="73"/>
      <c r="G25" s="21"/>
      <c r="H25" s="21"/>
      <c r="I25" s="56"/>
    </row>
    <row r="26" spans="1:9" ht="18.75" x14ac:dyDescent="0.25">
      <c r="A26" s="107">
        <v>23</v>
      </c>
      <c r="B26" s="73"/>
      <c r="C26" s="21"/>
      <c r="D26" s="21"/>
      <c r="E26" s="56"/>
      <c r="F26" s="73"/>
      <c r="G26" s="21"/>
      <c r="H26" s="21"/>
      <c r="I26" s="56"/>
    </row>
    <row r="27" spans="1:9" ht="18.75" x14ac:dyDescent="0.25">
      <c r="A27" s="107">
        <v>24</v>
      </c>
      <c r="B27" s="73"/>
      <c r="C27" s="21"/>
      <c r="D27" s="21"/>
      <c r="E27" s="56"/>
      <c r="F27" s="73"/>
      <c r="G27" s="21"/>
      <c r="H27" s="21"/>
      <c r="I27" s="56"/>
    </row>
    <row r="28" spans="1:9" ht="18.75" x14ac:dyDescent="0.25">
      <c r="A28" s="107">
        <v>25</v>
      </c>
      <c r="B28" s="73"/>
      <c r="C28" s="21"/>
      <c r="D28" s="21"/>
      <c r="E28" s="56"/>
      <c r="F28" s="73"/>
      <c r="G28" s="21"/>
      <c r="H28" s="21"/>
      <c r="I28" s="56"/>
    </row>
    <row r="29" spans="1:9" ht="18.75" x14ac:dyDescent="0.25">
      <c r="A29" s="107">
        <v>26</v>
      </c>
      <c r="B29" s="90"/>
      <c r="C29" s="23"/>
      <c r="D29" s="23"/>
      <c r="E29" s="49"/>
      <c r="F29" s="90"/>
      <c r="G29" s="49"/>
      <c r="H29" s="49"/>
      <c r="I29" s="49"/>
    </row>
    <row r="30" spans="1:9" ht="18.75" x14ac:dyDescent="0.25">
      <c r="A30" s="107">
        <v>27</v>
      </c>
      <c r="B30" s="90"/>
      <c r="C30" s="23"/>
      <c r="D30" s="23"/>
      <c r="E30" s="49"/>
      <c r="F30" s="90"/>
      <c r="G30" s="49"/>
      <c r="H30" s="49"/>
      <c r="I30" s="49"/>
    </row>
    <row r="31" spans="1:9" ht="18.75" x14ac:dyDescent="0.25">
      <c r="A31" s="107">
        <v>28</v>
      </c>
      <c r="B31" s="90"/>
      <c r="C31" s="23"/>
      <c r="D31" s="23"/>
      <c r="E31" s="49"/>
      <c r="F31" s="90"/>
      <c r="G31" s="49"/>
      <c r="H31" s="49"/>
      <c r="I31" s="49"/>
    </row>
    <row r="32" spans="1:9" ht="18.75" x14ac:dyDescent="0.25">
      <c r="A32" s="107">
        <v>29</v>
      </c>
      <c r="B32" s="90"/>
      <c r="C32" s="23"/>
      <c r="D32" s="23"/>
      <c r="E32" s="49"/>
      <c r="F32" s="90"/>
      <c r="G32" s="49"/>
      <c r="H32" s="49"/>
      <c r="I32" s="49"/>
    </row>
    <row r="33" spans="1:9" ht="18.75" x14ac:dyDescent="0.25">
      <c r="A33" s="107">
        <v>30</v>
      </c>
      <c r="B33" s="90"/>
      <c r="C33" s="23"/>
      <c r="D33" s="23"/>
      <c r="E33" s="49"/>
      <c r="F33" s="90"/>
      <c r="G33" s="49"/>
      <c r="H33" s="49"/>
      <c r="I33" s="49"/>
    </row>
    <row r="34" spans="1:9" ht="18.75" x14ac:dyDescent="0.25">
      <c r="A34" s="363" t="s">
        <v>91</v>
      </c>
      <c r="B34" s="364"/>
      <c r="C34" s="35">
        <f>SUM(C4:C33)</f>
        <v>9</v>
      </c>
      <c r="D34" s="35">
        <f>SUM(D4:D33)</f>
        <v>9</v>
      </c>
      <c r="E34" s="53"/>
      <c r="F34" s="53"/>
      <c r="G34" s="35">
        <f>SUM(G4:G33)</f>
        <v>283</v>
      </c>
      <c r="H34" s="35">
        <f>SUM(H4:H33)</f>
        <v>24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A4" zoomScale="90" zoomScaleSheetLayoutView="90" workbookViewId="0">
      <selection activeCell="N9" sqref="N9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245</v>
      </c>
      <c r="B1" s="50"/>
      <c r="C1" s="50"/>
      <c r="D1" s="50"/>
      <c r="E1" s="50"/>
      <c r="F1" s="50"/>
      <c r="G1" s="50"/>
      <c r="H1" s="65"/>
      <c r="I1" s="65"/>
      <c r="J1" s="65"/>
      <c r="K1" s="65"/>
      <c r="L1" s="65"/>
      <c r="M1" s="65"/>
      <c r="N1" s="65"/>
    </row>
    <row r="2" spans="1:14" ht="18.75" x14ac:dyDescent="0.3">
      <c r="A2" s="368" t="s">
        <v>262</v>
      </c>
      <c r="B2" s="368"/>
      <c r="C2" s="368"/>
      <c r="D2" s="368"/>
      <c r="E2" s="368"/>
      <c r="F2" s="368"/>
      <c r="G2" s="368"/>
      <c r="H2" s="38"/>
      <c r="I2" s="65"/>
      <c r="J2" s="65"/>
      <c r="K2" s="38"/>
      <c r="L2" s="38"/>
      <c r="M2" s="38"/>
      <c r="N2" s="38"/>
    </row>
    <row r="3" spans="1:14" s="5" customFormat="1" ht="18.75" customHeight="1" x14ac:dyDescent="0.25">
      <c r="A3" s="356" t="s">
        <v>123</v>
      </c>
      <c r="B3" s="369" t="s">
        <v>117</v>
      </c>
      <c r="C3" s="369"/>
      <c r="D3" s="356" t="s">
        <v>125</v>
      </c>
      <c r="E3" s="370" t="s">
        <v>260</v>
      </c>
      <c r="F3" s="356" t="s">
        <v>126</v>
      </c>
      <c r="G3" s="356" t="s">
        <v>127</v>
      </c>
      <c r="H3" s="356" t="s">
        <v>123</v>
      </c>
      <c r="I3" s="369" t="s">
        <v>117</v>
      </c>
      <c r="J3" s="369"/>
      <c r="K3" s="356" t="s">
        <v>125</v>
      </c>
      <c r="L3" s="370" t="s">
        <v>260</v>
      </c>
      <c r="M3" s="356" t="s">
        <v>126</v>
      </c>
      <c r="N3" s="356" t="s">
        <v>127</v>
      </c>
    </row>
    <row r="4" spans="1:14" s="5" customFormat="1" ht="76.5" customHeight="1" x14ac:dyDescent="0.25">
      <c r="A4" s="356"/>
      <c r="B4" s="51" t="s">
        <v>59</v>
      </c>
      <c r="C4" s="51" t="s">
        <v>90</v>
      </c>
      <c r="D4" s="356"/>
      <c r="E4" s="370"/>
      <c r="F4" s="356"/>
      <c r="G4" s="356"/>
      <c r="H4" s="356"/>
      <c r="I4" s="51" t="s">
        <v>59</v>
      </c>
      <c r="J4" s="51" t="s">
        <v>90</v>
      </c>
      <c r="K4" s="356"/>
      <c r="L4" s="370"/>
      <c r="M4" s="356"/>
      <c r="N4" s="356"/>
    </row>
    <row r="5" spans="1:14" ht="19.5" thickBot="1" x14ac:dyDescent="0.35">
      <c r="A5" s="66" t="s">
        <v>237</v>
      </c>
      <c r="B5" s="35">
        <v>6</v>
      </c>
      <c r="C5" s="35">
        <f>SUM(C6:C153)</f>
        <v>1</v>
      </c>
      <c r="D5" s="203"/>
      <c r="E5" s="203"/>
      <c r="F5" s="204">
        <f>SUM(F6:F153)</f>
        <v>2350</v>
      </c>
      <c r="G5" s="203"/>
      <c r="H5" s="205" t="s">
        <v>124</v>
      </c>
      <c r="I5" s="204">
        <v>5</v>
      </c>
      <c r="J5" s="204">
        <f>SUM(J6:J153)</f>
        <v>7</v>
      </c>
      <c r="K5" s="203"/>
      <c r="L5" s="203"/>
      <c r="M5" s="204">
        <f>SUM(M6:M153)</f>
        <v>1580</v>
      </c>
      <c r="N5" s="203"/>
    </row>
    <row r="6" spans="1:14" ht="75.75" thickBot="1" x14ac:dyDescent="0.3">
      <c r="A6" s="124" t="s">
        <v>319</v>
      </c>
      <c r="B6" s="60">
        <v>1</v>
      </c>
      <c r="C6" s="59">
        <v>1</v>
      </c>
      <c r="D6" s="212" t="s">
        <v>318</v>
      </c>
      <c r="E6" s="196" t="s">
        <v>69</v>
      </c>
      <c r="F6" s="60">
        <v>300</v>
      </c>
      <c r="G6" s="181" t="s">
        <v>272</v>
      </c>
      <c r="H6" s="242"/>
      <c r="I6" s="60">
        <v>1</v>
      </c>
      <c r="J6" s="60">
        <v>1</v>
      </c>
      <c r="K6" s="242" t="s">
        <v>315</v>
      </c>
      <c r="L6" s="132" t="s">
        <v>332</v>
      </c>
      <c r="M6" s="60">
        <v>200</v>
      </c>
      <c r="N6" s="181" t="s">
        <v>337</v>
      </c>
    </row>
    <row r="7" spans="1:14" ht="94.5" thickBot="1" x14ac:dyDescent="0.3">
      <c r="A7" s="69"/>
      <c r="B7" s="60"/>
      <c r="C7" s="60"/>
      <c r="D7" s="242" t="s">
        <v>324</v>
      </c>
      <c r="E7" s="132" t="s">
        <v>71</v>
      </c>
      <c r="F7" s="60">
        <v>200</v>
      </c>
      <c r="G7" s="181" t="s">
        <v>272</v>
      </c>
      <c r="H7" s="243"/>
      <c r="I7" s="60">
        <v>1</v>
      </c>
      <c r="J7" s="60">
        <v>1</v>
      </c>
      <c r="K7" s="243" t="s">
        <v>316</v>
      </c>
      <c r="L7" s="132" t="s">
        <v>332</v>
      </c>
      <c r="M7" s="60">
        <v>250</v>
      </c>
      <c r="N7" s="59" t="s">
        <v>272</v>
      </c>
    </row>
    <row r="8" spans="1:14" ht="94.5" thickBot="1" x14ac:dyDescent="0.3">
      <c r="A8" s="67"/>
      <c r="B8" s="60"/>
      <c r="C8" s="60"/>
      <c r="D8" s="243" t="s">
        <v>325</v>
      </c>
      <c r="E8" s="132" t="s">
        <v>71</v>
      </c>
      <c r="F8" s="60">
        <v>300</v>
      </c>
      <c r="G8" s="181" t="s">
        <v>330</v>
      </c>
      <c r="H8" s="243"/>
      <c r="I8" s="60">
        <v>1</v>
      </c>
      <c r="J8" s="60">
        <v>1</v>
      </c>
      <c r="K8" s="243" t="s">
        <v>317</v>
      </c>
      <c r="L8" s="132" t="s">
        <v>332</v>
      </c>
      <c r="M8" s="60">
        <v>130</v>
      </c>
      <c r="N8" s="59" t="s">
        <v>336</v>
      </c>
    </row>
    <row r="9" spans="1:14" ht="94.5" thickBot="1" x14ac:dyDescent="0.3">
      <c r="A9" s="68"/>
      <c r="B9" s="21"/>
      <c r="C9" s="21"/>
      <c r="D9" s="243" t="s">
        <v>326</v>
      </c>
      <c r="E9" s="132" t="s">
        <v>71</v>
      </c>
      <c r="F9" s="21">
        <v>500</v>
      </c>
      <c r="G9" s="181" t="s">
        <v>329</v>
      </c>
      <c r="H9" s="68"/>
      <c r="I9" s="21">
        <v>1</v>
      </c>
      <c r="J9" s="21">
        <v>1</v>
      </c>
      <c r="K9" s="242" t="s">
        <v>320</v>
      </c>
      <c r="L9" s="132" t="s">
        <v>71</v>
      </c>
      <c r="M9" s="21">
        <v>200</v>
      </c>
      <c r="N9" s="107" t="s">
        <v>338</v>
      </c>
    </row>
    <row r="10" spans="1:14" ht="94.5" thickBot="1" x14ac:dyDescent="0.3">
      <c r="A10" s="68"/>
      <c r="B10" s="21"/>
      <c r="C10" s="21"/>
      <c r="D10" s="243" t="s">
        <v>327</v>
      </c>
      <c r="E10" s="132" t="s">
        <v>71</v>
      </c>
      <c r="F10" s="21">
        <v>350</v>
      </c>
      <c r="G10" s="180" t="s">
        <v>331</v>
      </c>
      <c r="H10" s="68"/>
      <c r="I10" s="21">
        <v>1</v>
      </c>
      <c r="J10" s="21">
        <v>1</v>
      </c>
      <c r="K10" s="243" t="s">
        <v>321</v>
      </c>
      <c r="L10" s="132" t="s">
        <v>71</v>
      </c>
      <c r="M10" s="21">
        <v>200</v>
      </c>
      <c r="N10" s="107" t="s">
        <v>335</v>
      </c>
    </row>
    <row r="11" spans="1:14" ht="94.5" thickBot="1" x14ac:dyDescent="0.3">
      <c r="A11" s="68"/>
      <c r="B11" s="21"/>
      <c r="C11" s="21"/>
      <c r="D11" s="243" t="s">
        <v>328</v>
      </c>
      <c r="E11" s="132" t="s">
        <v>71</v>
      </c>
      <c r="F11" s="21">
        <v>700</v>
      </c>
      <c r="G11" s="180" t="s">
        <v>272</v>
      </c>
      <c r="H11" s="68"/>
      <c r="I11" s="21">
        <v>1</v>
      </c>
      <c r="J11" s="21">
        <v>1</v>
      </c>
      <c r="K11" s="243" t="s">
        <v>322</v>
      </c>
      <c r="L11" s="132" t="s">
        <v>71</v>
      </c>
      <c r="M11" s="21">
        <v>400</v>
      </c>
      <c r="N11" s="107" t="s">
        <v>333</v>
      </c>
    </row>
    <row r="12" spans="1:14" ht="80.25" customHeight="1" thickBot="1" x14ac:dyDescent="0.3">
      <c r="A12" s="68"/>
      <c r="B12" s="21"/>
      <c r="C12" s="21"/>
      <c r="D12" s="196"/>
      <c r="E12" s="196"/>
      <c r="F12" s="21"/>
      <c r="G12" s="73"/>
      <c r="H12" s="68"/>
      <c r="I12" s="21">
        <v>1</v>
      </c>
      <c r="J12" s="21">
        <v>1</v>
      </c>
      <c r="K12" s="243" t="s">
        <v>323</v>
      </c>
      <c r="L12" s="132" t="s">
        <v>71</v>
      </c>
      <c r="M12" s="21">
        <v>200</v>
      </c>
      <c r="N12" s="107" t="s">
        <v>334</v>
      </c>
    </row>
    <row r="13" spans="1:14" ht="18.75" x14ac:dyDescent="0.25">
      <c r="A13" s="68"/>
      <c r="B13" s="21"/>
      <c r="C13" s="21"/>
      <c r="D13" s="206"/>
      <c r="E13" s="207"/>
      <c r="F13" s="208"/>
      <c r="G13" s="207"/>
      <c r="H13" s="209"/>
      <c r="I13" s="208"/>
      <c r="J13" s="208"/>
      <c r="K13" s="206"/>
      <c r="L13" s="207"/>
      <c r="M13" s="208"/>
      <c r="N13" s="207"/>
    </row>
    <row r="14" spans="1:14" ht="18.75" x14ac:dyDescent="0.25">
      <c r="A14" s="68"/>
      <c r="B14" s="21"/>
      <c r="C14" s="21"/>
      <c r="D14" s="73"/>
      <c r="E14" s="56"/>
      <c r="F14" s="21"/>
      <c r="G14" s="56"/>
      <c r="H14" s="68"/>
      <c r="I14" s="21"/>
      <c r="J14" s="21"/>
      <c r="K14" s="73"/>
      <c r="L14" s="56"/>
      <c r="M14" s="21"/>
      <c r="N14" s="56"/>
    </row>
    <row r="15" spans="1:14" ht="18.75" x14ac:dyDescent="0.25">
      <c r="A15" s="68"/>
      <c r="B15" s="21"/>
      <c r="C15" s="21"/>
      <c r="D15" s="73"/>
      <c r="E15" s="56"/>
      <c r="F15" s="21"/>
      <c r="G15" s="56"/>
      <c r="H15" s="68"/>
      <c r="I15" s="21"/>
      <c r="J15" s="21"/>
      <c r="K15" s="73"/>
      <c r="L15" s="107"/>
      <c r="M15" s="21"/>
      <c r="N15" s="56"/>
    </row>
    <row r="16" spans="1:14" ht="18.75" x14ac:dyDescent="0.25">
      <c r="A16" s="68"/>
      <c r="B16" s="21"/>
      <c r="C16" s="21"/>
      <c r="D16" s="73"/>
      <c r="E16" s="56"/>
      <c r="F16" s="21"/>
      <c r="G16" s="56"/>
      <c r="H16" s="68"/>
      <c r="I16" s="21"/>
      <c r="J16" s="21"/>
      <c r="K16" s="73"/>
      <c r="L16" s="56"/>
      <c r="M16" s="21"/>
      <c r="N16" s="56"/>
    </row>
    <row r="17" spans="1:14" ht="18.75" x14ac:dyDescent="0.25">
      <c r="A17" s="68"/>
      <c r="B17" s="21"/>
      <c r="C17" s="21"/>
      <c r="D17" s="73"/>
      <c r="E17" s="56"/>
      <c r="F17" s="21"/>
      <c r="G17" s="56"/>
      <c r="H17" s="68"/>
      <c r="I17" s="21"/>
      <c r="J17" s="21"/>
      <c r="K17" s="73"/>
      <c r="L17" s="56"/>
      <c r="M17" s="21"/>
      <c r="N17" s="56"/>
    </row>
    <row r="18" spans="1:14" ht="18.75" x14ac:dyDescent="0.25">
      <c r="A18" s="68"/>
      <c r="B18" s="21"/>
      <c r="C18" s="21"/>
      <c r="D18" s="73"/>
      <c r="E18" s="56"/>
      <c r="F18" s="21"/>
      <c r="G18" s="56"/>
      <c r="H18" s="68"/>
      <c r="I18" s="21"/>
      <c r="J18" s="21"/>
      <c r="K18" s="73"/>
      <c r="L18" s="56"/>
      <c r="M18" s="21"/>
      <c r="N18" s="56"/>
    </row>
    <row r="19" spans="1:14" ht="18.75" x14ac:dyDescent="0.25">
      <c r="A19" s="68"/>
      <c r="B19" s="21"/>
      <c r="C19" s="21"/>
      <c r="D19" s="73"/>
      <c r="E19" s="56"/>
      <c r="F19" s="21"/>
      <c r="G19" s="56"/>
      <c r="H19" s="68"/>
      <c r="I19" s="21"/>
      <c r="J19" s="21"/>
      <c r="K19" s="73"/>
      <c r="L19" s="56"/>
      <c r="M19" s="21"/>
      <c r="N19" s="56"/>
    </row>
    <row r="20" spans="1:14" ht="18.75" x14ac:dyDescent="0.25">
      <c r="A20" s="68"/>
      <c r="B20" s="21"/>
      <c r="C20" s="21"/>
      <c r="D20" s="73"/>
      <c r="E20" s="56"/>
      <c r="F20" s="21"/>
      <c r="G20" s="56"/>
      <c r="H20" s="68"/>
      <c r="I20" s="21"/>
      <c r="J20" s="21"/>
      <c r="K20" s="73"/>
      <c r="L20" s="56"/>
      <c r="M20" s="21"/>
      <c r="N20" s="56"/>
    </row>
    <row r="21" spans="1:14" ht="18.75" x14ac:dyDescent="0.25">
      <c r="A21" s="68"/>
      <c r="B21" s="21"/>
      <c r="C21" s="21"/>
      <c r="D21" s="73"/>
      <c r="E21" s="56"/>
      <c r="F21" s="21"/>
      <c r="G21" s="56"/>
      <c r="H21" s="68"/>
      <c r="I21" s="21"/>
      <c r="J21" s="21"/>
      <c r="K21" s="73"/>
      <c r="L21" s="56"/>
      <c r="M21" s="21"/>
      <c r="N21" s="56"/>
    </row>
    <row r="22" spans="1:14" ht="18.75" x14ac:dyDescent="0.25">
      <c r="A22" s="68"/>
      <c r="B22" s="21"/>
      <c r="C22" s="21"/>
      <c r="D22" s="73"/>
      <c r="E22" s="56"/>
      <c r="F22" s="21"/>
      <c r="G22" s="56"/>
      <c r="H22" s="68"/>
      <c r="I22" s="21"/>
      <c r="J22" s="21"/>
      <c r="K22" s="73"/>
      <c r="L22" s="56"/>
      <c r="M22" s="21"/>
      <c r="N22" s="56"/>
    </row>
    <row r="23" spans="1:14" ht="18.75" x14ac:dyDescent="0.25">
      <c r="A23" s="68"/>
      <c r="B23" s="21"/>
      <c r="C23" s="21"/>
      <c r="D23" s="73"/>
      <c r="E23" s="56"/>
      <c r="F23" s="21"/>
      <c r="G23" s="56"/>
      <c r="H23" s="68"/>
      <c r="I23" s="21"/>
      <c r="J23" s="21"/>
      <c r="K23" s="73"/>
      <c r="L23" s="56"/>
      <c r="M23" s="21"/>
      <c r="N23" s="56"/>
    </row>
    <row r="24" spans="1:14" ht="18.75" x14ac:dyDescent="0.25">
      <c r="A24" s="68"/>
      <c r="B24" s="21"/>
      <c r="C24" s="21"/>
      <c r="D24" s="73"/>
      <c r="E24" s="56"/>
      <c r="F24" s="21"/>
      <c r="G24" s="56"/>
      <c r="H24" s="68"/>
      <c r="I24" s="21"/>
      <c r="J24" s="21"/>
      <c r="K24" s="73"/>
      <c r="L24" s="56"/>
      <c r="M24" s="21"/>
      <c r="N24" s="56"/>
    </row>
    <row r="25" spans="1:14" ht="18.75" x14ac:dyDescent="0.25">
      <c r="A25" s="68"/>
      <c r="B25" s="21"/>
      <c r="C25" s="21"/>
      <c r="D25" s="73"/>
      <c r="E25" s="56"/>
      <c r="F25" s="21"/>
      <c r="G25" s="56"/>
      <c r="H25" s="68"/>
      <c r="I25" s="21"/>
      <c r="J25" s="21"/>
      <c r="K25" s="73"/>
      <c r="L25" s="56"/>
      <c r="M25" s="21"/>
      <c r="N25" s="56"/>
    </row>
    <row r="26" spans="1:14" ht="18.75" x14ac:dyDescent="0.25">
      <c r="A26" s="68"/>
      <c r="B26" s="21"/>
      <c r="C26" s="21"/>
      <c r="D26" s="73"/>
      <c r="E26" s="56"/>
      <c r="F26" s="21"/>
      <c r="G26" s="56"/>
      <c r="H26" s="68"/>
      <c r="I26" s="21"/>
      <c r="J26" s="21"/>
      <c r="K26" s="73"/>
      <c r="L26" s="56"/>
      <c r="M26" s="21"/>
      <c r="N26" s="56"/>
    </row>
    <row r="27" spans="1:14" ht="18.75" x14ac:dyDescent="0.25">
      <c r="A27" s="68"/>
      <c r="B27" s="21"/>
      <c r="C27" s="21"/>
      <c r="D27" s="73"/>
      <c r="E27" s="56"/>
      <c r="F27" s="21"/>
      <c r="G27" s="56"/>
      <c r="H27" s="68"/>
      <c r="I27" s="21"/>
      <c r="J27" s="21"/>
      <c r="K27" s="73"/>
      <c r="L27" s="56"/>
      <c r="M27" s="21"/>
      <c r="N27" s="56"/>
    </row>
    <row r="28" spans="1:14" ht="18.75" x14ac:dyDescent="0.25">
      <c r="A28" s="68"/>
      <c r="B28" s="21"/>
      <c r="C28" s="21"/>
      <c r="D28" s="73"/>
      <c r="E28" s="56"/>
      <c r="F28" s="21"/>
      <c r="G28" s="56"/>
      <c r="H28" s="68"/>
      <c r="I28" s="21"/>
      <c r="J28" s="21"/>
      <c r="K28" s="73"/>
      <c r="L28" s="56"/>
      <c r="M28" s="21"/>
      <c r="N28" s="56"/>
    </row>
    <row r="29" spans="1:14" ht="18.75" x14ac:dyDescent="0.25">
      <c r="A29" s="68"/>
      <c r="B29" s="21"/>
      <c r="C29" s="21"/>
      <c r="D29" s="73"/>
      <c r="E29" s="56"/>
      <c r="F29" s="21"/>
      <c r="G29" s="56"/>
      <c r="H29" s="68"/>
      <c r="I29" s="21"/>
      <c r="J29" s="21"/>
      <c r="K29" s="73"/>
      <c r="L29" s="56"/>
      <c r="M29" s="21"/>
      <c r="N29" s="56"/>
    </row>
    <row r="30" spans="1:14" ht="18.75" x14ac:dyDescent="0.25">
      <c r="A30" s="68"/>
      <c r="B30" s="21"/>
      <c r="C30" s="21"/>
      <c r="D30" s="73"/>
      <c r="E30" s="56"/>
      <c r="F30" s="21"/>
      <c r="G30" s="56"/>
      <c r="H30" s="68"/>
      <c r="I30" s="21"/>
      <c r="J30" s="21"/>
      <c r="K30" s="73"/>
      <c r="L30" s="56"/>
      <c r="M30" s="21"/>
      <c r="N30" s="56"/>
    </row>
    <row r="31" spans="1:14" ht="18.75" x14ac:dyDescent="0.25">
      <c r="A31" s="68"/>
      <c r="B31" s="21"/>
      <c r="C31" s="21"/>
      <c r="D31" s="73"/>
      <c r="E31" s="56"/>
      <c r="F31" s="21"/>
      <c r="G31" s="56"/>
      <c r="H31" s="68"/>
      <c r="I31" s="21"/>
      <c r="J31" s="21"/>
      <c r="K31" s="73"/>
      <c r="L31" s="56"/>
      <c r="M31" s="21"/>
      <c r="N31" s="56"/>
    </row>
    <row r="32" spans="1:14" ht="18.75" x14ac:dyDescent="0.25">
      <c r="A32" s="68"/>
      <c r="B32" s="21"/>
      <c r="C32" s="21"/>
      <c r="D32" s="73"/>
      <c r="E32" s="56"/>
      <c r="F32" s="21"/>
      <c r="G32" s="56"/>
      <c r="H32" s="68"/>
      <c r="I32" s="21"/>
      <c r="J32" s="21"/>
      <c r="K32" s="73"/>
      <c r="L32" s="56"/>
      <c r="M32" s="21"/>
      <c r="N32" s="56"/>
    </row>
    <row r="33" spans="1:14" ht="18.75" x14ac:dyDescent="0.25">
      <c r="A33" s="68"/>
      <c r="B33" s="21"/>
      <c r="C33" s="21"/>
      <c r="D33" s="73"/>
      <c r="E33" s="56"/>
      <c r="F33" s="21"/>
      <c r="G33" s="56"/>
      <c r="H33" s="68"/>
      <c r="I33" s="21"/>
      <c r="J33" s="21"/>
      <c r="K33" s="73"/>
      <c r="L33" s="56"/>
      <c r="M33" s="21"/>
      <c r="N33" s="56"/>
    </row>
    <row r="34" spans="1:14" ht="18.75" x14ac:dyDescent="0.25">
      <c r="A34" s="68"/>
      <c r="B34" s="21"/>
      <c r="C34" s="21"/>
      <c r="D34" s="73"/>
      <c r="E34" s="56"/>
      <c r="F34" s="21"/>
      <c r="G34" s="56"/>
      <c r="H34" s="68"/>
      <c r="I34" s="21"/>
      <c r="J34" s="21"/>
      <c r="K34" s="73"/>
      <c r="L34" s="56"/>
      <c r="M34" s="21"/>
      <c r="N34" s="56"/>
    </row>
    <row r="35" spans="1:14" ht="18.75" x14ac:dyDescent="0.25">
      <c r="A35" s="68"/>
      <c r="B35" s="21"/>
      <c r="C35" s="21"/>
      <c r="D35" s="73"/>
      <c r="E35" s="56"/>
      <c r="F35" s="21"/>
      <c r="G35" s="56"/>
      <c r="H35" s="68"/>
      <c r="I35" s="21"/>
      <c r="J35" s="21"/>
      <c r="K35" s="73"/>
      <c r="L35" s="56"/>
      <c r="M35" s="21"/>
      <c r="N35" s="56"/>
    </row>
    <row r="36" spans="1:14" ht="18.75" x14ac:dyDescent="0.25">
      <c r="A36" s="68"/>
      <c r="B36" s="21"/>
      <c r="C36" s="21"/>
      <c r="D36" s="73"/>
      <c r="E36" s="56"/>
      <c r="F36" s="21"/>
      <c r="G36" s="56"/>
      <c r="H36" s="68"/>
      <c r="I36" s="21"/>
      <c r="J36" s="21"/>
      <c r="K36" s="73"/>
      <c r="L36" s="56"/>
      <c r="M36" s="21"/>
      <c r="N36" s="56"/>
    </row>
    <row r="37" spans="1:14" ht="18.75" x14ac:dyDescent="0.25">
      <c r="A37" s="68"/>
      <c r="B37" s="21"/>
      <c r="C37" s="21"/>
      <c r="D37" s="73"/>
      <c r="E37" s="56"/>
      <c r="F37" s="21"/>
      <c r="G37" s="56"/>
      <c r="H37" s="68"/>
      <c r="I37" s="21"/>
      <c r="J37" s="21"/>
      <c r="K37" s="73"/>
      <c r="L37" s="56"/>
      <c r="M37" s="21"/>
      <c r="N37" s="56"/>
    </row>
    <row r="38" spans="1:14" ht="18.75" x14ac:dyDescent="0.25">
      <c r="A38" s="68"/>
      <c r="B38" s="21"/>
      <c r="C38" s="21"/>
      <c r="D38" s="73"/>
      <c r="E38" s="56"/>
      <c r="F38" s="21"/>
      <c r="G38" s="56"/>
      <c r="H38" s="68"/>
      <c r="I38" s="21"/>
      <c r="J38" s="21"/>
      <c r="K38" s="73"/>
      <c r="L38" s="56"/>
      <c r="M38" s="21"/>
      <c r="N38" s="56"/>
    </row>
    <row r="39" spans="1:14" ht="18.75" x14ac:dyDescent="0.25">
      <c r="A39" s="68"/>
      <c r="B39" s="21"/>
      <c r="C39" s="21"/>
      <c r="D39" s="73"/>
      <c r="E39" s="56"/>
      <c r="F39" s="21"/>
      <c r="G39" s="56"/>
      <c r="H39" s="68"/>
      <c r="I39" s="21"/>
      <c r="J39" s="21"/>
      <c r="K39" s="73"/>
      <c r="L39" s="56"/>
      <c r="M39" s="21"/>
      <c r="N39" s="56"/>
    </row>
    <row r="40" spans="1:14" ht="18.75" x14ac:dyDescent="0.25">
      <c r="A40" s="68"/>
      <c r="B40" s="21"/>
      <c r="C40" s="21"/>
      <c r="D40" s="73"/>
      <c r="E40" s="56"/>
      <c r="F40" s="21"/>
      <c r="G40" s="56"/>
      <c r="H40" s="68"/>
      <c r="I40" s="21"/>
      <c r="J40" s="21"/>
      <c r="K40" s="73"/>
      <c r="L40" s="56"/>
      <c r="M40" s="21"/>
      <c r="N40" s="56"/>
    </row>
    <row r="41" spans="1:14" ht="18.75" x14ac:dyDescent="0.25">
      <c r="A41" s="68"/>
      <c r="B41" s="21"/>
      <c r="C41" s="21"/>
      <c r="D41" s="73"/>
      <c r="E41" s="56"/>
      <c r="F41" s="21"/>
      <c r="G41" s="56"/>
      <c r="H41" s="68"/>
      <c r="I41" s="21"/>
      <c r="J41" s="21"/>
      <c r="K41" s="73"/>
      <c r="L41" s="56"/>
      <c r="M41" s="21"/>
      <c r="N41" s="56"/>
    </row>
    <row r="42" spans="1:14" ht="18.75" x14ac:dyDescent="0.25">
      <c r="A42" s="68"/>
      <c r="B42" s="21"/>
      <c r="C42" s="21"/>
      <c r="D42" s="73"/>
      <c r="E42" s="56"/>
      <c r="F42" s="21"/>
      <c r="G42" s="56"/>
      <c r="H42" s="68"/>
      <c r="I42" s="21"/>
      <c r="J42" s="21"/>
      <c r="K42" s="73"/>
      <c r="L42" s="56"/>
      <c r="M42" s="21"/>
      <c r="N42" s="56"/>
    </row>
    <row r="43" spans="1:14" ht="18.75" x14ac:dyDescent="0.25">
      <c r="A43" s="68"/>
      <c r="B43" s="21"/>
      <c r="C43" s="21"/>
      <c r="D43" s="73"/>
      <c r="E43" s="56"/>
      <c r="F43" s="21"/>
      <c r="G43" s="56"/>
      <c r="H43" s="68"/>
      <c r="I43" s="21"/>
      <c r="J43" s="21"/>
      <c r="K43" s="73"/>
      <c r="L43" s="56"/>
      <c r="M43" s="21"/>
      <c r="N43" s="56"/>
    </row>
    <row r="44" spans="1:14" ht="18.75" x14ac:dyDescent="0.25">
      <c r="A44" s="68"/>
      <c r="B44" s="21"/>
      <c r="C44" s="21"/>
      <c r="D44" s="73"/>
      <c r="E44" s="56"/>
      <c r="F44" s="21"/>
      <c r="G44" s="56"/>
      <c r="H44" s="68"/>
      <c r="I44" s="21"/>
      <c r="J44" s="21"/>
      <c r="K44" s="73"/>
      <c r="L44" s="56"/>
      <c r="M44" s="21"/>
      <c r="N44" s="56"/>
    </row>
    <row r="45" spans="1:14" ht="18.75" x14ac:dyDescent="0.25">
      <c r="A45" s="68"/>
      <c r="B45" s="21"/>
      <c r="C45" s="21"/>
      <c r="D45" s="73"/>
      <c r="E45" s="56"/>
      <c r="F45" s="21"/>
      <c r="G45" s="56"/>
      <c r="H45" s="68"/>
      <c r="I45" s="21"/>
      <c r="J45" s="21"/>
      <c r="K45" s="73"/>
      <c r="L45" s="56"/>
      <c r="M45" s="21"/>
      <c r="N45" s="56"/>
    </row>
    <row r="46" spans="1:14" ht="18.75" x14ac:dyDescent="0.25">
      <c r="A46" s="68"/>
      <c r="B46" s="21"/>
      <c r="C46" s="21"/>
      <c r="D46" s="73"/>
      <c r="E46" s="56"/>
      <c r="F46" s="21"/>
      <c r="G46" s="56"/>
      <c r="H46" s="68"/>
      <c r="I46" s="21"/>
      <c r="J46" s="21"/>
      <c r="K46" s="73"/>
      <c r="L46" s="56"/>
      <c r="M46" s="21"/>
      <c r="N46" s="56"/>
    </row>
    <row r="47" spans="1:14" ht="18.75" x14ac:dyDescent="0.25">
      <c r="A47" s="68"/>
      <c r="B47" s="21"/>
      <c r="C47" s="21"/>
      <c r="D47" s="73"/>
      <c r="E47" s="56"/>
      <c r="F47" s="21"/>
      <c r="G47" s="56"/>
      <c r="H47" s="68"/>
      <c r="I47" s="21"/>
      <c r="J47" s="21"/>
      <c r="K47" s="73"/>
      <c r="L47" s="56"/>
      <c r="M47" s="21"/>
      <c r="N47" s="56"/>
    </row>
    <row r="48" spans="1:14" ht="18.75" x14ac:dyDescent="0.25">
      <c r="A48" s="68"/>
      <c r="B48" s="21"/>
      <c r="C48" s="21"/>
      <c r="D48" s="73"/>
      <c r="E48" s="56"/>
      <c r="F48" s="21"/>
      <c r="G48" s="56"/>
      <c r="H48" s="68"/>
      <c r="I48" s="21"/>
      <c r="J48" s="21"/>
      <c r="K48" s="73"/>
      <c r="L48" s="56"/>
      <c r="M48" s="21"/>
      <c r="N48" s="56"/>
    </row>
    <row r="49" spans="1:14" ht="18.75" x14ac:dyDescent="0.25">
      <c r="A49" s="68"/>
      <c r="B49" s="21"/>
      <c r="C49" s="21"/>
      <c r="D49" s="73"/>
      <c r="E49" s="56"/>
      <c r="F49" s="21"/>
      <c r="G49" s="56"/>
      <c r="H49" s="68"/>
      <c r="I49" s="21"/>
      <c r="J49" s="21"/>
      <c r="K49" s="73"/>
      <c r="L49" s="56"/>
      <c r="M49" s="21"/>
      <c r="N49" s="56"/>
    </row>
    <row r="50" spans="1:14" ht="18.75" x14ac:dyDescent="0.25">
      <c r="A50" s="68"/>
      <c r="B50" s="21"/>
      <c r="C50" s="21"/>
      <c r="D50" s="73"/>
      <c r="E50" s="56"/>
      <c r="F50" s="21"/>
      <c r="G50" s="56"/>
      <c r="H50" s="68"/>
      <c r="I50" s="21"/>
      <c r="J50" s="21"/>
      <c r="K50" s="73"/>
      <c r="L50" s="56"/>
      <c r="M50" s="21"/>
      <c r="N50" s="56"/>
    </row>
    <row r="51" spans="1:14" ht="18.75" x14ac:dyDescent="0.25">
      <c r="A51" s="68"/>
      <c r="B51" s="21"/>
      <c r="C51" s="21"/>
      <c r="D51" s="73"/>
      <c r="E51" s="56"/>
      <c r="F51" s="21"/>
      <c r="G51" s="56"/>
      <c r="H51" s="68"/>
      <c r="I51" s="21"/>
      <c r="J51" s="21"/>
      <c r="K51" s="73"/>
      <c r="L51" s="56"/>
      <c r="M51" s="21"/>
      <c r="N51" s="56"/>
    </row>
    <row r="52" spans="1:14" ht="18.75" x14ac:dyDescent="0.25">
      <c r="A52" s="68"/>
      <c r="B52" s="21"/>
      <c r="C52" s="21"/>
      <c r="D52" s="73"/>
      <c r="E52" s="56"/>
      <c r="F52" s="21"/>
      <c r="G52" s="56"/>
      <c r="H52" s="68"/>
      <c r="I52" s="21"/>
      <c r="J52" s="21"/>
      <c r="K52" s="73"/>
      <c r="L52" s="56"/>
      <c r="M52" s="21"/>
      <c r="N52" s="56"/>
    </row>
    <row r="53" spans="1:14" ht="18.75" x14ac:dyDescent="0.25">
      <c r="A53" s="68"/>
      <c r="B53" s="21"/>
      <c r="C53" s="21"/>
      <c r="D53" s="73"/>
      <c r="E53" s="56"/>
      <c r="F53" s="21"/>
      <c r="G53" s="56"/>
      <c r="H53" s="68"/>
      <c r="I53" s="21"/>
      <c r="J53" s="21"/>
      <c r="K53" s="73"/>
      <c r="L53" s="56"/>
      <c r="M53" s="21"/>
      <c r="N53" s="56"/>
    </row>
    <row r="54" spans="1:14" ht="18.75" x14ac:dyDescent="0.25">
      <c r="A54" s="68"/>
      <c r="B54" s="21"/>
      <c r="C54" s="21"/>
      <c r="D54" s="73"/>
      <c r="E54" s="56"/>
      <c r="F54" s="21"/>
      <c r="G54" s="56"/>
      <c r="H54" s="68"/>
      <c r="I54" s="21"/>
      <c r="J54" s="21"/>
      <c r="K54" s="73"/>
      <c r="L54" s="56"/>
      <c r="M54" s="21"/>
      <c r="N54" s="56"/>
    </row>
    <row r="55" spans="1:14" ht="18.75" x14ac:dyDescent="0.25">
      <c r="A55" s="68"/>
      <c r="B55" s="21"/>
      <c r="C55" s="21"/>
      <c r="D55" s="73"/>
      <c r="E55" s="56"/>
      <c r="F55" s="21"/>
      <c r="G55" s="56"/>
      <c r="H55" s="68"/>
      <c r="I55" s="21"/>
      <c r="J55" s="21"/>
      <c r="K55" s="73"/>
      <c r="L55" s="56"/>
      <c r="M55" s="21"/>
      <c r="N55" s="56"/>
    </row>
    <row r="56" spans="1:14" ht="18.75" x14ac:dyDescent="0.25">
      <c r="A56" s="68"/>
      <c r="B56" s="21"/>
      <c r="C56" s="21"/>
      <c r="D56" s="73"/>
      <c r="E56" s="56"/>
      <c r="F56" s="21"/>
      <c r="G56" s="56"/>
      <c r="H56" s="68"/>
      <c r="I56" s="21"/>
      <c r="J56" s="21"/>
      <c r="K56" s="73"/>
      <c r="L56" s="56"/>
      <c r="M56" s="21"/>
      <c r="N56" s="56"/>
    </row>
    <row r="57" spans="1:14" ht="18.75" x14ac:dyDescent="0.25">
      <c r="A57" s="68"/>
      <c r="B57" s="21"/>
      <c r="C57" s="21"/>
      <c r="D57" s="73"/>
      <c r="E57" s="56"/>
      <c r="F57" s="21"/>
      <c r="G57" s="56"/>
      <c r="H57" s="68"/>
      <c r="I57" s="21"/>
      <c r="J57" s="21"/>
      <c r="K57" s="73"/>
      <c r="L57" s="56"/>
      <c r="M57" s="21"/>
      <c r="N57" s="56"/>
    </row>
    <row r="58" spans="1:14" ht="18.75" x14ac:dyDescent="0.25">
      <c r="A58" s="68"/>
      <c r="B58" s="21"/>
      <c r="C58" s="21"/>
      <c r="D58" s="73"/>
      <c r="E58" s="56"/>
      <c r="F58" s="21"/>
      <c r="G58" s="56"/>
      <c r="H58" s="68"/>
      <c r="I58" s="21"/>
      <c r="J58" s="21"/>
      <c r="K58" s="73"/>
      <c r="L58" s="56"/>
      <c r="M58" s="21"/>
      <c r="N58" s="56"/>
    </row>
    <row r="59" spans="1:14" ht="18.75" x14ac:dyDescent="0.25">
      <c r="A59" s="68"/>
      <c r="B59" s="21"/>
      <c r="C59" s="21"/>
      <c r="D59" s="73"/>
      <c r="E59" s="56"/>
      <c r="F59" s="21"/>
      <c r="G59" s="56"/>
      <c r="H59" s="68"/>
      <c r="I59" s="21"/>
      <c r="J59" s="21"/>
      <c r="K59" s="73"/>
      <c r="L59" s="56"/>
      <c r="M59" s="21"/>
      <c r="N59" s="56"/>
    </row>
    <row r="60" spans="1:14" ht="18.75" x14ac:dyDescent="0.25">
      <c r="A60" s="68"/>
      <c r="B60" s="21"/>
      <c r="C60" s="21"/>
      <c r="D60" s="73"/>
      <c r="E60" s="56"/>
      <c r="F60" s="21"/>
      <c r="G60" s="56"/>
      <c r="H60" s="68"/>
      <c r="I60" s="21"/>
      <c r="J60" s="21"/>
      <c r="K60" s="73"/>
      <c r="L60" s="56"/>
      <c r="M60" s="21"/>
      <c r="N60" s="56"/>
    </row>
    <row r="61" spans="1:14" ht="18.75" x14ac:dyDescent="0.25">
      <c r="A61" s="68"/>
      <c r="B61" s="21"/>
      <c r="C61" s="21"/>
      <c r="D61" s="73"/>
      <c r="E61" s="56"/>
      <c r="F61" s="21"/>
      <c r="G61" s="56"/>
      <c r="H61" s="68"/>
      <c r="I61" s="21"/>
      <c r="J61" s="21"/>
      <c r="K61" s="73"/>
      <c r="L61" s="56"/>
      <c r="M61" s="21"/>
      <c r="N61" s="56"/>
    </row>
    <row r="62" spans="1:14" ht="18.75" x14ac:dyDescent="0.25">
      <c r="A62" s="68"/>
      <c r="B62" s="21"/>
      <c r="C62" s="21"/>
      <c r="D62" s="73"/>
      <c r="E62" s="56"/>
      <c r="F62" s="21"/>
      <c r="G62" s="56"/>
      <c r="H62" s="68"/>
      <c r="I62" s="21"/>
      <c r="J62" s="21"/>
      <c r="K62" s="73"/>
      <c r="L62" s="56"/>
      <c r="M62" s="21"/>
      <c r="N62" s="56"/>
    </row>
    <row r="63" spans="1:14" ht="18.75" x14ac:dyDescent="0.25">
      <c r="A63" s="68"/>
      <c r="B63" s="21"/>
      <c r="C63" s="21"/>
      <c r="D63" s="73"/>
      <c r="E63" s="56"/>
      <c r="F63" s="21"/>
      <c r="G63" s="56"/>
      <c r="H63" s="68"/>
      <c r="I63" s="21"/>
      <c r="J63" s="21"/>
      <c r="K63" s="73"/>
      <c r="L63" s="56"/>
      <c r="M63" s="21"/>
      <c r="N63" s="56"/>
    </row>
    <row r="64" spans="1:14" ht="18.75" x14ac:dyDescent="0.25">
      <c r="A64" s="68"/>
      <c r="B64" s="21"/>
      <c r="C64" s="21"/>
      <c r="D64" s="73"/>
      <c r="E64" s="56"/>
      <c r="F64" s="21"/>
      <c r="G64" s="56"/>
      <c r="H64" s="68"/>
      <c r="I64" s="21"/>
      <c r="J64" s="21"/>
      <c r="K64" s="73"/>
      <c r="L64" s="56"/>
      <c r="M64" s="21"/>
      <c r="N64" s="56"/>
    </row>
    <row r="65" spans="1:14" ht="18.75" x14ac:dyDescent="0.25">
      <c r="A65" s="68"/>
      <c r="B65" s="21"/>
      <c r="C65" s="21"/>
      <c r="D65" s="73"/>
      <c r="E65" s="56"/>
      <c r="F65" s="21"/>
      <c r="G65" s="56"/>
      <c r="H65" s="68"/>
      <c r="I65" s="21"/>
      <c r="J65" s="21"/>
      <c r="K65" s="73"/>
      <c r="L65" s="56"/>
      <c r="M65" s="21"/>
      <c r="N65" s="56"/>
    </row>
    <row r="66" spans="1:14" ht="18.75" x14ac:dyDescent="0.25">
      <c r="A66" s="68"/>
      <c r="B66" s="21"/>
      <c r="C66" s="21"/>
      <c r="D66" s="73"/>
      <c r="E66" s="56"/>
      <c r="F66" s="21"/>
      <c r="G66" s="56"/>
      <c r="H66" s="68"/>
      <c r="I66" s="21"/>
      <c r="J66" s="21"/>
      <c r="K66" s="73"/>
      <c r="L66" s="56"/>
      <c r="M66" s="21"/>
      <c r="N66" s="56"/>
    </row>
    <row r="67" spans="1:14" ht="18.75" x14ac:dyDescent="0.25">
      <c r="A67" s="68"/>
      <c r="B67" s="21"/>
      <c r="C67" s="21"/>
      <c r="D67" s="73"/>
      <c r="E67" s="56"/>
      <c r="F67" s="21"/>
      <c r="G67" s="56"/>
      <c r="H67" s="68"/>
      <c r="I67" s="21"/>
      <c r="J67" s="21"/>
      <c r="K67" s="73"/>
      <c r="L67" s="56"/>
      <c r="M67" s="21"/>
      <c r="N67" s="56"/>
    </row>
    <row r="68" spans="1:14" ht="18.75" x14ac:dyDescent="0.25">
      <c r="A68" s="68"/>
      <c r="B68" s="21"/>
      <c r="C68" s="21"/>
      <c r="D68" s="73"/>
      <c r="E68" s="56"/>
      <c r="F68" s="21"/>
      <c r="G68" s="56"/>
      <c r="H68" s="68"/>
      <c r="I68" s="21"/>
      <c r="J68" s="21"/>
      <c r="K68" s="73"/>
      <c r="L68" s="56"/>
      <c r="M68" s="21"/>
      <c r="N68" s="56"/>
    </row>
    <row r="69" spans="1:14" ht="18.75" x14ac:dyDescent="0.25">
      <c r="A69" s="68"/>
      <c r="B69" s="21"/>
      <c r="C69" s="21"/>
      <c r="D69" s="73"/>
      <c r="E69" s="56"/>
      <c r="F69" s="21"/>
      <c r="G69" s="56"/>
      <c r="H69" s="68"/>
      <c r="I69" s="21"/>
      <c r="J69" s="21"/>
      <c r="K69" s="73"/>
      <c r="L69" s="56"/>
      <c r="M69" s="21"/>
      <c r="N69" s="56"/>
    </row>
    <row r="70" spans="1:14" ht="18.75" x14ac:dyDescent="0.25">
      <c r="A70" s="68"/>
      <c r="B70" s="21"/>
      <c r="C70" s="21"/>
      <c r="D70" s="73"/>
      <c r="E70" s="56"/>
      <c r="F70" s="21"/>
      <c r="G70" s="56"/>
      <c r="H70" s="68"/>
      <c r="I70" s="21"/>
      <c r="J70" s="21"/>
      <c r="K70" s="73"/>
      <c r="L70" s="56"/>
      <c r="M70" s="21"/>
      <c r="N70" s="56"/>
    </row>
    <row r="71" spans="1:14" ht="18.75" x14ac:dyDescent="0.25">
      <c r="A71" s="68"/>
      <c r="B71" s="21"/>
      <c r="C71" s="21"/>
      <c r="D71" s="73"/>
      <c r="E71" s="56"/>
      <c r="F71" s="21"/>
      <c r="G71" s="56"/>
      <c r="H71" s="68"/>
      <c r="I71" s="21"/>
      <c r="J71" s="21"/>
      <c r="K71" s="73"/>
      <c r="L71" s="56"/>
      <c r="M71" s="21"/>
      <c r="N71" s="56"/>
    </row>
    <row r="72" spans="1:14" ht="18.75" x14ac:dyDescent="0.25">
      <c r="A72" s="68"/>
      <c r="B72" s="21"/>
      <c r="C72" s="21"/>
      <c r="D72" s="73"/>
      <c r="E72" s="56"/>
      <c r="F72" s="21"/>
      <c r="G72" s="56"/>
      <c r="H72" s="68"/>
      <c r="I72" s="21"/>
      <c r="J72" s="21"/>
      <c r="K72" s="73"/>
      <c r="L72" s="56"/>
      <c r="M72" s="21"/>
      <c r="N72" s="56"/>
    </row>
    <row r="73" spans="1:14" ht="18.75" x14ac:dyDescent="0.25">
      <c r="A73" s="68"/>
      <c r="B73" s="21"/>
      <c r="C73" s="21"/>
      <c r="D73" s="73"/>
      <c r="E73" s="56"/>
      <c r="F73" s="21"/>
      <c r="G73" s="56"/>
      <c r="H73" s="68"/>
      <c r="I73" s="21"/>
      <c r="J73" s="21"/>
      <c r="K73" s="73"/>
      <c r="L73" s="56"/>
      <c r="M73" s="21"/>
      <c r="N73" s="56"/>
    </row>
    <row r="74" spans="1:14" ht="18.75" x14ac:dyDescent="0.25">
      <c r="A74" s="68"/>
      <c r="B74" s="21"/>
      <c r="C74" s="21"/>
      <c r="D74" s="73"/>
      <c r="E74" s="56"/>
      <c r="F74" s="21"/>
      <c r="G74" s="56"/>
      <c r="H74" s="68"/>
      <c r="I74" s="21"/>
      <c r="J74" s="21"/>
      <c r="K74" s="73"/>
      <c r="L74" s="56"/>
      <c r="M74" s="21"/>
      <c r="N74" s="56"/>
    </row>
    <row r="75" spans="1:14" ht="18.75" x14ac:dyDescent="0.25">
      <c r="A75" s="68"/>
      <c r="B75" s="21"/>
      <c r="C75" s="21"/>
      <c r="D75" s="73"/>
      <c r="E75" s="56"/>
      <c r="F75" s="21"/>
      <c r="G75" s="56"/>
      <c r="H75" s="68"/>
      <c r="I75" s="21"/>
      <c r="J75" s="21"/>
      <c r="K75" s="73"/>
      <c r="L75" s="56"/>
      <c r="M75" s="21"/>
      <c r="N75" s="56"/>
    </row>
    <row r="76" spans="1:14" ht="18.75" x14ac:dyDescent="0.25">
      <c r="A76" s="68"/>
      <c r="B76" s="21"/>
      <c r="C76" s="21"/>
      <c r="D76" s="73"/>
      <c r="E76" s="56"/>
      <c r="F76" s="21"/>
      <c r="G76" s="56"/>
      <c r="H76" s="68"/>
      <c r="I76" s="21"/>
      <c r="J76" s="21"/>
      <c r="K76" s="73"/>
      <c r="L76" s="56"/>
      <c r="M76" s="21"/>
      <c r="N76" s="56"/>
    </row>
    <row r="77" spans="1:14" ht="18.75" x14ac:dyDescent="0.25">
      <c r="A77" s="58"/>
      <c r="B77" s="21"/>
      <c r="C77" s="21"/>
      <c r="D77" s="73"/>
      <c r="E77" s="56"/>
      <c r="F77" s="21"/>
      <c r="G77" s="56"/>
      <c r="H77" s="68"/>
      <c r="I77" s="21"/>
      <c r="J77" s="21"/>
      <c r="K77" s="73"/>
      <c r="L77" s="56"/>
      <c r="M77" s="21"/>
      <c r="N77" s="56"/>
    </row>
    <row r="78" spans="1:14" ht="18.75" x14ac:dyDescent="0.25">
      <c r="A78" s="58"/>
      <c r="B78" s="21"/>
      <c r="C78" s="21"/>
      <c r="D78" s="73"/>
      <c r="E78" s="56"/>
      <c r="F78" s="21"/>
      <c r="G78" s="56"/>
      <c r="H78" s="68"/>
      <c r="I78" s="21"/>
      <c r="J78" s="21"/>
      <c r="K78" s="73"/>
      <c r="L78" s="56"/>
      <c r="M78" s="21"/>
      <c r="N78" s="56"/>
    </row>
    <row r="79" spans="1:14" ht="18.75" x14ac:dyDescent="0.25">
      <c r="A79" s="58"/>
      <c r="B79" s="21"/>
      <c r="C79" s="21"/>
      <c r="D79" s="73"/>
      <c r="E79" s="56"/>
      <c r="F79" s="21"/>
      <c r="G79" s="56"/>
      <c r="H79" s="68"/>
      <c r="I79" s="21"/>
      <c r="J79" s="21"/>
      <c r="K79" s="73"/>
      <c r="L79" s="56"/>
      <c r="M79" s="21"/>
      <c r="N79" s="56"/>
    </row>
    <row r="80" spans="1:14" ht="18.75" x14ac:dyDescent="0.25">
      <c r="A80" s="58"/>
      <c r="B80" s="21"/>
      <c r="C80" s="21"/>
      <c r="D80" s="73"/>
      <c r="E80" s="56"/>
      <c r="F80" s="21"/>
      <c r="G80" s="56"/>
      <c r="H80" s="68"/>
      <c r="I80" s="21"/>
      <c r="J80" s="21"/>
      <c r="K80" s="73"/>
      <c r="L80" s="56"/>
      <c r="M80" s="21"/>
      <c r="N80" s="56"/>
    </row>
    <row r="81" spans="1:14" ht="18.75" x14ac:dyDescent="0.25">
      <c r="A81" s="58"/>
      <c r="B81" s="21"/>
      <c r="C81" s="21"/>
      <c r="D81" s="73"/>
      <c r="E81" s="56"/>
      <c r="F81" s="21"/>
      <c r="G81" s="56"/>
      <c r="H81" s="68"/>
      <c r="I81" s="21"/>
      <c r="J81" s="21"/>
      <c r="K81" s="73"/>
      <c r="L81" s="56"/>
      <c r="M81" s="21"/>
      <c r="N81" s="56"/>
    </row>
    <row r="82" spans="1:14" ht="18.75" x14ac:dyDescent="0.25">
      <c r="A82" s="58"/>
      <c r="B82" s="21"/>
      <c r="C82" s="21"/>
      <c r="D82" s="73"/>
      <c r="E82" s="56"/>
      <c r="F82" s="21"/>
      <c r="G82" s="56"/>
      <c r="H82" s="68"/>
      <c r="I82" s="21"/>
      <c r="J82" s="21"/>
      <c r="K82" s="73"/>
      <c r="L82" s="56"/>
      <c r="M82" s="21"/>
      <c r="N82" s="56"/>
    </row>
    <row r="83" spans="1:14" ht="18.75" x14ac:dyDescent="0.25">
      <c r="A83" s="58"/>
      <c r="B83" s="21"/>
      <c r="C83" s="21"/>
      <c r="D83" s="73"/>
      <c r="E83" s="56"/>
      <c r="F83" s="21"/>
      <c r="G83" s="56"/>
      <c r="H83" s="68"/>
      <c r="I83" s="21"/>
      <c r="J83" s="21"/>
      <c r="K83" s="73"/>
      <c r="L83" s="56"/>
      <c r="M83" s="21"/>
      <c r="N83" s="56"/>
    </row>
    <row r="84" spans="1:14" ht="18.75" x14ac:dyDescent="0.25">
      <c r="A84" s="58"/>
      <c r="B84" s="21"/>
      <c r="C84" s="21"/>
      <c r="D84" s="73"/>
      <c r="E84" s="56"/>
      <c r="F84" s="21"/>
      <c r="G84" s="56"/>
      <c r="H84" s="68"/>
      <c r="I84" s="21"/>
      <c r="J84" s="21"/>
      <c r="K84" s="73"/>
      <c r="L84" s="56"/>
      <c r="M84" s="21"/>
      <c r="N84" s="56"/>
    </row>
    <row r="85" spans="1:14" ht="18.75" x14ac:dyDescent="0.25">
      <c r="A85" s="58"/>
      <c r="B85" s="21"/>
      <c r="C85" s="21"/>
      <c r="D85" s="73"/>
      <c r="E85" s="56"/>
      <c r="F85" s="21"/>
      <c r="G85" s="56"/>
      <c r="H85" s="68"/>
      <c r="I85" s="21"/>
      <c r="J85" s="21"/>
      <c r="K85" s="73"/>
      <c r="L85" s="56"/>
      <c r="M85" s="21"/>
      <c r="N85" s="56"/>
    </row>
    <row r="86" spans="1:14" ht="18.75" x14ac:dyDescent="0.25">
      <c r="A86" s="58"/>
      <c r="B86" s="21"/>
      <c r="C86" s="21"/>
      <c r="D86" s="73"/>
      <c r="E86" s="56"/>
      <c r="F86" s="21"/>
      <c r="G86" s="56"/>
      <c r="H86" s="68"/>
      <c r="I86" s="21"/>
      <c r="J86" s="21"/>
      <c r="K86" s="73"/>
      <c r="L86" s="56"/>
      <c r="M86" s="21"/>
      <c r="N86" s="56"/>
    </row>
    <row r="87" spans="1:14" ht="18.75" x14ac:dyDescent="0.25">
      <c r="A87" s="58"/>
      <c r="B87" s="21"/>
      <c r="C87" s="21"/>
      <c r="D87" s="73"/>
      <c r="E87" s="56"/>
      <c r="F87" s="21"/>
      <c r="G87" s="56"/>
      <c r="H87" s="68"/>
      <c r="I87" s="21"/>
      <c r="J87" s="21"/>
      <c r="K87" s="73"/>
      <c r="L87" s="56"/>
      <c r="M87" s="21"/>
      <c r="N87" s="56"/>
    </row>
    <row r="88" spans="1:14" ht="18.75" x14ac:dyDescent="0.25">
      <c r="A88" s="58"/>
      <c r="B88" s="21"/>
      <c r="C88" s="21"/>
      <c r="D88" s="73"/>
      <c r="E88" s="56"/>
      <c r="F88" s="21"/>
      <c r="G88" s="56"/>
      <c r="H88" s="68"/>
      <c r="I88" s="21"/>
      <c r="J88" s="21"/>
      <c r="K88" s="73"/>
      <c r="L88" s="56"/>
      <c r="M88" s="21"/>
      <c r="N88" s="56"/>
    </row>
    <row r="89" spans="1:14" ht="18.75" x14ac:dyDescent="0.25">
      <c r="A89" s="58"/>
      <c r="B89" s="21"/>
      <c r="C89" s="21"/>
      <c r="D89" s="73"/>
      <c r="E89" s="56"/>
      <c r="F89" s="21"/>
      <c r="G89" s="56"/>
      <c r="H89" s="68"/>
      <c r="I89" s="21"/>
      <c r="J89" s="21"/>
      <c r="K89" s="73"/>
      <c r="L89" s="56"/>
      <c r="M89" s="21"/>
      <c r="N89" s="56"/>
    </row>
    <row r="90" spans="1:14" ht="18.75" x14ac:dyDescent="0.25">
      <c r="A90" s="58"/>
      <c r="B90" s="21"/>
      <c r="C90" s="21"/>
      <c r="D90" s="73"/>
      <c r="E90" s="56"/>
      <c r="F90" s="21"/>
      <c r="G90" s="56"/>
      <c r="H90" s="68"/>
      <c r="I90" s="21"/>
      <c r="J90" s="21"/>
      <c r="K90" s="73"/>
      <c r="L90" s="56"/>
      <c r="M90" s="21"/>
      <c r="N90" s="56"/>
    </row>
    <row r="91" spans="1:14" ht="18.75" x14ac:dyDescent="0.25">
      <c r="A91" s="58"/>
      <c r="B91" s="21"/>
      <c r="C91" s="21"/>
      <c r="D91" s="73"/>
      <c r="E91" s="56"/>
      <c r="F91" s="21"/>
      <c r="G91" s="56"/>
      <c r="H91" s="68"/>
      <c r="I91" s="21"/>
      <c r="J91" s="21"/>
      <c r="K91" s="73"/>
      <c r="L91" s="56"/>
      <c r="M91" s="21"/>
      <c r="N91" s="56"/>
    </row>
    <row r="92" spans="1:14" ht="18.75" x14ac:dyDescent="0.25">
      <c r="A92" s="58"/>
      <c r="B92" s="21"/>
      <c r="C92" s="21"/>
      <c r="D92" s="73"/>
      <c r="E92" s="56"/>
      <c r="F92" s="21"/>
      <c r="G92" s="56"/>
      <c r="H92" s="68"/>
      <c r="I92" s="21"/>
      <c r="J92" s="21"/>
      <c r="K92" s="73"/>
      <c r="L92" s="56"/>
      <c r="M92" s="21"/>
      <c r="N92" s="56"/>
    </row>
    <row r="93" spans="1:14" ht="18.75" x14ac:dyDescent="0.25">
      <c r="A93" s="58"/>
      <c r="B93" s="21"/>
      <c r="C93" s="21"/>
      <c r="D93" s="73"/>
      <c r="E93" s="56"/>
      <c r="F93" s="21"/>
      <c r="G93" s="56"/>
      <c r="H93" s="68"/>
      <c r="I93" s="21"/>
      <c r="J93" s="21"/>
      <c r="K93" s="73"/>
      <c r="L93" s="56"/>
      <c r="M93" s="21"/>
      <c r="N93" s="56"/>
    </row>
    <row r="94" spans="1:14" ht="18.75" x14ac:dyDescent="0.25">
      <c r="A94" s="58"/>
      <c r="B94" s="21"/>
      <c r="C94" s="21"/>
      <c r="D94" s="73"/>
      <c r="E94" s="56"/>
      <c r="F94" s="21"/>
      <c r="G94" s="56"/>
      <c r="H94" s="68"/>
      <c r="I94" s="21"/>
      <c r="J94" s="21"/>
      <c r="K94" s="73"/>
      <c r="L94" s="56"/>
      <c r="M94" s="21"/>
      <c r="N94" s="56"/>
    </row>
    <row r="95" spans="1:14" ht="18.75" x14ac:dyDescent="0.25">
      <c r="A95" s="58"/>
      <c r="B95" s="21"/>
      <c r="C95" s="21"/>
      <c r="D95" s="73"/>
      <c r="E95" s="56"/>
      <c r="F95" s="21"/>
      <c r="G95" s="56"/>
      <c r="H95" s="68"/>
      <c r="I95" s="21"/>
      <c r="J95" s="21"/>
      <c r="K95" s="73"/>
      <c r="L95" s="56"/>
      <c r="M95" s="21"/>
      <c r="N95" s="56"/>
    </row>
    <row r="96" spans="1:14" ht="18.75" x14ac:dyDescent="0.25">
      <c r="A96" s="58"/>
      <c r="B96" s="21"/>
      <c r="C96" s="21"/>
      <c r="D96" s="73"/>
      <c r="E96" s="56"/>
      <c r="F96" s="21"/>
      <c r="G96" s="56"/>
      <c r="H96" s="68"/>
      <c r="I96" s="21"/>
      <c r="J96" s="21"/>
      <c r="K96" s="73"/>
      <c r="L96" s="56"/>
      <c r="M96" s="21"/>
      <c r="N96" s="56"/>
    </row>
    <row r="97" spans="1:14" ht="18.75" x14ac:dyDescent="0.25">
      <c r="A97" s="58"/>
      <c r="B97" s="21"/>
      <c r="C97" s="21"/>
      <c r="D97" s="73"/>
      <c r="E97" s="56"/>
      <c r="F97" s="21"/>
      <c r="G97" s="56"/>
      <c r="H97" s="68"/>
      <c r="I97" s="21"/>
      <c r="J97" s="21"/>
      <c r="K97" s="73"/>
      <c r="L97" s="56"/>
      <c r="M97" s="21"/>
      <c r="N97" s="56"/>
    </row>
    <row r="98" spans="1:14" ht="18.75" x14ac:dyDescent="0.25">
      <c r="A98" s="58"/>
      <c r="B98" s="21"/>
      <c r="C98" s="21"/>
      <c r="D98" s="73"/>
      <c r="E98" s="56"/>
      <c r="F98" s="21"/>
      <c r="G98" s="56"/>
      <c r="H98" s="68"/>
      <c r="I98" s="21"/>
      <c r="J98" s="21"/>
      <c r="K98" s="73"/>
      <c r="L98" s="56"/>
      <c r="M98" s="21"/>
      <c r="N98" s="56"/>
    </row>
    <row r="99" spans="1:14" ht="18.75" x14ac:dyDescent="0.25">
      <c r="A99" s="58"/>
      <c r="B99" s="21"/>
      <c r="C99" s="21"/>
      <c r="D99" s="73"/>
      <c r="E99" s="56"/>
      <c r="F99" s="21"/>
      <c r="G99" s="56"/>
      <c r="H99" s="68"/>
      <c r="I99" s="21"/>
      <c r="J99" s="21"/>
      <c r="K99" s="73"/>
      <c r="L99" s="56"/>
      <c r="M99" s="21"/>
      <c r="N99" s="56"/>
    </row>
    <row r="100" spans="1:14" ht="18.75" x14ac:dyDescent="0.25">
      <c r="A100" s="58"/>
      <c r="B100" s="21"/>
      <c r="C100" s="21"/>
      <c r="D100" s="73"/>
      <c r="E100" s="56"/>
      <c r="F100" s="21"/>
      <c r="G100" s="56"/>
      <c r="H100" s="68"/>
      <c r="I100" s="21"/>
      <c r="J100" s="21"/>
      <c r="K100" s="73"/>
      <c r="L100" s="56"/>
      <c r="M100" s="21"/>
      <c r="N100" s="56"/>
    </row>
    <row r="101" spans="1:14" ht="18.75" x14ac:dyDescent="0.25">
      <c r="A101" s="58"/>
      <c r="B101" s="21"/>
      <c r="C101" s="21"/>
      <c r="D101" s="73"/>
      <c r="E101" s="56"/>
      <c r="F101" s="21"/>
      <c r="G101" s="56"/>
      <c r="H101" s="68"/>
      <c r="I101" s="21"/>
      <c r="J101" s="21"/>
      <c r="K101" s="73"/>
      <c r="L101" s="56"/>
      <c r="M101" s="21"/>
      <c r="N101" s="56"/>
    </row>
    <row r="102" spans="1:14" ht="18.75" x14ac:dyDescent="0.25">
      <c r="A102" s="58"/>
      <c r="B102" s="21"/>
      <c r="C102" s="21"/>
      <c r="D102" s="73"/>
      <c r="E102" s="56"/>
      <c r="F102" s="21"/>
      <c r="G102" s="56"/>
      <c r="H102" s="68"/>
      <c r="I102" s="21"/>
      <c r="J102" s="21"/>
      <c r="K102" s="73"/>
      <c r="L102" s="56"/>
      <c r="M102" s="21"/>
      <c r="N102" s="56"/>
    </row>
    <row r="103" spans="1:14" ht="18.75" x14ac:dyDescent="0.25">
      <c r="A103" s="58"/>
      <c r="B103" s="21"/>
      <c r="C103" s="21"/>
      <c r="D103" s="73"/>
      <c r="E103" s="56"/>
      <c r="F103" s="21"/>
      <c r="G103" s="56"/>
      <c r="H103" s="68"/>
      <c r="I103" s="21"/>
      <c r="J103" s="21"/>
      <c r="K103" s="73"/>
      <c r="L103" s="56"/>
      <c r="M103" s="21"/>
      <c r="N103" s="56"/>
    </row>
    <row r="104" spans="1:14" ht="18.75" x14ac:dyDescent="0.25">
      <c r="A104" s="58"/>
      <c r="B104" s="21"/>
      <c r="C104" s="21"/>
      <c r="D104" s="73"/>
      <c r="E104" s="56"/>
      <c r="F104" s="21"/>
      <c r="G104" s="56"/>
      <c r="H104" s="68"/>
      <c r="I104" s="21"/>
      <c r="J104" s="21"/>
      <c r="K104" s="73"/>
      <c r="L104" s="56"/>
      <c r="M104" s="21"/>
      <c r="N104" s="56"/>
    </row>
    <row r="105" spans="1:14" ht="18.75" x14ac:dyDescent="0.25">
      <c r="A105" s="58"/>
      <c r="B105" s="21"/>
      <c r="C105" s="21"/>
      <c r="D105" s="73"/>
      <c r="E105" s="56"/>
      <c r="F105" s="21"/>
      <c r="G105" s="56"/>
      <c r="H105" s="68"/>
      <c r="I105" s="21"/>
      <c r="J105" s="21"/>
      <c r="K105" s="73"/>
      <c r="L105" s="56"/>
      <c r="M105" s="21"/>
      <c r="N105" s="56"/>
    </row>
    <row r="106" spans="1:14" ht="18.75" x14ac:dyDescent="0.25">
      <c r="A106" s="58"/>
      <c r="B106" s="21"/>
      <c r="C106" s="21"/>
      <c r="D106" s="73"/>
      <c r="E106" s="56"/>
      <c r="F106" s="21"/>
      <c r="G106" s="56"/>
      <c r="H106" s="68"/>
      <c r="I106" s="21"/>
      <c r="J106" s="21"/>
      <c r="K106" s="73"/>
      <c r="L106" s="56"/>
      <c r="M106" s="21"/>
      <c r="N106" s="56"/>
    </row>
    <row r="107" spans="1:14" ht="18.75" x14ac:dyDescent="0.25">
      <c r="A107" s="58"/>
      <c r="B107" s="21"/>
      <c r="C107" s="21"/>
      <c r="D107" s="73"/>
      <c r="E107" s="56"/>
      <c r="F107" s="21"/>
      <c r="G107" s="56"/>
      <c r="H107" s="68"/>
      <c r="I107" s="21"/>
      <c r="J107" s="21"/>
      <c r="K107" s="73"/>
      <c r="L107" s="56"/>
      <c r="M107" s="21"/>
      <c r="N107" s="56"/>
    </row>
    <row r="108" spans="1:14" ht="18.75" x14ac:dyDescent="0.25">
      <c r="A108" s="58"/>
      <c r="B108" s="21"/>
      <c r="C108" s="21"/>
      <c r="D108" s="73"/>
      <c r="E108" s="56"/>
      <c r="F108" s="21"/>
      <c r="G108" s="56"/>
      <c r="H108" s="68"/>
      <c r="I108" s="21"/>
      <c r="J108" s="21"/>
      <c r="K108" s="73"/>
      <c r="L108" s="56"/>
      <c r="M108" s="21"/>
      <c r="N108" s="56"/>
    </row>
    <row r="109" spans="1:14" ht="18.75" x14ac:dyDescent="0.25">
      <c r="A109" s="58"/>
      <c r="B109" s="21"/>
      <c r="C109" s="21"/>
      <c r="D109" s="73"/>
      <c r="E109" s="56"/>
      <c r="F109" s="21"/>
      <c r="G109" s="56"/>
      <c r="H109" s="68"/>
      <c r="I109" s="21"/>
      <c r="J109" s="21"/>
      <c r="K109" s="73"/>
      <c r="L109" s="56"/>
      <c r="M109" s="21"/>
      <c r="N109" s="56"/>
    </row>
    <row r="110" spans="1:14" ht="18.75" x14ac:dyDescent="0.25">
      <c r="A110" s="58"/>
      <c r="B110" s="21"/>
      <c r="C110" s="21"/>
      <c r="D110" s="73"/>
      <c r="E110" s="56"/>
      <c r="F110" s="21"/>
      <c r="G110" s="56"/>
      <c r="H110" s="68"/>
      <c r="I110" s="21"/>
      <c r="J110" s="21"/>
      <c r="K110" s="73"/>
      <c r="L110" s="56"/>
      <c r="M110" s="21"/>
      <c r="N110" s="56"/>
    </row>
    <row r="111" spans="1:14" ht="18.75" x14ac:dyDescent="0.25">
      <c r="A111" s="58"/>
      <c r="B111" s="21"/>
      <c r="C111" s="21"/>
      <c r="D111" s="73"/>
      <c r="E111" s="56"/>
      <c r="F111" s="21"/>
      <c r="G111" s="56"/>
      <c r="H111" s="68"/>
      <c r="I111" s="21"/>
      <c r="J111" s="21"/>
      <c r="K111" s="73"/>
      <c r="L111" s="56"/>
      <c r="M111" s="21"/>
      <c r="N111" s="56"/>
    </row>
    <row r="112" spans="1:14" ht="18.75" x14ac:dyDescent="0.25">
      <c r="A112" s="58"/>
      <c r="B112" s="21"/>
      <c r="C112" s="21"/>
      <c r="D112" s="73"/>
      <c r="E112" s="56"/>
      <c r="F112" s="21"/>
      <c r="G112" s="56"/>
      <c r="H112" s="68"/>
      <c r="I112" s="21"/>
      <c r="J112" s="21"/>
      <c r="K112" s="73"/>
      <c r="L112" s="56"/>
      <c r="M112" s="21"/>
      <c r="N112" s="56"/>
    </row>
    <row r="113" spans="1:14" ht="18.75" x14ac:dyDescent="0.25">
      <c r="A113" s="58"/>
      <c r="B113" s="21"/>
      <c r="C113" s="21"/>
      <c r="D113" s="73"/>
      <c r="E113" s="56"/>
      <c r="F113" s="21"/>
      <c r="G113" s="56"/>
      <c r="H113" s="68"/>
      <c r="I113" s="21"/>
      <c r="J113" s="21"/>
      <c r="K113" s="73"/>
      <c r="L113" s="56"/>
      <c r="M113" s="21"/>
      <c r="N113" s="56"/>
    </row>
    <row r="114" spans="1:14" ht="18.75" x14ac:dyDescent="0.25">
      <c r="A114" s="58"/>
      <c r="B114" s="21"/>
      <c r="C114" s="21"/>
      <c r="D114" s="73"/>
      <c r="E114" s="56"/>
      <c r="F114" s="21"/>
      <c r="G114" s="56"/>
      <c r="H114" s="68"/>
      <c r="I114" s="21"/>
      <c r="J114" s="21"/>
      <c r="K114" s="73"/>
      <c r="L114" s="56"/>
      <c r="M114" s="21"/>
      <c r="N114" s="56"/>
    </row>
    <row r="115" spans="1:14" ht="18.75" x14ac:dyDescent="0.25">
      <c r="A115" s="58"/>
      <c r="B115" s="21"/>
      <c r="C115" s="21"/>
      <c r="D115" s="73"/>
      <c r="E115" s="56"/>
      <c r="F115" s="21"/>
      <c r="G115" s="56"/>
      <c r="H115" s="68"/>
      <c r="I115" s="21"/>
      <c r="J115" s="21"/>
      <c r="K115" s="73"/>
      <c r="L115" s="56"/>
      <c r="M115" s="21"/>
      <c r="N115" s="56"/>
    </row>
    <row r="116" spans="1:14" ht="18.75" x14ac:dyDescent="0.25">
      <c r="A116" s="58"/>
      <c r="B116" s="21"/>
      <c r="C116" s="21"/>
      <c r="D116" s="73"/>
      <c r="E116" s="56"/>
      <c r="F116" s="21"/>
      <c r="G116" s="56"/>
      <c r="H116" s="68"/>
      <c r="I116" s="21"/>
      <c r="J116" s="21"/>
      <c r="K116" s="73"/>
      <c r="L116" s="56"/>
      <c r="M116" s="21"/>
      <c r="N116" s="56"/>
    </row>
    <row r="117" spans="1:14" ht="18.75" x14ac:dyDescent="0.25">
      <c r="A117" s="58"/>
      <c r="B117" s="21"/>
      <c r="C117" s="21"/>
      <c r="D117" s="73"/>
      <c r="E117" s="56"/>
      <c r="F117" s="21"/>
      <c r="G117" s="56"/>
      <c r="H117" s="68"/>
      <c r="I117" s="21"/>
      <c r="J117" s="21"/>
      <c r="K117" s="73"/>
      <c r="L117" s="56"/>
      <c r="M117" s="21"/>
      <c r="N117" s="56"/>
    </row>
    <row r="118" spans="1:14" ht="18.75" x14ac:dyDescent="0.25">
      <c r="A118" s="58"/>
      <c r="B118" s="21"/>
      <c r="C118" s="21"/>
      <c r="D118" s="73"/>
      <c r="E118" s="56"/>
      <c r="F118" s="21"/>
      <c r="G118" s="56"/>
      <c r="H118" s="68"/>
      <c r="I118" s="21"/>
      <c r="J118" s="21"/>
      <c r="K118" s="73"/>
      <c r="L118" s="56"/>
      <c r="M118" s="21"/>
      <c r="N118" s="56"/>
    </row>
    <row r="119" spans="1:14" ht="18.75" x14ac:dyDescent="0.25">
      <c r="A119" s="58"/>
      <c r="B119" s="21"/>
      <c r="C119" s="21"/>
      <c r="D119" s="73"/>
      <c r="E119" s="56"/>
      <c r="F119" s="21"/>
      <c r="G119" s="56"/>
      <c r="H119" s="68"/>
      <c r="I119" s="21"/>
      <c r="J119" s="21"/>
      <c r="K119" s="73"/>
      <c r="L119" s="56"/>
      <c r="M119" s="21"/>
      <c r="N119" s="56"/>
    </row>
    <row r="120" spans="1:14" ht="18.75" x14ac:dyDescent="0.25">
      <c r="A120" s="58"/>
      <c r="B120" s="21"/>
      <c r="C120" s="21"/>
      <c r="D120" s="73"/>
      <c r="E120" s="56"/>
      <c r="F120" s="21"/>
      <c r="G120" s="56"/>
      <c r="H120" s="68"/>
      <c r="I120" s="21"/>
      <c r="J120" s="21"/>
      <c r="K120" s="73"/>
      <c r="L120" s="56"/>
      <c r="M120" s="21"/>
      <c r="N120" s="56"/>
    </row>
    <row r="121" spans="1:14" ht="18.75" x14ac:dyDescent="0.25">
      <c r="A121" s="58"/>
      <c r="B121" s="21"/>
      <c r="C121" s="21"/>
      <c r="D121" s="73"/>
      <c r="E121" s="56"/>
      <c r="F121" s="21"/>
      <c r="G121" s="56"/>
      <c r="H121" s="68"/>
      <c r="I121" s="21"/>
      <c r="J121" s="21"/>
      <c r="K121" s="73"/>
      <c r="L121" s="56"/>
      <c r="M121" s="21"/>
      <c r="N121" s="56"/>
    </row>
    <row r="122" spans="1:14" ht="18.75" x14ac:dyDescent="0.25">
      <c r="A122" s="58"/>
      <c r="B122" s="21"/>
      <c r="C122" s="21"/>
      <c r="D122" s="73"/>
      <c r="E122" s="56"/>
      <c r="F122" s="21"/>
      <c r="G122" s="56"/>
      <c r="H122" s="68"/>
      <c r="I122" s="21"/>
      <c r="J122" s="21"/>
      <c r="K122" s="73"/>
      <c r="L122" s="56"/>
      <c r="M122" s="21"/>
      <c r="N122" s="56"/>
    </row>
    <row r="123" spans="1:14" ht="18.75" x14ac:dyDescent="0.25">
      <c r="A123" s="58"/>
      <c r="B123" s="21"/>
      <c r="C123" s="21"/>
      <c r="D123" s="73"/>
      <c r="E123" s="56"/>
      <c r="F123" s="21"/>
      <c r="G123" s="56"/>
      <c r="H123" s="68"/>
      <c r="I123" s="21"/>
      <c r="J123" s="21"/>
      <c r="K123" s="73"/>
      <c r="L123" s="56"/>
      <c r="M123" s="21"/>
      <c r="N123" s="56"/>
    </row>
    <row r="124" spans="1:14" ht="18.75" x14ac:dyDescent="0.25">
      <c r="A124" s="58"/>
      <c r="B124" s="21"/>
      <c r="C124" s="21"/>
      <c r="D124" s="73"/>
      <c r="E124" s="56"/>
      <c r="F124" s="21"/>
      <c r="G124" s="56"/>
      <c r="H124" s="68"/>
      <c r="I124" s="21"/>
      <c r="J124" s="21"/>
      <c r="K124" s="73"/>
      <c r="L124" s="56"/>
      <c r="M124" s="21"/>
      <c r="N124" s="56"/>
    </row>
    <row r="125" spans="1:14" ht="18.75" x14ac:dyDescent="0.25">
      <c r="A125" s="58"/>
      <c r="B125" s="21"/>
      <c r="C125" s="21"/>
      <c r="D125" s="73"/>
      <c r="E125" s="56"/>
      <c r="F125" s="21"/>
      <c r="G125" s="56"/>
      <c r="H125" s="68"/>
      <c r="I125" s="21"/>
      <c r="J125" s="21"/>
      <c r="K125" s="73"/>
      <c r="L125" s="56"/>
      <c r="M125" s="21"/>
      <c r="N125" s="56"/>
    </row>
    <row r="126" spans="1:14" ht="18.75" x14ac:dyDescent="0.25">
      <c r="A126" s="58"/>
      <c r="B126" s="21"/>
      <c r="C126" s="21"/>
      <c r="D126" s="73"/>
      <c r="E126" s="56"/>
      <c r="F126" s="21"/>
      <c r="G126" s="56"/>
      <c r="H126" s="68"/>
      <c r="I126" s="21"/>
      <c r="J126" s="21"/>
      <c r="K126" s="73"/>
      <c r="L126" s="56"/>
      <c r="M126" s="21"/>
      <c r="N126" s="56"/>
    </row>
    <row r="127" spans="1:14" ht="18.75" x14ac:dyDescent="0.25">
      <c r="A127" s="58"/>
      <c r="B127" s="21"/>
      <c r="C127" s="21"/>
      <c r="D127" s="73"/>
      <c r="E127" s="56"/>
      <c r="F127" s="21"/>
      <c r="G127" s="56"/>
      <c r="H127" s="68"/>
      <c r="I127" s="21"/>
      <c r="J127" s="21"/>
      <c r="K127" s="73"/>
      <c r="L127" s="56"/>
      <c r="M127" s="21"/>
      <c r="N127" s="56"/>
    </row>
    <row r="128" spans="1:14" ht="18.75" x14ac:dyDescent="0.25">
      <c r="B128" s="21"/>
      <c r="C128" s="21"/>
      <c r="D128" s="73"/>
      <c r="E128" s="56"/>
      <c r="F128" s="21"/>
      <c r="G128" s="56"/>
      <c r="H128" s="68"/>
      <c r="I128" s="21"/>
      <c r="J128" s="21"/>
      <c r="K128" s="73"/>
      <c r="L128" s="56"/>
      <c r="M128" s="21"/>
      <c r="N128" s="56"/>
    </row>
    <row r="129" spans="1:14" ht="18.75" x14ac:dyDescent="0.25">
      <c r="A129" s="58"/>
      <c r="B129" s="21"/>
      <c r="C129" s="21"/>
      <c r="D129" s="73"/>
      <c r="E129" s="56"/>
      <c r="F129" s="21"/>
      <c r="G129" s="56"/>
      <c r="H129" s="68"/>
      <c r="I129" s="21"/>
      <c r="J129" s="21"/>
      <c r="K129" s="73"/>
      <c r="L129" s="56"/>
      <c r="M129" s="21"/>
      <c r="N129" s="56"/>
    </row>
    <row r="130" spans="1:14" ht="18.75" x14ac:dyDescent="0.25">
      <c r="A130" s="58"/>
      <c r="B130" s="21"/>
      <c r="C130" s="21"/>
      <c r="D130" s="73"/>
      <c r="E130" s="56"/>
      <c r="F130" s="21"/>
      <c r="G130" s="56"/>
      <c r="H130" s="68"/>
      <c r="I130" s="21"/>
      <c r="J130" s="21"/>
      <c r="K130" s="73"/>
      <c r="L130" s="56"/>
      <c r="M130" s="21"/>
      <c r="N130" s="56"/>
    </row>
    <row r="131" spans="1:14" ht="18.75" x14ac:dyDescent="0.25">
      <c r="A131" s="58"/>
      <c r="B131" s="21"/>
      <c r="C131" s="21"/>
      <c r="D131" s="73"/>
      <c r="E131" s="56"/>
      <c r="F131" s="21"/>
      <c r="G131" s="56"/>
      <c r="H131" s="68"/>
      <c r="I131" s="21"/>
      <c r="J131" s="21"/>
      <c r="K131" s="73"/>
      <c r="L131" s="56"/>
      <c r="M131" s="21"/>
      <c r="N131" s="56"/>
    </row>
    <row r="132" spans="1:14" ht="18.75" x14ac:dyDescent="0.25">
      <c r="A132" s="58"/>
      <c r="B132" s="21"/>
      <c r="C132" s="21"/>
      <c r="D132" s="73"/>
      <c r="E132" s="56"/>
      <c r="F132" s="21"/>
      <c r="G132" s="56"/>
      <c r="H132" s="68"/>
      <c r="I132" s="21"/>
      <c r="J132" s="21"/>
      <c r="K132" s="73"/>
      <c r="L132" s="56"/>
      <c r="M132" s="21"/>
      <c r="N132" s="56"/>
    </row>
    <row r="133" spans="1:14" ht="18.75" x14ac:dyDescent="0.25">
      <c r="A133" s="58"/>
      <c r="B133" s="21"/>
      <c r="C133" s="21"/>
      <c r="D133" s="73"/>
      <c r="E133" s="56"/>
      <c r="F133" s="21"/>
      <c r="G133" s="56"/>
      <c r="H133" s="68"/>
      <c r="I133" s="21"/>
      <c r="J133" s="21"/>
      <c r="K133" s="73"/>
      <c r="L133" s="56"/>
      <c r="M133" s="21"/>
      <c r="N133" s="56"/>
    </row>
    <row r="134" spans="1:14" ht="18.75" x14ac:dyDescent="0.25">
      <c r="A134" s="58"/>
      <c r="B134" s="21"/>
      <c r="C134" s="21"/>
      <c r="D134" s="73"/>
      <c r="E134" s="56"/>
      <c r="F134" s="21"/>
      <c r="G134" s="56"/>
      <c r="H134" s="68"/>
      <c r="I134" s="21"/>
      <c r="J134" s="21"/>
      <c r="K134" s="73"/>
      <c r="L134" s="56"/>
      <c r="M134" s="21"/>
      <c r="N134" s="56"/>
    </row>
    <row r="135" spans="1:14" ht="18.75" x14ac:dyDescent="0.25">
      <c r="A135" s="58"/>
      <c r="B135" s="21"/>
      <c r="C135" s="21"/>
      <c r="D135" s="73"/>
      <c r="E135" s="56"/>
      <c r="F135" s="21"/>
      <c r="G135" s="56"/>
      <c r="H135" s="68"/>
      <c r="I135" s="21"/>
      <c r="J135" s="21"/>
      <c r="K135" s="73"/>
      <c r="L135" s="56"/>
      <c r="M135" s="21"/>
      <c r="N135" s="56"/>
    </row>
    <row r="136" spans="1:14" ht="18.75" x14ac:dyDescent="0.25">
      <c r="A136" s="58"/>
      <c r="B136" s="21"/>
      <c r="C136" s="21"/>
      <c r="D136" s="73"/>
      <c r="E136" s="56"/>
      <c r="F136" s="21"/>
      <c r="G136" s="56"/>
      <c r="H136" s="68"/>
      <c r="I136" s="21"/>
      <c r="J136" s="21"/>
      <c r="K136" s="73"/>
      <c r="L136" s="56"/>
      <c r="M136" s="21"/>
      <c r="N136" s="56"/>
    </row>
    <row r="137" spans="1:14" ht="18.75" x14ac:dyDescent="0.25">
      <c r="A137" s="58"/>
      <c r="B137" s="21"/>
      <c r="C137" s="21"/>
      <c r="D137" s="73"/>
      <c r="E137" s="56"/>
      <c r="F137" s="21"/>
      <c r="G137" s="56"/>
      <c r="H137" s="68"/>
      <c r="I137" s="21"/>
      <c r="J137" s="21"/>
      <c r="K137" s="73"/>
      <c r="L137" s="56"/>
      <c r="M137" s="21"/>
      <c r="N137" s="56"/>
    </row>
    <row r="138" spans="1:14" ht="18.75" x14ac:dyDescent="0.25">
      <c r="A138" s="58"/>
      <c r="B138" s="21"/>
      <c r="C138" s="21"/>
      <c r="D138" s="73"/>
      <c r="E138" s="56"/>
      <c r="F138" s="21"/>
      <c r="G138" s="56"/>
      <c r="H138" s="68"/>
      <c r="I138" s="21"/>
      <c r="J138" s="21"/>
      <c r="K138" s="73"/>
      <c r="L138" s="56"/>
      <c r="M138" s="21"/>
      <c r="N138" s="56"/>
    </row>
    <row r="139" spans="1:14" ht="18.75" x14ac:dyDescent="0.25">
      <c r="A139" s="58"/>
      <c r="B139" s="21"/>
      <c r="C139" s="21"/>
      <c r="D139" s="73"/>
      <c r="E139" s="56"/>
      <c r="F139" s="21"/>
      <c r="G139" s="56"/>
      <c r="H139" s="68"/>
      <c r="I139" s="21"/>
      <c r="J139" s="21"/>
      <c r="K139" s="73"/>
      <c r="L139" s="56"/>
      <c r="M139" s="21"/>
      <c r="N139" s="56"/>
    </row>
    <row r="140" spans="1:14" ht="18.75" x14ac:dyDescent="0.25">
      <c r="A140" s="58"/>
      <c r="B140" s="21"/>
      <c r="C140" s="21"/>
      <c r="D140" s="73"/>
      <c r="E140" s="56"/>
      <c r="F140" s="21"/>
      <c r="G140" s="56"/>
      <c r="H140" s="68"/>
      <c r="I140" s="21"/>
      <c r="J140" s="21"/>
      <c r="K140" s="73"/>
      <c r="L140" s="56"/>
      <c r="M140" s="21"/>
      <c r="N140" s="56"/>
    </row>
    <row r="141" spans="1:14" ht="18.75" x14ac:dyDescent="0.25">
      <c r="A141" s="58"/>
      <c r="B141" s="21"/>
      <c r="C141" s="21"/>
      <c r="D141" s="73"/>
      <c r="E141" s="56"/>
      <c r="F141" s="21"/>
      <c r="G141" s="56"/>
      <c r="H141" s="68"/>
      <c r="I141" s="21"/>
      <c r="J141" s="21"/>
      <c r="K141" s="73"/>
      <c r="L141" s="56"/>
      <c r="M141" s="21"/>
      <c r="N141" s="56"/>
    </row>
    <row r="142" spans="1:14" ht="18.75" x14ac:dyDescent="0.25">
      <c r="A142" s="58"/>
      <c r="B142" s="21"/>
      <c r="C142" s="21"/>
      <c r="D142" s="73"/>
      <c r="E142" s="56"/>
      <c r="F142" s="21"/>
      <c r="G142" s="56"/>
      <c r="H142" s="68"/>
      <c r="I142" s="21"/>
      <c r="J142" s="21"/>
      <c r="K142" s="73"/>
      <c r="L142" s="56"/>
      <c r="M142" s="21"/>
      <c r="N142" s="56"/>
    </row>
    <row r="143" spans="1:14" ht="18.75" x14ac:dyDescent="0.25">
      <c r="A143" s="58"/>
      <c r="B143" s="21"/>
      <c r="C143" s="21"/>
      <c r="D143" s="73"/>
      <c r="E143" s="56"/>
      <c r="F143" s="21"/>
      <c r="G143" s="56"/>
      <c r="H143" s="68"/>
      <c r="I143" s="21"/>
      <c r="J143" s="21"/>
      <c r="K143" s="73"/>
      <c r="L143" s="56"/>
      <c r="M143" s="21"/>
      <c r="N143" s="56"/>
    </row>
    <row r="144" spans="1:14" ht="18.75" x14ac:dyDescent="0.25">
      <c r="A144" s="58"/>
      <c r="B144" s="21"/>
      <c r="C144" s="21"/>
      <c r="D144" s="73"/>
      <c r="E144" s="56"/>
      <c r="F144" s="21"/>
      <c r="G144" s="56"/>
      <c r="H144" s="68"/>
      <c r="I144" s="21"/>
      <c r="J144" s="21"/>
      <c r="K144" s="73"/>
      <c r="L144" s="56"/>
      <c r="M144" s="21"/>
      <c r="N144" s="56"/>
    </row>
    <row r="145" spans="1:14" ht="18.75" x14ac:dyDescent="0.25">
      <c r="A145" s="58"/>
      <c r="B145" s="21"/>
      <c r="C145" s="21"/>
      <c r="D145" s="73"/>
      <c r="E145" s="56"/>
      <c r="F145" s="21"/>
      <c r="G145" s="56"/>
      <c r="H145" s="68"/>
      <c r="I145" s="21"/>
      <c r="J145" s="21"/>
      <c r="K145" s="73"/>
      <c r="L145" s="56"/>
      <c r="M145" s="21"/>
      <c r="N145" s="56"/>
    </row>
    <row r="146" spans="1:14" ht="18.75" x14ac:dyDescent="0.25">
      <c r="A146" s="58"/>
      <c r="B146" s="21"/>
      <c r="C146" s="21"/>
      <c r="D146" s="73"/>
      <c r="E146" s="56"/>
      <c r="F146" s="21"/>
      <c r="G146" s="56"/>
      <c r="H146" s="68"/>
      <c r="I146" s="21"/>
      <c r="J146" s="21"/>
      <c r="K146" s="73"/>
      <c r="L146" s="56"/>
      <c r="M146" s="21"/>
      <c r="N146" s="56"/>
    </row>
    <row r="147" spans="1:14" ht="18.75" x14ac:dyDescent="0.25">
      <c r="A147" s="58"/>
      <c r="B147" s="21"/>
      <c r="C147" s="21"/>
      <c r="D147" s="73"/>
      <c r="E147" s="56"/>
      <c r="F147" s="21"/>
      <c r="G147" s="56"/>
      <c r="H147" s="68"/>
      <c r="I147" s="21"/>
      <c r="J147" s="21"/>
      <c r="K147" s="73"/>
      <c r="L147" s="56"/>
      <c r="M147" s="21"/>
      <c r="N147" s="56"/>
    </row>
    <row r="148" spans="1:14" ht="18.75" x14ac:dyDescent="0.25">
      <c r="A148" s="58"/>
      <c r="B148" s="21"/>
      <c r="C148" s="21"/>
      <c r="D148" s="73"/>
      <c r="E148" s="56"/>
      <c r="F148" s="21"/>
      <c r="G148" s="56"/>
      <c r="H148" s="68"/>
      <c r="I148" s="21"/>
      <c r="J148" s="21"/>
      <c r="K148" s="73"/>
      <c r="L148" s="56"/>
      <c r="M148" s="21"/>
      <c r="N148" s="56"/>
    </row>
    <row r="149" spans="1:14" ht="18.75" x14ac:dyDescent="0.25">
      <c r="A149" s="58"/>
      <c r="B149" s="21"/>
      <c r="C149" s="21"/>
      <c r="D149" s="73"/>
      <c r="E149" s="56"/>
      <c r="F149" s="21"/>
      <c r="G149" s="56"/>
      <c r="H149" s="68"/>
      <c r="I149" s="21"/>
      <c r="J149" s="21"/>
      <c r="K149" s="73"/>
      <c r="L149" s="56"/>
      <c r="M149" s="21"/>
      <c r="N149" s="56"/>
    </row>
    <row r="150" spans="1:14" ht="18.75" x14ac:dyDescent="0.25">
      <c r="A150" s="58"/>
      <c r="B150" s="21"/>
      <c r="C150" s="21"/>
      <c r="D150" s="73"/>
      <c r="E150" s="56"/>
      <c r="F150" s="21"/>
      <c r="G150" s="56"/>
      <c r="H150" s="68"/>
      <c r="I150" s="21"/>
      <c r="J150" s="21"/>
      <c r="K150" s="73"/>
      <c r="L150" s="56"/>
      <c r="M150" s="21"/>
      <c r="N150" s="56"/>
    </row>
    <row r="151" spans="1:14" ht="18.75" x14ac:dyDescent="0.25">
      <c r="A151" s="58"/>
      <c r="B151" s="21"/>
      <c r="C151" s="21"/>
      <c r="D151" s="73"/>
      <c r="E151" s="56"/>
      <c r="F151" s="21"/>
      <c r="G151" s="56"/>
      <c r="H151" s="68"/>
      <c r="I151" s="21"/>
      <c r="J151" s="21"/>
      <c r="K151" s="73"/>
      <c r="L151" s="56"/>
      <c r="M151" s="21"/>
      <c r="N151" s="56"/>
    </row>
    <row r="152" spans="1:14" ht="18.75" x14ac:dyDescent="0.25">
      <c r="A152" s="58"/>
      <c r="B152" s="21"/>
      <c r="C152" s="21"/>
      <c r="D152" s="73"/>
      <c r="E152" s="56"/>
      <c r="F152" s="21"/>
      <c r="G152" s="56"/>
      <c r="H152" s="68"/>
      <c r="I152" s="21"/>
      <c r="J152" s="21"/>
      <c r="K152" s="73"/>
      <c r="L152" s="56"/>
      <c r="M152" s="21"/>
      <c r="N152" s="56"/>
    </row>
    <row r="153" spans="1:14" ht="18.75" x14ac:dyDescent="0.25">
      <c r="A153" s="58"/>
      <c r="B153" s="21"/>
      <c r="C153" s="21"/>
      <c r="D153" s="73"/>
      <c r="E153" s="56"/>
      <c r="F153" s="21"/>
      <c r="G153" s="56"/>
      <c r="H153" s="68"/>
      <c r="I153" s="21"/>
      <c r="J153" s="21"/>
      <c r="K153" s="73"/>
      <c r="L153" s="56"/>
      <c r="M153" s="21"/>
      <c r="N153" s="56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Лист2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2019-11-08T07:54:24Z</cp:lastPrinted>
  <dcterms:created xsi:type="dcterms:W3CDTF">2013-11-25T08:04:18Z</dcterms:created>
  <dcterms:modified xsi:type="dcterms:W3CDTF">2019-12-18T07:03:05Z</dcterms:modified>
</cp:coreProperties>
</file>