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8800" windowHeight="11805" tabRatio="715" firstSheet="2" activeTab="2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42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  <sheet name="Лист1" sheetId="41" r:id="rId22"/>
  </sheets>
  <externalReferences>
    <externalReference r:id="rId23"/>
  </externalReference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E3" i="29" l="1"/>
  <c r="I5" i="9" l="1"/>
  <c r="B5" i="9" l="1"/>
  <c r="C15" i="32" l="1"/>
  <c r="C14" i="32"/>
  <c r="C13" i="32"/>
  <c r="C12" i="32"/>
  <c r="C11" i="32"/>
  <c r="C10" i="32"/>
  <c r="B9" i="32"/>
  <c r="C8" i="32"/>
  <c r="C7" i="32"/>
  <c r="C6" i="32"/>
  <c r="C5" i="32"/>
  <c r="C4" i="32"/>
  <c r="B3" i="32"/>
  <c r="D10" i="35" l="1"/>
  <c r="E5" i="35"/>
  <c r="E10" i="35" s="1"/>
  <c r="D5" i="35"/>
  <c r="C5" i="35"/>
  <c r="C10" i="35" s="1"/>
  <c r="B5" i="35"/>
  <c r="B10" i="35" s="1"/>
  <c r="D59" i="8" l="1"/>
  <c r="D4" i="15" l="1"/>
  <c r="D3" i="15" s="1"/>
  <c r="D14" i="31" l="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C91" i="33" s="1"/>
  <c r="L96" i="33"/>
  <c r="K96" i="33"/>
  <c r="J96" i="33"/>
  <c r="J91" i="33" s="1"/>
  <c r="I96" i="33"/>
  <c r="I91" i="33" s="1"/>
  <c r="H96" i="33"/>
  <c r="G96" i="33"/>
  <c r="L92" i="33"/>
  <c r="K92" i="33"/>
  <c r="J92" i="33"/>
  <c r="I92" i="33"/>
  <c r="H92" i="33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I75" i="33" s="1"/>
  <c r="H76" i="33"/>
  <c r="G76" i="33"/>
  <c r="G75" i="33" s="1"/>
  <c r="D76" i="33"/>
  <c r="C76" i="33"/>
  <c r="C75" i="33" s="1"/>
  <c r="L75" i="33"/>
  <c r="J75" i="33"/>
  <c r="H75" i="33"/>
  <c r="D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61" i="33"/>
  <c r="K61" i="33"/>
  <c r="J61" i="33"/>
  <c r="I61" i="33"/>
  <c r="H61" i="33"/>
  <c r="G61" i="33"/>
  <c r="D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H47" i="33" s="1"/>
  <c r="G48" i="33"/>
  <c r="D48" i="33"/>
  <c r="C48" i="33"/>
  <c r="L47" i="33"/>
  <c r="K47" i="33"/>
  <c r="J47" i="33"/>
  <c r="I47" i="33"/>
  <c r="G47" i="33"/>
  <c r="D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H30" i="33"/>
  <c r="H29" i="33" s="1"/>
  <c r="G30" i="33"/>
  <c r="G29" i="33" s="1"/>
  <c r="D30" i="33"/>
  <c r="D29" i="33" s="1"/>
  <c r="C30" i="33"/>
  <c r="C29" i="33" s="1"/>
  <c r="I29" i="33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C12" i="33"/>
  <c r="L5" i="33"/>
  <c r="K5" i="33"/>
  <c r="J5" i="33"/>
  <c r="J4" i="33" s="1"/>
  <c r="I5" i="33"/>
  <c r="H5" i="33"/>
  <c r="G5" i="33"/>
  <c r="G4" i="33" s="1"/>
  <c r="C5" i="33"/>
  <c r="I4" i="33"/>
  <c r="D4" i="33"/>
  <c r="H4" i="33" l="1"/>
  <c r="C47" i="33"/>
  <c r="C4" i="33"/>
  <c r="K75" i="33"/>
  <c r="L4" i="33"/>
  <c r="D91" i="33"/>
  <c r="K4" i="33"/>
  <c r="H91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sharedStrings.xml><?xml version="1.0" encoding="utf-8"?>
<sst xmlns="http://schemas.openxmlformats.org/spreadsheetml/2006/main" count="1022" uniqueCount="791">
  <si>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</si>
  <si>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</si>
  <si>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</si>
  <si>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</si>
  <si>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</si>
  <si>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</si>
  <si>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</si>
  <si>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</si>
  <si>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</si>
  <si>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</si>
  <si>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</si>
  <si>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</si>
  <si>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</si>
  <si>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</si>
  <si>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</si>
  <si>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</si>
  <si>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</si>
  <si>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</si>
  <si>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</si>
  <si>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</si>
  <si>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</si>
  <si>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</si>
  <si>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</si>
  <si>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</si>
  <si>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</si>
  <si>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</si>
  <si>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</si>
  <si>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</si>
  <si>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</si>
  <si>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</si>
  <si>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</si>
  <si>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</si>
  <si>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</si>
  <si>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</si>
  <si>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</si>
  <si>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</si>
  <si>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</si>
  <si>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</si>
  <si>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</si>
  <si>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</si>
  <si>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</si>
  <si>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</si>
  <si>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</si>
  <si>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</si>
  <si>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</si>
  <si>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</si>
  <si>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</si>
  <si>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</si>
  <si>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</si>
  <si>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</si>
  <si>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</si>
  <si>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</si>
  <si>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</si>
  <si>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</si>
  <si>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</si>
  <si>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</si>
  <si>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</si>
  <si>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</si>
  <si>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</si>
  <si>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</si>
  <si>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</si>
  <si>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</si>
  <si>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</si>
  <si>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</si>
  <si>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</si>
  <si>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</si>
  <si>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</si>
  <si>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</si>
  <si>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</si>
  <si>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</si>
  <si>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</si>
  <si>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</si>
  <si>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</si>
  <si>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</si>
  <si>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</si>
  <si>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</si>
  <si>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</si>
  <si>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</si>
  <si>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</si>
  <si>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</si>
  <si>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</si>
  <si>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</si>
  <si>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</si>
  <si>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</si>
  <si>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</si>
  <si>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</si>
  <si>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</si>
  <si>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</si>
  <si>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</si>
  <si>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</si>
  <si>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</si>
  <si>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</si>
  <si>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</si>
  <si>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</si>
  <si>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</si>
  <si>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</si>
  <si>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</si>
  <si>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</si>
  <si>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</si>
  <si>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</si>
  <si>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</si>
  <si>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</si>
  <si>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</si>
  <si>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</si>
  <si>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</si>
  <si>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</si>
  <si>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</si>
  <si>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</si>
  <si>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</si>
  <si>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</si>
  <si>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</si>
  <si>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</si>
  <si>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</si>
  <si>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</si>
  <si>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</si>
  <si>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</si>
  <si>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</si>
  <si>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</si>
  <si>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</si>
  <si>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</si>
  <si>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</si>
  <si>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</si>
  <si>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</si>
  <si>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</si>
  <si>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</si>
  <si>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</si>
  <si>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</si>
  <si>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</si>
  <si>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</si>
  <si>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</si>
  <si>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</si>
  <si>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</si>
  <si>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</si>
  <si>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</si>
  <si>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</si>
  <si>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</si>
  <si>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</si>
  <si>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</si>
  <si>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</si>
  <si>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</si>
  <si>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</si>
  <si>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</si>
  <si>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</si>
  <si>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</si>
  <si>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</si>
  <si>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</si>
  <si>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</si>
  <si>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</si>
  <si>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</si>
  <si>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</si>
  <si>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</si>
  <si>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</si>
  <si>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</si>
  <si>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</si>
  <si>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</si>
  <si>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</si>
  <si>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</si>
  <si>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</si>
  <si>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</si>
  <si>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</si>
  <si>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</si>
  <si>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</si>
  <si>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</si>
  <si>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</si>
  <si>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</si>
  <si>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</si>
  <si>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</si>
  <si>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</si>
  <si>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</si>
  <si>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</si>
  <si>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</si>
  <si>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</si>
  <si>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</si>
  <si>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</si>
  <si>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</si>
  <si>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</si>
  <si>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</si>
  <si>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</si>
  <si>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</si>
  <si>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</si>
  <si>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</si>
  <si>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</si>
  <si>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</si>
  <si>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</si>
  <si>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</si>
  <si>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</si>
  <si>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</si>
  <si>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</si>
  <si>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</si>
  <si>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</si>
  <si>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</si>
  <si>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</si>
  <si>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</si>
  <si>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</si>
  <si>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</si>
  <si>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</si>
  <si>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</si>
  <si>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</si>
  <si>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</si>
  <si>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</si>
  <si>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</si>
  <si>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</si>
  <si>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</si>
  <si>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</si>
  <si>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</si>
  <si>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</si>
  <si>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</si>
  <si>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</si>
  <si>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</si>
  <si>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</si>
  <si>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</si>
  <si>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</si>
  <si>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</si>
  <si>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</si>
  <si>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</si>
  <si>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</si>
  <si>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</si>
  <si>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</si>
  <si>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</si>
  <si>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</si>
  <si>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</si>
  <si>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</si>
  <si>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</si>
  <si>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</si>
  <si>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</si>
  <si>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</si>
  <si>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</si>
  <si>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</si>
  <si>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</si>
  <si>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</si>
  <si>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</si>
  <si>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</si>
  <si>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</si>
  <si>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</si>
  <si>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</si>
  <si>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</si>
  <si>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</si>
  <si>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</si>
  <si>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</si>
  <si>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</si>
  <si>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</si>
  <si>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</si>
  <si>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</si>
  <si>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</si>
  <si>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</si>
  <si>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</si>
  <si>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</si>
  <si>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</si>
  <si>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</si>
  <si>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</si>
  <si>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</si>
  <si>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</si>
  <si>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</si>
  <si>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</si>
  <si>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</si>
  <si>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</si>
  <si>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</si>
  <si>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</si>
  <si>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</si>
  <si>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</si>
  <si>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</si>
  <si>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</si>
  <si>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</si>
  <si>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</si>
  <si>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</si>
  <si>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</si>
  <si>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</si>
  <si>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</si>
  <si>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</si>
  <si>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</si>
  <si>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</si>
  <si>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</si>
  <si>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</si>
  <si>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МБУ МЦ "Содружество"</t>
  </si>
  <si>
    <t>Е. Ю. Твердохлебов</t>
  </si>
  <si>
    <t>муниципальное бюджетное учреждение "Молодежный центр "Содружество" Заельцовского района города Новосибирска</t>
  </si>
  <si>
    <t>муниципальное бюджетное учреждение "Молодежный центр "Содружество" Заельцовского района города Новосибирска" (МБУ МЦ "Содружество"),  01.01.2003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</si>
  <si>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</si>
  <si>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 xml:space="preserve">630105, г. Новосибирск, ул. Кропоткина, 119/3                                                                                                   e-mail:dod_pim@mail.ru  тел. 319-02-85/319-02-82.                                                          Официальная группа учреждения в социальной сети "ВКонтакте":https://vk.com/sodrughestvo54                                                                                                                                                                    </t>
  </si>
  <si>
    <t>Твердохлебов Евгений Юрьевич</t>
  </si>
  <si>
    <r>
      <t xml:space="preserve">Головное учреждение - МБУ МЦ "Содружество", ул.Кропоткина, 119/3.                                 </t>
    </r>
    <r>
      <rPr>
        <b/>
        <sz val="14"/>
        <color theme="1"/>
        <rFont val="Times New Roman"/>
        <family val="1"/>
        <charset val="204"/>
      </rPr>
      <t>Учреждение имеет отделы: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отдел на ул.Дуси Ковальчук, 268/3 (Арт-пространство "Фактура");                                                                                                                   отдел на ул. Кропоткина, 269/1 (Открытое пространство "Балкон");                                                                                                                  отдел на ул.Холодильная, 16 (Семейное пространство "Как дома");                                                                                                                   отдел на ул.Дачная, 41 А (Стильное пространство "Тут шьют");                                                                                                                   отдел на  ул.Каунасская, 4 (отдел "Юность");                                                                                                                  отдел на ул.Ереванская, 10 (отдел "Спектр").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Характеристика помещений: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ул.Кропоткина, 119/3 -отдельно стоящее 4-этажное нежилое здание с подземным этажом;                                                                                                                  ул.Дуси Ковальчук, 268/3 - нежилые помещения в подвале и на 1 этаже 12-этажного жилого дома с подвалом, с отдельным входом;                                                                                                                   ул.Кропоткина, 269/1 - нежилые помещения на 1-2 этажах учрежденческого здания с отдельным входом;                                                                                                                    ул. Холодильная, 16 - нежилые помещения на 1 этаже 5-этажного жилого дома с отдельным входом;                                                                                                                                     ул. Дачная, 41 А - учрежденческое помещение на цокольном этаже 3-этажного жилого дома с цокольным этажом, с отдельным входом;                                                                       ул.Каунасская, 4 - нежилое помещение на 1 этаже 3-этажного жилого дома с отдельным входом;                                                                                                                                     ул. Ереванская, 10 - нежилое помещения в подвале и на 1 этаже 2-этажного жилого дома.</t>
    </r>
  </si>
  <si>
    <r>
      <rPr>
        <b/>
        <sz val="14"/>
        <color theme="1"/>
        <rFont val="Times New Roman"/>
        <family val="1"/>
        <charset val="204"/>
      </rPr>
      <t xml:space="preserve">Площадь по структурным подразделениям: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Головное учреждение МБУ МЦ "Содружество" - 3267,1 кв.м.;                                                                                                                                                                                                  отдел на ул. Дуси Ковальчук,268/3 - 165,1 кв.м и 78,4 кв.м;                                                                             отдел на ул. Кропоткина,269/1 - 392,3 кв.м;                                                                              отдел на ул. Холодильная,16 - 52,1 кв.м и 71,2 кв.м;                                                                                  отдел на ул. Дачная,41 А - 253,8 кв.м;  отдел на ул. Каунасская,4 - 399,4 кв.м;                                                                                                                   отдел  на ул. Ереванская,10 - 266,8кв.м.                                                                                  Итого: 4946,2кв.м.</t>
    </r>
  </si>
  <si>
    <t>Головное учреждение МБУ МЦ "Содружество" - 7 залов, 2 кабинета;                                                                                отдел на ул. Дуси Ковальчук,268/3 - 2 зала,  1 кабинет;                                                                             отдел на ул. Кропоткина,269/1 - 2 зала, 4 кабинета;                                                                                                                   отдел на ул. Холодильная,16 - 2 зала, 2 кабинета;                                                                                                                                      отдел на ул. Дачная,41 А - 2 зала, 3 кабинета;                                                                                                     отдел на ул. Каунасская,4 - 2 зала, 5 кабинетов;                                                                             отдел на ул. Ереванская,10 - 1 зал, 2 кабинета.                                                                                                                                                                                                                                                                                                                                                                                                                                                     Итого: 18 залов, 19 кабинетов</t>
  </si>
  <si>
    <t>Площадь по структурным подразделениям:                                                                     Головное учреждение МБУ МЦ "Содружество" - 2994,9 кв.м.;                                                                                                                                                                                                         отдел на ул. Дуси Ковальчук,268/3 - 165,1 кв.м и 78,4 кв.м;                                                                              отдел на ул. Кропоткина,269/1 -368,8 кв.м;                                                                             отдел на ул. Холодильная,16 - 52,1 кв.м и 71,2 кв.м; отдел на ул. Дачная,41 А - 253,8 кв.м;                                                                                                                   отдел на ул. Каунасская,4 - 399,4 кв.м; отдел на ул. Ереванская,10 -161,8 кв.м.                                                                                                                                                                                                                                           Итого: 4545,5 кв.м.</t>
  </si>
  <si>
    <t>ФГБОУ ВО "Российский экономический университет имени Г. В. Плеханова"</t>
  </si>
  <si>
    <t>Министерство культуры Российской Федерации федеральное государственное бюджетное образовательное учреждение высшего образования "Новосибирская государственная консерватория имени М. И. Глинки"</t>
  </si>
  <si>
    <t>Курсы повышения квалификации по дополнительной профессиональной программе "Инструментальное исполнительство: камерный ансамбль и концертмейстерское мастерство"                                10.01.2020-24.01.2020</t>
  </si>
  <si>
    <t>Комплекс модульных программ дополнительного образования (профессиональная переподготовка) "Физическая культура и спорт" - "Организация тренерской деятельности по физической культуре и спорту"                                                 13.04.2020-02.06.2020</t>
  </si>
  <si>
    <t>Курсы повышения квалификации "Основы управления проектами в соответствии с модулью компетенций ПМ СТАНДАРТ с применением дистанционных образовательных технологий"                                             22.01.2020-28.02.2020</t>
  </si>
  <si>
    <t>Учреждение сферы государственной молодежной политики Новосибирской области ГБУ НСО "Агентство поддержки молодежных инициатив" (ГБУ НСО "Центр молодежного творчества")</t>
  </si>
  <si>
    <t>Тренинг - курс для руководителей молодежных центров Новосибирской области                                 12.10.2020-11.12.2020</t>
  </si>
  <si>
    <t>Тренинг-курс для специалистов по работе с молодежью Новосибирской области</t>
  </si>
  <si>
    <t>нет</t>
  </si>
  <si>
    <t>Нет</t>
  </si>
  <si>
    <t>https://vk.com/id289429828</t>
  </si>
  <si>
    <t>https://vk.com/sodrughestvo54
https://vk.com/balkon_place
https://vk.com/kak_doma_nsk
https://vk.com/faktura_nsk
https://vk.com/tut_sew
https://vk.com/movie_grass
https://vk.com/otdel_spektr
https://vk.com/club_format_a
https://vk.com/youth54</t>
  </si>
  <si>
    <t>https://www.facebook.com/sodrughestvo54</t>
  </si>
  <si>
    <t>https://www.instagram.com/balkon_place/ https://www.instagram.com/90steps_nsk/ https://www.instagram.com/hat_case_nsk/ https://www.instagram.com/fabrika_styl/
https://instagram.com/centr_sodrugestvo/ 
https://www.instagram.com/kak_doma_nsk/
https://www.instagram.com/faktura_nsk/
https://www.instagram.com/tut_sew/
https://www.instagram.com/movie_grass/</t>
  </si>
  <si>
    <t>630 / 589 364</t>
  </si>
  <si>
    <t>6646 / 82 548</t>
  </si>
  <si>
    <t>Лауреат II  ст.</t>
  </si>
  <si>
    <t>https://eurokultura.com/</t>
  </si>
  <si>
    <t xml:space="preserve">Октябрь </t>
  </si>
  <si>
    <t>VI Международном зарубежный конкурс-фестиваль исполнительского искусства "Vacanze Romane" ("Римские каникулы")</t>
  </si>
  <si>
    <t>Лауреат I степени</t>
  </si>
  <si>
    <t xml:space="preserve">Международный конкурс-фестиваль исполнительских искусств "Листопад талантов" </t>
  </si>
  <si>
    <t>Участие</t>
  </si>
  <si>
    <t>24.04.2020-26.04.2020</t>
  </si>
  <si>
    <t>Международный чемпионат по танцам "World of Dance Qualifier Krasnoyarsk 2020"</t>
  </si>
  <si>
    <t>Диплом лауреата II ст., благодарственное письмо</t>
  </si>
  <si>
    <t>https://vk.com/vdoxnovenie_fesf</t>
  </si>
  <si>
    <t>08.04.2020-20.04.2020</t>
  </si>
  <si>
    <t>X международный онлайн-конкурс для хореографических коллективов "Вдохновение"</t>
  </si>
  <si>
    <t>Лауреат I  ст.</t>
  </si>
  <si>
    <t>Международный фестиваль детско-юношеского творчества «Весенняя мелодия»</t>
  </si>
  <si>
    <t>https://m.vk.com/eja2020?from=group</t>
  </si>
  <si>
    <t>Премия "EURASIAN JUGGLES AWARDS" 2020</t>
  </si>
  <si>
    <t>I место (3), II место (4), III место (4), VI место (1)</t>
  </si>
  <si>
    <t>24.02.2020-27.02.2020</t>
  </si>
  <si>
    <t>Международный турнир Moscow Wushu Stars</t>
  </si>
  <si>
    <t>г. Москва</t>
  </si>
  <si>
    <t>01.02.2020-08.03.2020</t>
  </si>
  <si>
    <t>LXII Международный интернет-конкурс "Творим, расправив крылья!"</t>
  </si>
  <si>
    <t>Диплом лауреата I степени, диплом лауреата II степени, благодарственное письмо</t>
  </si>
  <si>
    <t xml:space="preserve">ДДК им. М. И. Калинина,
ул. Театральная, 1
</t>
  </si>
  <si>
    <t>Международный фестиваль детско-юношеского творчества «Новогодняя сказка»</t>
  </si>
  <si>
    <t>27.09.2020-04.10.2020</t>
  </si>
  <si>
    <t>XVIВсероссийский турнир по настольному теннису памяти А. Г. Рштуни</t>
  </si>
  <si>
    <t xml:space="preserve">Диплом лауреата </t>
  </si>
  <si>
    <t>https://vk.com/sibfest2017</t>
  </si>
  <si>
    <t>30.05.2020-01.06.2020</t>
  </si>
  <si>
    <t>Открытый Всероссийский фестиваль "Я из Сибири"</t>
  </si>
  <si>
    <t>Диплом лауреата II степени, благодарственное письмо</t>
  </si>
  <si>
    <t>01.05.2020-09.09.2020</t>
  </si>
  <si>
    <t>Многожанровый онлайн-конкурс "Весенние встречи. Онлайн"</t>
  </si>
  <si>
    <t>онлайн-платформа</t>
  </si>
  <si>
    <t>14.03.2020-20.03.2020</t>
  </si>
  <si>
    <t>Онлайн чемпионат и первенство России по ушу в период самоизоляции</t>
  </si>
  <si>
    <t>Заочное участие</t>
  </si>
  <si>
    <t xml:space="preserve"> Март</t>
  </si>
  <si>
    <t>Всероссийский творческий конкурс "МОЕ ХОББИ"</t>
  </si>
  <si>
    <t>I место (1), II место (1), III место (1), благодарственное письмо</t>
  </si>
  <si>
    <t>Всероссийский Открытый Чемпионат по современной хореографии</t>
  </si>
  <si>
    <t>МБОУ СОШ № 7,                   г. Новосибирск, ул. Лежена, 22</t>
  </si>
  <si>
    <t>февраль-май 2020</t>
  </si>
  <si>
    <t>Всероссийский исторический, литературно-художественный конкурс</t>
  </si>
  <si>
    <t>I место, благодарственное письмо</t>
  </si>
  <si>
    <t>Конкурс проводится в заочной форме</t>
  </si>
  <si>
    <t>24.02.2020-03.03.2020</t>
  </si>
  <si>
    <t>24.02.2020-29.02.2020</t>
  </si>
  <si>
    <t>Межрегиональное и Всероссийское спортивное соревнование по настольному теннису</t>
  </si>
  <si>
    <t>XXXVIII открытая Всероссийская массовая лыжная гонка "Лыжня России" в городе Новосибирске</t>
  </si>
  <si>
    <t>29.01.2020-15.06.2020</t>
  </si>
  <si>
    <t>Всероссийский конкурс социальной рекламы антинаркотической направленности и пропаганды здорового образа жизни "Спасем жизнь вместе"</t>
  </si>
  <si>
    <t xml:space="preserve">27.10.2020-31.10.2020 </t>
  </si>
  <si>
    <t>Первенство Сибирского Федерального округа по настольному теннису, среди юношей и девушек до 16 лет и моложе</t>
  </si>
  <si>
    <t>I место (5), II место (2), III место (3), участие (15)</t>
  </si>
  <si>
    <t xml:space="preserve">https://www.instagram.com/vescacheersportclub/
https://www.cheer59.com
</t>
  </si>
  <si>
    <t>30.05.2020-07.06.2020</t>
  </si>
  <si>
    <t>II место (2)</t>
  </si>
  <si>
    <t>г. Москва, ул. Херсоновская, д. 30, к. 2</t>
  </si>
  <si>
    <t>02.03.2020-05.03.2020</t>
  </si>
  <si>
    <t>Первенство России по ушу</t>
  </si>
  <si>
    <t>I место (2), III место (3), IV место (1), V место (1), VI место (2), VII место (1)</t>
  </si>
  <si>
    <t>20.02.2020-24.02.2020</t>
  </si>
  <si>
    <t>Чемпионат и Первенство по чир спорту</t>
  </si>
  <si>
    <t>17.10.2020-18.10.2020</t>
  </si>
  <si>
    <t>Турнир по КАРАТЭ и КОБУДО, посвященный 80-летию Сэнсэя Вакаямы Масаси</t>
  </si>
  <si>
    <t>В формате онлайн</t>
  </si>
  <si>
    <t>Май - ноябрь 2020</t>
  </si>
  <si>
    <t>Межрегиональный конкурс "Сибирские сказки" 2020</t>
  </si>
  <si>
    <t>Диплом лауреата I ст. (2)</t>
  </si>
  <si>
    <t>https://vk.com/multsemya</t>
  </si>
  <si>
    <t>Май 2020</t>
  </si>
  <si>
    <t>V Открытый фестиваль детско-юношеского и семейного экранного творчества «МультСемья 2020» в онлайн формате</t>
  </si>
  <si>
    <t>https://vk.com/club194610002</t>
  </si>
  <si>
    <t xml:space="preserve">Региональный фестиваль "Вместе празднуем победу" </t>
  </si>
  <si>
    <t>Танцевальный центр "DekaDance",                      г. Новосибирск, ул. Гоголя, 33/1;  "Manchester pub &amp; Club", ул. Красный проспект, 50</t>
  </si>
  <si>
    <t>14.03.2020-15.03.2020</t>
  </si>
  <si>
    <t>V Сибирский Фестиваль по Хип-Хопу и Хаусу "Три Икса Фест" 2020</t>
  </si>
  <si>
    <t>Гран-при</t>
  </si>
  <si>
    <t>Открытый областной конкурс "Союз талантов Сибири"</t>
  </si>
  <si>
    <t>Диплом за II место (2), диплом за III место (1)</t>
  </si>
  <si>
    <t xml:space="preserve">ГЦС «КУЗБАСС», 
г. Кемерово, бул. Строителей, 55
</t>
  </si>
  <si>
    <t>30.01.2020-02.02.2020</t>
  </si>
  <si>
    <t>Чемпионат и Первенство Сибирского федерального округа по ушу-таолу</t>
  </si>
  <si>
    <t>I место (8), II место (5), III место (5), IV место (2), VI (1)</t>
  </si>
  <si>
    <t>Чемпионат и Первенство Новосибирской области по чир спорту</t>
  </si>
  <si>
    <t>ФГБУ "дом офицеров Новосибирского гарнизона" Минобороны России, г. Новосибирск, ул. Красный проспект, 63</t>
  </si>
  <si>
    <t>I Областной фестиваль традиционной культуры "ТЫ ВЗОЙДИ, ВЗОЙДИ, СОЛНЦЕ КРАСНОЕ"</t>
  </si>
  <si>
    <t xml:space="preserve"> I место (3), II место (6), III место (2)</t>
  </si>
  <si>
    <t>Чемпионат и Первенство Новосибирской области по ушу</t>
  </si>
  <si>
    <t xml:space="preserve"> www.nsk-legenda.ru, https://vk.com/opensiberia</t>
  </si>
  <si>
    <t>Видео-смотр "Время идей"</t>
  </si>
  <si>
    <t>Городская благотворительная акция "RedFox"</t>
  </si>
  <si>
    <t>I место (15), II место (7), III место (8), участие (4)</t>
  </si>
  <si>
    <t>Городской молодежный фестиваль по чир-спорту "На высоте"</t>
  </si>
  <si>
    <t>I место, благодарственное письмо (3)</t>
  </si>
  <si>
    <t>Открытый городской турнир по настольному теннису среди молодежных команд "11:0"</t>
  </si>
  <si>
    <t>https://vk.com/leftfest</t>
  </si>
  <si>
    <t>VIII городском фестивале современного сценического искусства «LeftFest»</t>
  </si>
  <si>
    <t>https://vk.com/nsk_videokonkurs</t>
  </si>
  <si>
    <t>IV творческий конкурс видеосюжетов "ПИШУ ИСТОРИЮ ГОРОДА"</t>
  </si>
  <si>
    <t>III место</t>
  </si>
  <si>
    <t>Городские соревнования по футболу "Футбольный двор" среди молодежных женских команд</t>
  </si>
  <si>
    <t>Диплом финалиста</t>
  </si>
  <si>
    <t>Конкурс-фестиваль "Звездные имена Новосибирска"</t>
  </si>
  <si>
    <t>Михайловская набережная,                      г. Новосибирск</t>
  </si>
  <si>
    <t>Новосибирский день бега</t>
  </si>
  <si>
    <t>I место (1), II место (2)</t>
  </si>
  <si>
    <t>14.09.2020, 16.09.2020, 18.09.2020, 21.09.2020</t>
  </si>
  <si>
    <t>XXXIV открытый лично-командный турнир по настольному теннису памяти      Г. Я. Щербакова</t>
  </si>
  <si>
    <t>МБУ МЦ "КАЛЕЙДОСКОП", Онлайн-платформа "Zoom"</t>
  </si>
  <si>
    <t>22.09.2020, 26.09.2020</t>
  </si>
  <si>
    <t>IV городской молодежный форум "Мой зеленый Новосибирск: экологические задачи решаем вместе"</t>
  </si>
  <si>
    <t>23.03.2020, 24.03.2020</t>
  </si>
  <si>
    <t>Городская спартакиада трудовых отрядов Новосибирского штаба трудовых отрядов</t>
  </si>
  <si>
    <t>Фестиваль самодеятельного творчества "Студенческая весна в НГАУ - 2020"</t>
  </si>
  <si>
    <t>Диплом II ст., диплом III ст.</t>
  </si>
  <si>
    <t xml:space="preserve">МБУДО ДЮФЦ «Дзержинский»,                г. Новосибирск, 
ул. Б. Богаткова, 266/3
</t>
  </si>
  <si>
    <t>13.03.2020-15.03.2020</t>
  </si>
  <si>
    <t>Первенство города Новосибирска по настольному теннису ДЮФЦ «Дзержинский»</t>
  </si>
  <si>
    <t>Благодарственное письмо, диплом участника</t>
  </si>
  <si>
    <t>Конкурс русской и японской куклы</t>
  </si>
  <si>
    <t>Лауреат I ст., дипломант II ст.</t>
  </si>
  <si>
    <t>01.03.2020, 15.03.2020</t>
  </si>
  <si>
    <t>XX Городской вокальный конкурс "Первоцвет", посвященный Году памяти и славы</t>
  </si>
  <si>
    <t>Благодарственное письмо</t>
  </si>
  <si>
    <t>Фонд "Моё открытие Сибири"</t>
  </si>
  <si>
    <t>Февраль</t>
  </si>
  <si>
    <t>Конкурс сказок "Баюшки и Баюшках"</t>
  </si>
  <si>
    <t>III место, благодарственное письмо</t>
  </si>
  <si>
    <t>г. Новосибирск, 1-ый Петропавловский пер., 10</t>
  </si>
  <si>
    <t>Зимняя спартакиада среди учреждений сферы молодежной политики города Новосибирска</t>
  </si>
  <si>
    <t xml:space="preserve">II место (2), III (1) </t>
  </si>
  <si>
    <t>Открытое первенство ДЮФЦ «Дзержинский» по настольному теннису, посвященному Дню защитника Отечества</t>
  </si>
  <si>
    <t>I место (2), III место (1)</t>
  </si>
  <si>
    <t>г. Иркутск</t>
  </si>
  <si>
    <t>24.01.2020-28.01.2020</t>
  </si>
  <si>
    <t>Чемпионат Сибирского федерального округа по настольному теннису</t>
  </si>
  <si>
    <t>II место</t>
  </si>
  <si>
    <t>Открытый новогодний турнир по настольному теннису на призы Деда Мороза</t>
  </si>
  <si>
    <t>Диплом победителя (4)</t>
  </si>
  <si>
    <t>http://vk.com/patriot_nsk</t>
  </si>
  <si>
    <t>Открытый районный интернет-конкурс "Семейный архив"</t>
  </si>
  <si>
    <t>I место (5)</t>
  </si>
  <si>
    <t>ДЮСШ «Рекорд»,             с. Берышево Новосибирского района, ул. Пионерская, 31 а</t>
  </si>
  <si>
    <t xml:space="preserve">Открытое первенство ДЮСШ «Рекорд» по настольному теннису, посвященному Дню защитника Отечества </t>
  </si>
  <si>
    <t xml:space="preserve">II место, участие </t>
  </si>
  <si>
    <t>МБУДО ДЮФЦ «Дзержинский»                  г. Новосибирск,                        ул. Б. Богаткова, 266/3</t>
  </si>
  <si>
    <t>г. Новосибирск,                    ул. Лениногорская, 80</t>
  </si>
  <si>
    <t xml:space="preserve">ДМШ № 5,                         г. Новосибирск,                ул. Красный проспект, 48, гимназия № 1;                        ул. Д. Донского, 20 </t>
  </si>
  <si>
    <t>МАУК МКЦ «Сибирь-Хоккайдо»,                                     ул. Шевченко, 28/1</t>
  </si>
  <si>
    <t>г. Новосибирска,                   ул. Никитина, 55</t>
  </si>
  <si>
    <t>г. Новосибирск,                        ул. Костычева, 6 (спортивная площадка)</t>
  </si>
  <si>
    <t>МБУ "Центр "Молодежный",                              ул. Немировича-Данченко, 135 (онлайн-формат)</t>
  </si>
  <si>
    <t>г. Новосибирск,                                  ул. Тюленина, 27</t>
  </si>
  <si>
    <t>г. Новосибирск,                                    ул. Селезнева, 46</t>
  </si>
  <si>
    <t>г. Новосибирск,                       ул. Ионосферная, 3</t>
  </si>
  <si>
    <t>ГАУ НСО "Дом культуры имени Октябрьской революци",                        г. Новосибирск,                              ул. Ленина, 24</t>
  </si>
  <si>
    <t xml:space="preserve">Головное учреждение МБУ МЦ "Содружество", ул. Кропоткина,119/3: 67 человек;                                                                                                     основной отдел (организационно-методический отдел) - 7 человек;                                                                             основной отдел (отдел по связям с общественностью) - 6 человек;                                                                    отдел на ул. Дуси Ковальчук,268/3 - 11 человек;                                                                                                                              отдел на ул. Кропоткина,269/1 - 15 человек;                                                                                                                                                                  отдел на ул. Холодильная,16 - 8 человек;                                                                                                                                           отдел на ул. Дачная,41 А - 8 человек;                                                                                                                                                  отдел на ул. Каунасская,4 - 11 человек;                                                                                                                                                отдел на ул. Ереванская,10 - 8 человек.                                                                                                                                                     </t>
  </si>
  <si>
    <r>
      <t>Головное учреждение МБУ МЦ "Содружество": 9.00-23.00, без выходных.                                                                                                        Отдел на ул. Дуси Ковальчук, 268/3: пн.-пт. 9.00-22.00, сб., вс. 12.00-20.00.                                                                             Отдел на ул. Кропоткина,269/1: пн.-пт. 9.00-22.00, сб., вскр. 11.00-21.00.                                                                                                                                                         Отдел на ул. Холодильная,16: 09.00-20.00,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сб. 11.00-21.00, воскр. выходной.                                                                                                                                                                                                                  Отдел на ул. Дачная,41 А: пн.-пт. 9.00-20.00, сб., вскр.11.00-20.00.                                                                             Отдел на ул. Каунасская,4: пн.-пт. 9.00-21.00, сб. 15.00-22.00, вскр. 12.00-21.00.                                                                            Отдел на ул. Ереванская,10: пн.-пт. 10.00-21.00, сб. 17.00-19.00, вскр. выходной.</t>
    </r>
  </si>
  <si>
    <t>«Три кита»</t>
  </si>
  <si>
    <t>Трудовой отряд «Пламя»</t>
  </si>
  <si>
    <t>Интеллектуальный клуб «Элементарно»</t>
  </si>
  <si>
    <t>«Около искусства»</t>
  </si>
  <si>
    <t>«Кино на траве»</t>
  </si>
  <si>
    <t>«Школа Сторителлинга»</t>
  </si>
  <si>
    <t>«Лекторий под открытым небом»</t>
  </si>
  <si>
    <t>«Город вокруг меня»</t>
  </si>
  <si>
    <t>«ПапаМамаТур»</t>
  </si>
  <si>
    <t>Молодые семьи от 18 до 35 лет</t>
  </si>
  <si>
    <t>«Супер мама»</t>
  </si>
  <si>
    <t>«Стильное пространство
«Тут шьют»</t>
  </si>
  <si>
    <t>«Арт-пространство «Фактура»</t>
  </si>
  <si>
    <t>«Дело в шляпе»</t>
  </si>
  <si>
    <t>«Фабрика стиля»</t>
  </si>
  <si>
    <t>«90 шагов»</t>
  </si>
  <si>
    <t>«Физкульт»</t>
  </si>
  <si>
    <t>«Первенство Гандбольной лиги учебных заведений города Новосибирска»</t>
  </si>
  <si>
    <t>Муниципальное бюджетное учреждение "Молодежный центр "Содружество" Заельцовского района города Новосибирска (МБУ МЦ "Содружество")</t>
  </si>
  <si>
    <t>Уборщик служебных помещений</t>
  </si>
  <si>
    <t>Октябрь 2020 г.</t>
  </si>
  <si>
    <t xml:space="preserve">Молодые семьи 18-35 лет </t>
  </si>
  <si>
    <t>Молодежный фестиваль
«Лимонад»</t>
  </si>
  <si>
    <t>Велоквест, приуроченный к 75-летию Победы в Великой Отечественной войне</t>
  </si>
  <si>
    <t>Городской летний пикник
«Тихий фестиваль»</t>
  </si>
  <si>
    <t>Содействие в выборе профессии и ориентирование на рынке труда</t>
  </si>
  <si>
    <t>«Новогодний маркет»</t>
  </si>
  <si>
    <t>Городской семейный пикник "Как дома»</t>
  </si>
  <si>
    <t>Городской летний экопикник «Зеленый чай»</t>
  </si>
  <si>
    <t>Открытый городской турнир по настольному теннису среди молодежных команд «11:0»</t>
  </si>
  <si>
    <t>Городской молодежный фестиваль по чир-спорту «На высоте»</t>
  </si>
  <si>
    <t>Открытый городской турнир по гандболу среди молодежных команд</t>
  </si>
  <si>
    <t>Конкурс молодых дизайнеров «Глянец»</t>
  </si>
  <si>
    <t>Молодежь                    14-30 лет</t>
  </si>
  <si>
    <t>Молодежь                    18-35 лет</t>
  </si>
  <si>
    <t>Молодежь                            16-30 лет</t>
  </si>
  <si>
    <t>Молодежь                         14-30 лет</t>
  </si>
  <si>
    <t>Дети, подростки, молодежь                        7-30 лет</t>
  </si>
  <si>
    <t>Молодежь                       16-35 лет</t>
  </si>
  <si>
    <t>Молодежь                   18-30 лет</t>
  </si>
  <si>
    <t>Цикл короткометражных фильмов «Ровесники Победы»</t>
  </si>
  <si>
    <t>Турнир по мини-футболу на кубок главы администрации Центрального округа, посвященный Дню защитника Отечества</t>
  </si>
  <si>
    <t>Турнир по мини-футболу на кубок главы администрации Центрального округа, посвященный Международному женскому дню</t>
  </si>
  <si>
    <t>Открытый фестиваль по ушу</t>
  </si>
  <si>
    <t>«Весенняя мастерская»</t>
  </si>
  <si>
    <t>Концертная программа,
посвященная Дню Победы</t>
  </si>
  <si>
    <t>Открытие летней веранды пространства «Балкон»</t>
  </si>
  <si>
    <t>Open–air «In English, please»</t>
  </si>
  <si>
    <t>Турнир по волейболу среди любительских молодежных команд</t>
  </si>
  <si>
    <t>Новогодняя театрализованная программа</t>
  </si>
  <si>
    <t>Дети, подростки, молодежь                 7-35 лет</t>
  </si>
  <si>
    <t>Молодежь                       14-30 лет</t>
  </si>
  <si>
    <t>Молодежь                            14-30 лет</t>
  </si>
  <si>
    <t>Дети,подростки            7-14 лет</t>
  </si>
  <si>
    <t>Молодежь                           14-30 лет</t>
  </si>
  <si>
    <t>Молодежь                             14-30 лет</t>
  </si>
  <si>
    <t>Молодежь                             14-35 лет</t>
  </si>
  <si>
    <t>Молодежь                             16-30 лет</t>
  </si>
  <si>
    <t>Дети, подростки, молодежь                                      7-35 лет</t>
  </si>
  <si>
    <t>Мастер-класс по изготовлению декоративной объёмной открытки, приуроченной ко Дню защитника Отечества</t>
  </si>
  <si>
    <t xml:space="preserve">МБУ МЦ «Содружество»,                                                                отдел на ул. Ереванская, 10
(отдел «Спектр»)
</t>
  </si>
  <si>
    <t>Встреча «За Завтраком»</t>
  </si>
  <si>
    <t>МБУ МЦ «Содружество»,                            отдел на ул. Холодильная,16                                                                                 (семейное пространство «Как дома»)</t>
  </si>
  <si>
    <t>Мастер-класс школы жонглирования и оригинального жанра «UP!» для воспитанников ФКУ НВК ГУФСИН России по Новосибирской области</t>
  </si>
  <si>
    <t>ФКУ НВК ГУФСИН России</t>
  </si>
  <si>
    <t>Народный праздник «Масленица»</t>
  </si>
  <si>
    <t>28.02.2020                                                                                28.02.2020 01.03.2020</t>
  </si>
  <si>
    <t xml:space="preserve">Сквер им. Чаплыгина           г.Новосибирск
Сквер «Лучистый»                               г.Новосибирск                                          МБУ МЦ «Содружество», отдел на ул. Каунасская, 4
(отдел «Юность»),
ул. Залесского, 12 а                               /спортивная площадка/
</t>
  </si>
  <si>
    <t xml:space="preserve">Интерьерная мастерская </t>
  </si>
  <si>
    <t>МБУ МЦ «Содружество»,                                                                                                                                                        отдел на ул. Дуси Ковальчук, 268/3 (арт-пространство «Фактура»)</t>
  </si>
  <si>
    <t xml:space="preserve">Мастер-класс «Объемная буква-подушка» </t>
  </si>
  <si>
    <t xml:space="preserve">МБУ МЦ «Содружество»,                               отдел на ул. Каунасская, 4
(отдел «Юность»)
</t>
  </si>
  <si>
    <t>Встреча со специалистом по исследованию и составлению родословной «Семейная история»</t>
  </si>
  <si>
    <t>МБУ МЦ «Содружество»,                                                                отдел на ул. Дачная, 41а (стильное пространство «Тут шьют»)</t>
  </si>
  <si>
    <t>Видео мастер-класс по графике «Кошачья жизнь»</t>
  </si>
  <si>
    <t>Группа в социальной сети «ВКонтакте» отдела «Спектр» https://vk.com/otdel_spektr</t>
  </si>
  <si>
    <t>Онлайн занятия на развитие совместного семейного творчества / итоги</t>
  </si>
  <si>
    <t>Группа в социальной сети «ВКонтакте» https://vk.com/club_format_a</t>
  </si>
  <si>
    <t>Мастер-класс по живописи «Космический кот»</t>
  </si>
  <si>
    <t xml:space="preserve">Группа в социальной сети «ВКонтакте» отдел «Спектр» 
https://vk.com/otdel_spektr
</t>
  </si>
  <si>
    <t>Акварельный марафон</t>
  </si>
  <si>
    <t xml:space="preserve">Группа в социальной сети «ВКонтакте» арт-пространства «Фактура» </t>
  </si>
  <si>
    <t>Поэтапный мастер-класс по созданию акварельной открытки «Пасхальный кролик»</t>
  </si>
  <si>
    <t>Группа в социальной сети «ВКонтакте» арт-пространства «Фактура» https://vk.com/faktura_nsk</t>
  </si>
  <si>
    <t>«Ровесники Победы» / публикация видеороликов</t>
  </si>
  <si>
    <t>04.05.2020-10.05.2020</t>
  </si>
  <si>
    <t>Группа в социальной «ВКонтакте»
https://vk.com/club_format_a</t>
  </si>
  <si>
    <t>Видео мастер-класс «Георгиевская лента»</t>
  </si>
  <si>
    <t xml:space="preserve">Группа в социальной сети «ВКонтакте» отдела «Юность» </t>
  </si>
  <si>
    <t>Скетчинг «Гражданское платье 40-х»</t>
  </si>
  <si>
    <t>Группа в социальной сети «Instagram»</t>
  </si>
  <si>
    <t xml:space="preserve">Поэтапный мастер-класс по акварели «Мирное небо» / КФ «Студия 
«Хамелеон» /
</t>
  </si>
  <si>
    <t xml:space="preserve">Аккаунт в социальной сети «Instagram» семейного пространства «Как дома»  </t>
  </si>
  <si>
    <t>Прямой эфир / Мастер-класс по созданию открытки ко Дню Победы в стиле «леттеринг»</t>
  </si>
  <si>
    <t xml:space="preserve">Группа в социальной сети «Instagram»
https://www.instagram.com/faktura_nsk/
</t>
  </si>
  <si>
    <t>Курс «Творческое видение и основы рисования»</t>
  </si>
  <si>
    <t>01.06.2020,
07.06.2020</t>
  </si>
  <si>
    <t>Группа в социальной сети «ВКонтакте» https://vk.com/art_hameleon</t>
  </si>
  <si>
    <t xml:space="preserve">Курс по макраме /
прямой эфир в Instagram
</t>
  </si>
  <si>
    <t>Группа в социальной сети «Instagram»
https://www.instagram.com/faktura_nsk/
Группа в социальной сети «ВКонтакте» https://vk.com/art_lavanda</t>
  </si>
  <si>
    <t>Прямой эфир / Мастер-класс по рисованию в стиле аниме</t>
  </si>
  <si>
    <t>Видео обзор «Мы помним…» /короткометражный видеоролик от семейной студии «ЧудоМир»</t>
  </si>
  <si>
    <t>Группа в социальной сети «ВКонтакте»
https://vk./com/club_format_a</t>
  </si>
  <si>
    <t>Онлайн мастер-класс «Мой любимый город»</t>
  </si>
  <si>
    <t>Группа в социальной сети «ВКонтакте» отдела «Юность» https://vk.com/youth54</t>
  </si>
  <si>
    <t>Прямой эфир в Instagram / Мастер-класс «Акварельный Новосибирск»</t>
  </si>
  <si>
    <t xml:space="preserve">Группа в социальной сети «ВКонтакте» отдел «Спектр»
https://vk.com/otdel_spektr
</t>
  </si>
  <si>
    <t>Мастер-класс «Фактура в стиле Тельняшка» / cтатья</t>
  </si>
  <si>
    <t xml:space="preserve">Группа в социальной сети «ВКонтакте» 
https://vk.com/faktura_nsk 
</t>
  </si>
  <si>
    <t xml:space="preserve">Группа в социальной сети «ВКонтакте» </t>
  </si>
  <si>
    <t>Прямой эфир семейный мастер-класс «Букет к 1 сентября»</t>
  </si>
  <si>
    <t xml:space="preserve">Выпуск короткометражного фильма ко Дню знаний </t>
  </si>
  <si>
    <t xml:space="preserve">Группа в социальной сети «Вконтакте»
Vk/com/club_format_a
</t>
  </si>
  <si>
    <t>Киноподборка, посвященная Декаде пожилого человека</t>
  </si>
  <si>
    <t>Видео мастер-класс по изготовлению поздравительной открытки, посвященный Декаде пожилого человека</t>
  </si>
  <si>
    <t>Статья «Идеи душевных подарков», посвященная  Декаде пожилого человека</t>
  </si>
  <si>
    <t>Группа в социальной сети «Instagram» https://www.instagram.com/faktura_nsk/</t>
  </si>
  <si>
    <t xml:space="preserve">06.04.2020,
08.04.2020,
11.04.2020
</t>
  </si>
  <si>
    <t xml:space="preserve">Видео мастер-класс по акварельной открытке «Мой город Н.»
</t>
  </si>
  <si>
    <t xml:space="preserve">Мастер-класс «Вышитая брошь триколор». Статья.
</t>
  </si>
  <si>
    <t>Открытый показ художественных фильмов в рамках киноакции, посвященной
празднованию 76-летия со дня полного освобождения Ленинграда</t>
  </si>
  <si>
    <t xml:space="preserve"> 27.01.2020</t>
  </si>
  <si>
    <t>МБУ МЦ "Содружество",                     отдел на ул.Кропоткина 119/3</t>
  </si>
  <si>
    <t>День Рождения стильного пространства "Тут шьют"</t>
  </si>
  <si>
    <t>Открытый показ художественных фильмов в рамках киноакции, посвященной Дню воссоединения Крыма с Россией - Молодежь</t>
  </si>
  <si>
    <t>МБУ МЦ "Содружество",                                                                                                                                 отдел на ул.Кропоткина 119/3</t>
  </si>
  <si>
    <t>Окрытый показ художественных фильмов в рамках киноакции, посвященной Международному Дню освобождения узников концлагерей</t>
  </si>
  <si>
    <t xml:space="preserve"> Группа "Вконтакте" МБУ МЦ "Содружество"</t>
  </si>
  <si>
    <t>Онлайн мероприятие «Дворовые игры»</t>
  </si>
  <si>
    <t>Группа в социальной сети «ВКонтакте» отдел «Спектр»</t>
  </si>
  <si>
    <t>Информационный пост в социальной сети «ВКонтакте», посвященный Дню солидарности в борьбе с терроризмом</t>
  </si>
  <si>
    <t>МБУ МЦ "Содружество",                                 отдел на ул.Кропоткина 119/3</t>
  </si>
  <si>
    <t>День Рождения арт-пространства "Фактура"</t>
  </si>
  <si>
    <t>Социальная акция «Доброе ателье», посвященная Декаде пожилого человека</t>
  </si>
  <si>
    <t>01.10.2020-10.10.2020</t>
  </si>
  <si>
    <t>Акция «Тотальный диктант»</t>
  </si>
  <si>
    <t xml:space="preserve">МБУ МЦ «Содружество»,
отдел на ул. Кропоткина, 269/1 (открытое пространство «Балкон»)
</t>
  </si>
  <si>
    <t>Открытый показ художественных фильмов в рамках киноакции, посвященной Дню народного единства</t>
  </si>
  <si>
    <t>МБУ МЦ "Содружество",                                      отдел на ул.Кропоткина 119/3</t>
  </si>
  <si>
    <t xml:space="preserve">Открытый показ художественных фильмов в рамках киноакции, посвященной Всероссийскому Дню призывника </t>
  </si>
  <si>
    <t>МБУ МЦ "Содружество",                           отдел на ул.Кропоткина 119/3</t>
  </si>
  <si>
    <t>МБУ МЦ "Содружество",                                                                                                                                                          отдел на ул.Дачная 41а                              (стильное пространство "Тут шьют")</t>
  </si>
  <si>
    <t>МБУ МЦ "Содружество",                                            отдел на ул.Дуси Ковальчук,268/3                               (арт-пространство "Фактура")</t>
  </si>
  <si>
    <t>МБУ МЦ «Содружество»,                                                                                                             отдел на ул. Дачная, 41а                        (стильное пространство «Тут шьют»)</t>
  </si>
  <si>
    <t>Концертная программа, посвящённая Дню защитника Отечества и Международному женскому дню 8 марта «23+8»</t>
  </si>
  <si>
    <t xml:space="preserve">МБУ МЦ «Содружество»,
ул. Кропоткина,119/3
/актовый зал/
</t>
  </si>
  <si>
    <t>Концертная программа, посвященная Дню защитника Отечества и Международному женскому дню</t>
  </si>
  <si>
    <t>Открытый показ художественных фильмов в рамках киноакции, посвященной Международному Дню освобождения узников концлагерей</t>
  </si>
  <si>
    <t>Группа в социальной сети «ВКонтакте» МБУ МЦ "Содружество"</t>
  </si>
  <si>
    <t xml:space="preserve"> Городской летний пикник «Тихий фестиваль»/Прямой эфир </t>
  </si>
  <si>
    <t xml:space="preserve">Аккаунт открытого пространства «Балкон» в социальной сети «Instagram» </t>
  </si>
  <si>
    <t xml:space="preserve">Участие в открытом первенстве ДЮСШ «Рекорд» по настольному теннису, посвященному Дню защитника Отечества </t>
  </si>
  <si>
    <t>с. Берышево Новосибирского района, ул. Пионерская, 31 а, ДЮСШ «Рекорд»</t>
  </si>
  <si>
    <t>Участие в открытом районном интернет-конкурсе "Семейный архив"</t>
  </si>
  <si>
    <t>Участие в открытом новогоднем турнире по настольному теннису на призы Деда Мороза</t>
  </si>
  <si>
    <t>Участие в WINTER CAMP 2020</t>
  </si>
  <si>
    <t>09.01.2020-11.01.2020</t>
  </si>
  <si>
    <t xml:space="preserve"> ДСОЛКД «Юбилейный»,                                   г. Бердск, ул. Зеленая роща, 9/1</t>
  </si>
  <si>
    <t>Участик в Чемпионате и Первенстве Новосибирской области по ушу</t>
  </si>
  <si>
    <t>Участие в Чемпионате Сибирского федерального округа по настольному теннису</t>
  </si>
  <si>
    <t>Участие в Чемпионате и Первенстве Новосибирской области по Чир спорту</t>
  </si>
  <si>
    <t>25.01.2020- 26.01.2020</t>
  </si>
  <si>
    <t>Участие в городском мастер-классе «Использование интерактивных методик в работе социального педагога»</t>
  </si>
  <si>
    <t xml:space="preserve">МБУ ЦМД «Левобережье»,                                 г.Новосибирск,                                                  ул. Русская,1 а                                                     
</t>
  </si>
  <si>
    <t>Участие в открытом первенстве ДЮФЦ «Дзержинский» по настольному теннису, посвященному Дню защитника Отечества</t>
  </si>
  <si>
    <t xml:space="preserve"> МБУДО ДЮФЦ «Дзержинский»,                        г.Новосибирск, ул. Б. Богаткова, 266/3</t>
  </si>
  <si>
    <t>Участие в семинаре "Особенности отклоняющегося поведения в молодежной среде"</t>
  </si>
  <si>
    <t>АМОУКСиМП, ул. Фрунзе, 53</t>
  </si>
  <si>
    <t>Участие в открытом турнире НТЖТ по настольному теннису, посвященному 35-летиб техникума</t>
  </si>
  <si>
    <t>Участие в городском соревновании по ринк-бренди "холодные игры" 2020</t>
  </si>
  <si>
    <t>Участие в зимней спартакиаде среди учреждений сферы молодежной политики города Новосибирска</t>
  </si>
  <si>
    <t>Участие в конкурсе сказок "Баюшки и Баюшках"</t>
  </si>
  <si>
    <t>Участие в конкурсе русской и японской куклы</t>
  </si>
  <si>
    <t>МАУК МКЦ «Сибирь-Хоккайдо», ул. Шевченко, 28/1</t>
  </si>
  <si>
    <t>Участие в турнире по мини-футболу на кубок главы администрации Центрального округа, посвященный Международному женскому дню</t>
  </si>
  <si>
    <t>МБУ МЦ «Содружество», 
отдел ул. Кропоткина, 119/3,
(основной отдел)
/большой спортивный зал/</t>
  </si>
  <si>
    <t>Участие в первенстве города Новосибирска по настольному теннису ДЮФЦ «Дзержинский»</t>
  </si>
  <si>
    <t>Участие в XX Городском вокальном конкурсе "Первоцвет", посвященный Году памяти и славы</t>
  </si>
  <si>
    <t xml:space="preserve">Гимназия № 1,                                                       г. Новосибирск,                                                ул. Красный проспект,48;                                                              ДМШ № 5                                                                               ул. Д. Донского, 20.                                                                          </t>
  </si>
  <si>
    <t>Участие в городской спартакиаде трудовых отрядов Новосибирского штаба трудовых отрядов</t>
  </si>
  <si>
    <t>Участие в фестивале самодеятельного творчества "Студенческая весна в НГАУ - 2020"</t>
  </si>
  <si>
    <t>г. Новосибирска, ул. Никитина, 55</t>
  </si>
  <si>
    <t>Участие в семинаре «Зависимое поведение молодежи»</t>
  </si>
  <si>
    <t>Участие в семинаре «Трудности в общении с подростками и молодежью: как найти контакт и разрешить конфликтные ситуации»</t>
  </si>
  <si>
    <t>Участие в XXXIV открытом лично-командном турнире по настольному теннису памяти  Г. Я. Щербакова</t>
  </si>
  <si>
    <t>КДЦ им. К. С. Станиславского                           г. Новосибирск, ул. Котовского, 2 а</t>
  </si>
  <si>
    <t>Участие в конкурсе-фестивале "Звездные имена Новосибирска"</t>
  </si>
  <si>
    <t>Участие в Новосибирском дне бега</t>
  </si>
  <si>
    <t>Участие в IV городском молодежном форуме "Мой зеленый Новосибирск: экологические задачи решаем вместе"</t>
  </si>
  <si>
    <t>Участие в городских соревнованиях по футболу "Футбольный двор" среди молодежных женских команд</t>
  </si>
  <si>
    <t>г. Новосибирск, ул. Костычева, 6 (спортивная площадка)</t>
  </si>
  <si>
    <t>Участие в IV творческом конкурсе видеосюжетов "ПИШУ ИСТОРИЮ ГОРОДА</t>
  </si>
  <si>
    <t>Участие в VIII городском фестивале современного сценического искусства «LeftFest»</t>
  </si>
  <si>
    <t xml:space="preserve">Участие в семинаре "Авторские методы работы в онлайн-пространсве" </t>
  </si>
  <si>
    <t>Участие в городском турнире по настольному теннису среди молодежных команд «11:0»</t>
  </si>
  <si>
    <t>Участие в городском молодёжном фестивале по чир-спорту
«На высоте"</t>
  </si>
  <si>
    <t>МБУ МЦ «Содружество»,
ул. Кропоткина, 119/3</t>
  </si>
  <si>
    <t>Участие в городской благотоворительной акции                                                             "RedFox"</t>
  </si>
  <si>
    <t>Участие в видео-смотре                        "Время идей"</t>
  </si>
  <si>
    <t>www.nsk-legenda.ru, https://vk.com/opensiberia</t>
  </si>
  <si>
    <t>Участие в Чемпионате и Первенстве Новосибирской области по ушу</t>
  </si>
  <si>
    <t>г. Новосибирск, ул. Тюленина, 27</t>
  </si>
  <si>
    <t>Участие в I Областном фестивале традиционной культуры                                        "ТЫ ВЗОЙДИ, ВЗОЙДИ, СОЛНЦЕ КРАСНОЕ"</t>
  </si>
  <si>
    <t>Участие в Чемпионате и Первенстве Новосибирской области по чир спорту</t>
  </si>
  <si>
    <t>Участие в Чемпионате и Первенстве Сибирского федерального округа по ушу-таолу</t>
  </si>
  <si>
    <t>Участие в открытой Всероссийской массовой лыжной гонке «Лыжня России»</t>
  </si>
  <si>
    <t>Участие в открытом областном конкурсе "Союз талантов Сибири"</t>
  </si>
  <si>
    <t>г. Новосибирск, ул. Селезнева, 46</t>
  </si>
  <si>
    <t>Участие в V Сибирском Фестивале по Хип-Хопу и Хаусу "Три Икса Фест" 2020</t>
  </si>
  <si>
    <t>Танцевальный центр "DekaDance"                         г. Новосибирск, ул. Гоголя, 33/1;                      "Manchester pub &amp; Club,                                       ул. Красный проспект, 50</t>
  </si>
  <si>
    <t xml:space="preserve">Участие в Региональном фестивале                   "Вместе празднуем победу" </t>
  </si>
  <si>
    <t>Участие в V Открытом фестивале детско-юношеского и семейного экранного творчества «МультСемья 2020» в онлайн формате</t>
  </si>
  <si>
    <t>Участие в Межрегиональном конкурсе "Сибирские сказки" 2020</t>
  </si>
  <si>
    <t>Участие в тренинге-курсе для руководителей МЦ НСО</t>
  </si>
  <si>
    <t>12.10.2020-16.10.2020</t>
  </si>
  <si>
    <t>Участие в турнире по КАРАТЭ и КОБУДО, посвященный 80-летию Сэнсэя Вакаямы Масаси</t>
  </si>
  <si>
    <t>17.10.2020-18.20.2020</t>
  </si>
  <si>
    <t>г. Ульяновск</t>
  </si>
  <si>
    <t>Участие в Чемпионате и Первенстве по чир спорту</t>
  </si>
  <si>
    <t>УСК ЦСК,                                                        г. Москва, Ленинградский проспект, 39, стр. 3</t>
  </si>
  <si>
    <t>Участие в Первенстве России по ушу</t>
  </si>
  <si>
    <t>Участие в Международном фестивале детско-юношеского творчества «Новогодняя сказка»</t>
  </si>
  <si>
    <t>Участие в LXII Международном интернет-конкурсе                                                           "Творим, расправив крылья!"</t>
  </si>
  <si>
    <t>Участие в Международном турнире Moscow Wushu Stars</t>
  </si>
  <si>
    <t>ГБОУ «Центр спорта и образования «МЭШ»,                                                                  г. Москва, ул. Херсоновская, 30, к. 2, стр. 1</t>
  </si>
  <si>
    <t>Участие в премии "EURASIAN JUGGLES AWARDS" 2020</t>
  </si>
  <si>
    <t xml:space="preserve"> ДДК им. М. И. Калинина,                                   г. Новосибирск, ул. Театральная,1</t>
  </si>
  <si>
    <t>Участие в X международном онлайн-конкурсе для хореографических коллективов "Вдохновение"</t>
  </si>
  <si>
    <t>Участие в Международном чемпионате по танцам "World of Dance Qualifier Krasnoyarsk 2020"</t>
  </si>
  <si>
    <t>г. Красноярск, ул. Авиаторов, 19, ул. Дубровинского, 1и</t>
  </si>
  <si>
    <t>Участие во Всероссийском конкурсе социальной рекламы антинаркотической направленности и пропаганды здорового образа жизни "Спасем жизнь вместе"</t>
  </si>
  <si>
    <t>Участие в XXXVIII открытой Всероссийской массовой лыжной гонке "Лыжня России" в городе Новосибирске</t>
  </si>
  <si>
    <t>г. Новосибирск, ул. Ионосферная, 3</t>
  </si>
  <si>
    <t>Участие в Межрегиональных  и Всероссийских спортивных соревнованиях по настольному теннису</t>
  </si>
  <si>
    <t>Участие во Всероссийском историческом, литературно-художественный конкурсе</t>
  </si>
  <si>
    <t>МБОУ СОШ № 7,                                                 г. Новосибирск, ул. Лежена, 22</t>
  </si>
  <si>
    <t>Участие во Всероссийском Открытом Чемпионате по современной хореографии</t>
  </si>
  <si>
    <t>Концертно-театральный центр "Евразия", г. Новосибирск, ул. Селезнева, 46</t>
  </si>
  <si>
    <t>Участие во Всероссийском творческом конкурсе "МОЕ ХОББИ"</t>
  </si>
  <si>
    <t>Участие в Онлайн чемпионате и первенстве России по ушу в период самоизоляции</t>
  </si>
  <si>
    <t>Участие во многожанровом онлайн-конкурсе "Весенние встречи. Онлайн"</t>
  </si>
  <si>
    <t>г. Москва, Культурный фонд "Алые паруса"</t>
  </si>
  <si>
    <t>Участие в "Онлайн - лектории о ВИЧ" в рамках Всемирного дня памяти жертв СПИДа.</t>
  </si>
  <si>
    <t>Площадка Zoom</t>
  </si>
  <si>
    <t>Участие в открытом Всероссийском фестивале "Я из Сибири"</t>
  </si>
  <si>
    <t>Участие в XVI Всероссийском турнире по настольному теннису памяти А. Г. Рштуни</t>
  </si>
  <si>
    <t>СК "Вега",                                                               г. Бердск, ул. Линейная, 3в</t>
  </si>
  <si>
    <t>Участие во Всероссийском конкурсе детских рисунков "Портрет папы", посвященный Дню защитника Отечества</t>
  </si>
  <si>
    <t>МБУК КДЦ им. К. С. Станиславского,                               ул. Котовского, 2 а</t>
  </si>
  <si>
    <t xml:space="preserve"> МБУДО ДЮФЦ «Дзержинский»,                        г.Новосибирск,                                ул. Б. Богаткова, 266/3</t>
  </si>
  <si>
    <t>г. Новосибирск,                                                ул. Лениногорская, 80</t>
  </si>
  <si>
    <t xml:space="preserve"> МБУ МЦ "Кристальный",                                 ул. Дуси Ковальчук, 2</t>
  </si>
  <si>
    <t xml:space="preserve"> МБУ МЦ "Содружество",                                          ул. Кропоткина, 119/3</t>
  </si>
  <si>
    <t>МБУ "Центр "Молодежный",                                 г. Новосибирск,                              ул. Немировича-Данченко, 135</t>
  </si>
  <si>
    <t xml:space="preserve">МКУ "АМОУКСиМП",
ул.Фрунзе,53
</t>
  </si>
  <si>
    <t xml:space="preserve">МБУ МЦ «Содружество»,                               ул. Кропоткина,119/3 </t>
  </si>
  <si>
    <t>МБУ "Центр "Молодежный",                           ул. Немировича-Данченко, 135 (онлайн-формат)</t>
  </si>
  <si>
    <t>СК "ВЕГА",                                                      г. Бердск, ул. Линейная, 3 В</t>
  </si>
  <si>
    <t>ФГБУ "Дом офицеров Новосибирского гарнизона" Минобороны России,                        г. Новосибирск,                                      ул. Красный проспект, 63</t>
  </si>
  <si>
    <t>СК «Вега»,                                                     г. Бердск, ул. Линейная, 3 В</t>
  </si>
  <si>
    <t>г. Новосибирск,
Ионосферная 3</t>
  </si>
  <si>
    <t>Участие в тренинг- семинаре для специалистов по работе с молодежью</t>
  </si>
  <si>
    <t>26.10.2020-31.10.2020</t>
  </si>
  <si>
    <t>Spa - отель "КРОНА Medical &amp; Spa", г. Бердск, ул. Морская, 26</t>
  </si>
  <si>
    <t>Участие в городском конкурсе молодежной премии "Признание года" в 2020 году</t>
  </si>
  <si>
    <t>28.10.2020-04.12.2020</t>
  </si>
  <si>
    <t>Место уточняется</t>
  </si>
  <si>
    <t>Участие в Первенстве Сибирского федерального округа по настольному теннису, среди юношей и девушек до 16 лет и моложе</t>
  </si>
  <si>
    <t>27.10.2020-31.10.2020</t>
  </si>
  <si>
    <t>СК "Вега",                                                       г. Бердск, ул. Линейная, 3 "В"</t>
  </si>
  <si>
    <t>МКУ "АМОУКСиМП",                                      ул. Фрунзе, 53</t>
  </si>
  <si>
    <t>МКУ "АМОУКСиМП",                                                    ул. Фрунзе, 5</t>
  </si>
  <si>
    <t>Концертный комплекс                                        им. Маяковского,                                        ул. Красный проспект, 15</t>
  </si>
  <si>
    <t>г. Новосибирск,                                                        Михайловская набережная</t>
  </si>
  <si>
    <t>МБУ МЦ "Содружество",                                               ул. Кропоткина, 119/3</t>
  </si>
  <si>
    <t>МБУ МЦ "Содружество",                           ул. Кропоктина, 119/3</t>
  </si>
  <si>
    <t>МБУ МЦ "Содружество",                        ул. Кропоктина, 119/3</t>
  </si>
  <si>
    <t>СК «Вега»,                          г. Бердск,                                      ул. Линейная, 3 В</t>
  </si>
  <si>
    <t>Всероссийский конкурс детских рисунков "Портрет папы", посвященный Дню защитника Отечества</t>
  </si>
  <si>
    <t>МБУК КДЦ им. К. С. Станиславского,                                      ул. Котовского, 2 а</t>
  </si>
  <si>
    <t>МБУ МЦ "Кристальный",                          ул. Дуси Ковальчук, 2</t>
  </si>
  <si>
    <t>МБУ "Центр "Молодежный",                               ул. Немировича-Данченко, 135</t>
  </si>
  <si>
    <t>КДЦ им. К. С. Станиславского,            ул. Котовского, 2 а</t>
  </si>
  <si>
    <t>Концертный комплекс им. Маяковского,              ул. Красный проспект, 15</t>
  </si>
  <si>
    <t xml:space="preserve">ГЦС «КУЗБАСС», 
г. Кемерово,                                        бул. Строителей, 55
</t>
  </si>
  <si>
    <t>г. Ульяновск,                                       в онлайн формате</t>
  </si>
  <si>
    <t>УСК ЦСК,                                                     г. Москва, Ленинградский проспект, 39, стр. 3</t>
  </si>
  <si>
    <t>г. Москва,                                               ул. Херсоновская, д. 30, к. 2</t>
  </si>
  <si>
    <t>ЦСК «Вега»,                                           г. Бердск, НСО,                                           ул. Линейная, 3 «В»</t>
  </si>
  <si>
    <t>Концертно-театральный центр "Евразия",                                                  г. Новосибирск,                              ул. Селезнева, 46</t>
  </si>
  <si>
    <t xml:space="preserve">Культурный фонд "Алые паруса",                                       г. Москва </t>
  </si>
  <si>
    <t>СК "Вега",                                                г. Бердск,                                                   ул. Линейная, 3в</t>
  </si>
  <si>
    <t>ГБОУ «Центр спорта и образования «МЭШ»,                                                                 г. Москва,                             ул. Херсоновская, 30, к. 2, стр. 1</t>
  </si>
  <si>
    <t>ДДК им. М. И. Калинина,                            ул. Театральная, 1</t>
  </si>
  <si>
    <t>г. Красноярск,                                ул. Авиаторов, 19,                                                                                               ул. Дубровинского, 1и</t>
  </si>
  <si>
    <t xml:space="preserve">Молодежь                                      от 14 до 30 лет </t>
  </si>
  <si>
    <t>Молодежь                                            от 14 до 17 лет</t>
  </si>
  <si>
    <t>Молодежь                                          от 16 до 35 лет</t>
  </si>
  <si>
    <t>Молодежь                                             от 16 до 30 лет</t>
  </si>
  <si>
    <t>Молодежь                                                    от 14 до 30 лет</t>
  </si>
  <si>
    <t>Молодежь                                                от 14 до 30 лет</t>
  </si>
  <si>
    <t>Молодежь                                                 от 14 до 30 лет</t>
  </si>
  <si>
    <t>Молодежь                                                      от 14 до 30 лет</t>
  </si>
  <si>
    <t>Молодежь                                                     от 14 до 35 лет</t>
  </si>
  <si>
    <t>Молодежь                                             от 14 до 30 лет</t>
  </si>
  <si>
    <t>Молодежь                                                     от 18 до 35 лет</t>
  </si>
  <si>
    <t>Молодежь                                                  от 14 до 18 лет</t>
  </si>
  <si>
    <t>Молодежь                                              от 17 до 35 лет</t>
  </si>
  <si>
    <t>Молодежь                                                               от 16 до 30 лет</t>
  </si>
  <si>
    <t>Молодежь                                                                    от 14 до 30 лет</t>
  </si>
  <si>
    <t xml:space="preserve">Январь-декабрь </t>
  </si>
  <si>
    <t xml:space="preserve">Март-май
</t>
  </si>
  <si>
    <t xml:space="preserve">Сентябрь-декабрь </t>
  </si>
  <si>
    <t xml:space="preserve">Июнь-ноябрь </t>
  </si>
  <si>
    <t xml:space="preserve">Октябрь-декабрь
</t>
  </si>
  <si>
    <t xml:space="preserve">Апрель-сентябрь </t>
  </si>
  <si>
    <t xml:space="preserve">Февраль-июнь
</t>
  </si>
  <si>
    <t xml:space="preserve">Апрель-июль
</t>
  </si>
  <si>
    <t xml:space="preserve">Сентябрь-ноябрь 
</t>
  </si>
  <si>
    <t>Молодежь                     16-30 лет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</si>
  <si>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 (филиал  Сибирского института управления - РАНХиГС), направление 18391 - государственное и муниципальное управление - 4 курс (1 человек).                                                                                  Федеральное государственное бюджетное образовательное учреждение высшего образования "Новосибирский государственный педагогический университет":                                                                                                                          факультет иностранных языков, направление 44.03.01 "Педагогическое образование", профиль: "Иностранный (английский) язык" - 4 курс (2 человека);                                                                                                                       ИКиМП, направление 39.03.03 "Организация работы с молодежью", профиль: "Воспитательная работа с молодежью" - 4 курс (2 человека);                                                                                                                                                                                                   ИИГСО , направление 44.03.02 - "Психолого-педагогическое образование", профиль: "Психология и социальная педагогика" - 4 курс (1 человек).</t>
  </si>
  <si>
    <t xml:space="preserve"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 (филиал  Сибирского института управления - РАНХиГС), направление 18391 - государственное и муниципальное управление - 4 курс (1 человек). </t>
  </si>
  <si>
    <t>Общество с ограниченной ответственностью                                                                                 "Западно-Сибирский центр обучения"</t>
  </si>
  <si>
    <t xml:space="preserve"> </t>
  </si>
  <si>
    <t>тымолод.рф/organization/molodezhnye-tsentry/sodruzhestvo/</t>
  </si>
  <si>
    <t>Листовки молодёжного центра "Содружество"</t>
  </si>
  <si>
    <t>Виртуальные соревнования по чир спорту, посвященные юбилею Клуба чир спорта "Веска" "ВЕСКАЯ ДРУЖБА"</t>
  </si>
  <si>
    <t>Открытый турнир НТЖТ по настольному теннису, посвященный 35-летию техникума</t>
  </si>
  <si>
    <t>Городские соревнования по ринк-бенди "Холодные игры"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</si>
</sst>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38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8" fillId="4" borderId="6" xfId="0" applyFont="1" applyFill="1" applyBorder="1" applyAlignment="1" applyProtection="1">
      <alignment vertical="top" wrapText="1"/>
      <protection hidden="1"/>
    </xf>
    <xf numFmtId="0" fontId="17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0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1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2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8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8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3" fillId="2" borderId="1" xfId="0" applyFont="1" applyFill="1" applyBorder="1" applyAlignment="1" applyProtection="1">
      <alignment vertical="top" wrapText="1"/>
      <protection hidden="1"/>
    </xf>
    <xf numFmtId="0" fontId="17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5" fillId="8" borderId="13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10" fillId="0" borderId="28" xfId="0" applyFont="1" applyBorder="1" applyAlignment="1" applyProtection="1">
      <alignment vertical="center"/>
      <protection hidden="1"/>
    </xf>
    <xf numFmtId="0" fontId="24" fillId="0" borderId="28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9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0" fillId="0" borderId="1" xfId="1" applyFont="1" applyBorder="1" applyAlignment="1" applyProtection="1">
      <alignment horizontal="center" vertical="top" wrapText="1"/>
      <protection locked="0"/>
    </xf>
    <xf numFmtId="0" fontId="30" fillId="0" borderId="0" xfId="1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30" fillId="0" borderId="1" xfId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0" fillId="0" borderId="0" xfId="1" applyFont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1" fillId="0" borderId="1" xfId="1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49" fontId="2" fillId="8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1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2" fillId="0" borderId="1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9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6" fillId="0" borderId="8" xfId="0" applyFont="1" applyBorder="1" applyAlignment="1" applyProtection="1">
      <alignment horizontal="center" vertical="top"/>
      <protection hidden="1"/>
    </xf>
    <xf numFmtId="0" fontId="16" fillId="0" borderId="9" xfId="0" applyFont="1" applyBorder="1" applyAlignment="1" applyProtection="1">
      <alignment horizontal="center" vertical="top"/>
      <protection hidden="1"/>
    </xf>
    <xf numFmtId="0" fontId="16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9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8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4" fillId="0" borderId="8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sharefolder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hyperlink" Target="https://vk.com/multsemya" TargetMode="External"/><Relationship Id="rId7" Type="http://schemas.openxmlformats.org/officeDocument/2006/relationships/hyperlink" Target="https://www.instagram.com/vescacheersportclub/" TargetMode="External"/><Relationship Id="rId2" Type="http://schemas.openxmlformats.org/officeDocument/2006/relationships/hyperlink" Target="https://vk.com/nsk_videokonkurs" TargetMode="External"/><Relationship Id="rId1" Type="http://schemas.openxmlformats.org/officeDocument/2006/relationships/hyperlink" Target="http://vk.com/patriot_nsk" TargetMode="External"/><Relationship Id="rId6" Type="http://schemas.openxmlformats.org/officeDocument/2006/relationships/hyperlink" Target="https://vk.com/leftfest" TargetMode="External"/><Relationship Id="rId5" Type="http://schemas.openxmlformats.org/officeDocument/2006/relationships/hyperlink" Target="https://vk.com/club194610002" TargetMode="External"/><Relationship Id="rId4" Type="http://schemas.openxmlformats.org/officeDocument/2006/relationships/hyperlink" Target="https://vk.com/sibfest2017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sodrughestvo54" TargetMode="External"/><Relationship Id="rId2" Type="http://schemas.openxmlformats.org/officeDocument/2006/relationships/hyperlink" Target="https://vk.com/id289429828" TargetMode="External"/><Relationship Id="rId1" Type="http://schemas.openxmlformats.org/officeDocument/2006/relationships/hyperlink" Target="https://vk.com/away.php?to=https%3A%2F%2Fxn--d1ancibu7d.xn--p1ai%2Forganization%2Fmolodezhnye-tsentry%2Fsodruzhestvo%2F&amp;cc_key=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https://vk.com/away.php?to=https%3A%2F%2Finstagram.com%2Fcentr_sodrugestvo%2F&amp;cc_key=" TargetMode="External"/><Relationship Id="rId4" Type="http://schemas.openxmlformats.org/officeDocument/2006/relationships/hyperlink" Target="https://vk.com/sodrughestvo54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club194610002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vk.com/multsemya" TargetMode="External"/><Relationship Id="rId1" Type="http://schemas.openxmlformats.org/officeDocument/2006/relationships/hyperlink" Target="http://vk.com/patriot_nsk" TargetMode="External"/><Relationship Id="rId6" Type="http://schemas.openxmlformats.org/officeDocument/2006/relationships/hyperlink" Target="https://vk.com/nsk_videokonkurs" TargetMode="External"/><Relationship Id="rId5" Type="http://schemas.openxmlformats.org/officeDocument/2006/relationships/hyperlink" Target="https://vk.com/leftfest" TargetMode="External"/><Relationship Id="rId4" Type="http://schemas.openxmlformats.org/officeDocument/2006/relationships/hyperlink" Target="https://vk.com/sibfest201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4" zoomScaleSheetLayoutView="100" workbookViewId="0">
      <selection activeCell="S13" sqref="S13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00" t="s">
        <v>206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2"/>
    </row>
    <row r="2" spans="1:14" ht="38.25" customHeight="1" x14ac:dyDescent="0.25">
      <c r="A2" s="23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32"/>
    </row>
    <row r="3" spans="1:14" ht="19.5" customHeight="1" x14ac:dyDescent="0.25">
      <c r="A3" s="317" t="s">
        <v>218</v>
      </c>
      <c r="B3" s="318"/>
      <c r="C3" s="318"/>
      <c r="D3" s="318"/>
      <c r="E3" s="318"/>
      <c r="F3" s="92"/>
      <c r="G3" s="92"/>
      <c r="H3" s="92"/>
      <c r="I3" s="92"/>
      <c r="J3" s="92"/>
      <c r="K3" s="92"/>
      <c r="L3" s="303"/>
      <c r="M3" s="303"/>
      <c r="N3" s="304"/>
    </row>
    <row r="4" spans="1:14" ht="15.75" x14ac:dyDescent="0.25">
      <c r="A4" s="233" t="s">
        <v>79</v>
      </c>
      <c r="B4" s="316" t="s">
        <v>273</v>
      </c>
      <c r="C4" s="316"/>
      <c r="D4" s="316"/>
      <c r="E4" s="316"/>
      <c r="F4" s="92"/>
      <c r="G4" s="92"/>
      <c r="H4" s="92"/>
      <c r="I4" s="92"/>
      <c r="J4" s="92"/>
      <c r="K4" s="92"/>
      <c r="L4" s="92"/>
      <c r="M4" s="92"/>
      <c r="N4" s="232"/>
    </row>
    <row r="5" spans="1:14" ht="21.75" customHeight="1" x14ac:dyDescent="0.25">
      <c r="A5" s="321"/>
      <c r="B5" s="316"/>
      <c r="C5" s="316"/>
      <c r="D5" s="316"/>
      <c r="E5" s="316"/>
      <c r="F5" s="92"/>
      <c r="G5" s="92"/>
      <c r="H5" s="92"/>
      <c r="I5" s="92"/>
      <c r="J5" s="92"/>
      <c r="K5" s="92"/>
      <c r="L5" s="92"/>
      <c r="M5" s="92"/>
      <c r="N5" s="232"/>
    </row>
    <row r="6" spans="1:14" ht="30.75" customHeight="1" x14ac:dyDescent="0.25">
      <c r="A6" s="319" t="s">
        <v>274</v>
      </c>
      <c r="B6" s="320"/>
      <c r="C6" s="92"/>
      <c r="D6" s="322"/>
      <c r="E6" s="322"/>
      <c r="F6" s="92"/>
      <c r="G6" s="92"/>
      <c r="H6" s="92"/>
      <c r="I6" s="92"/>
      <c r="J6" s="92"/>
      <c r="K6" s="92"/>
      <c r="L6" s="92"/>
      <c r="M6" s="92"/>
      <c r="N6" s="232"/>
    </row>
    <row r="7" spans="1:14" ht="12.75" customHeight="1" x14ac:dyDescent="0.25">
      <c r="A7" s="323" t="s">
        <v>219</v>
      </c>
      <c r="B7" s="324"/>
      <c r="C7" s="92"/>
      <c r="D7" s="298" t="s">
        <v>220</v>
      </c>
      <c r="E7" s="298"/>
      <c r="F7" s="92"/>
      <c r="G7" s="92"/>
      <c r="H7" s="92"/>
      <c r="I7" s="92"/>
      <c r="J7" s="92"/>
      <c r="K7" s="92"/>
      <c r="L7" s="92"/>
      <c r="M7" s="92"/>
      <c r="N7" s="232"/>
    </row>
    <row r="8" spans="1:14" ht="12.75" customHeight="1" x14ac:dyDescent="0.25">
      <c r="A8" s="234"/>
      <c r="B8" s="299" t="s">
        <v>221</v>
      </c>
      <c r="C8" s="299"/>
      <c r="D8" s="299"/>
      <c r="E8" s="110"/>
      <c r="F8" s="92"/>
      <c r="G8" s="92"/>
      <c r="H8" s="92"/>
      <c r="I8" s="92"/>
      <c r="J8" s="92"/>
      <c r="K8" s="92"/>
      <c r="L8" s="92"/>
      <c r="M8" s="92"/>
      <c r="N8" s="232"/>
    </row>
    <row r="9" spans="1:14" ht="101.25" customHeight="1" x14ac:dyDescent="0.25">
      <c r="A9" s="23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232"/>
    </row>
    <row r="10" spans="1:14" ht="18.75" x14ac:dyDescent="0.3">
      <c r="A10" s="306" t="s">
        <v>102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8"/>
    </row>
    <row r="11" spans="1:14" ht="18.75" customHeight="1" x14ac:dyDescent="0.3">
      <c r="A11" s="309" t="s">
        <v>275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1"/>
    </row>
    <row r="12" spans="1:14" x14ac:dyDescent="0.25">
      <c r="A12" s="312" t="s">
        <v>103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4"/>
    </row>
    <row r="13" spans="1:14" ht="18.75" x14ac:dyDescent="0.3">
      <c r="A13" s="231"/>
      <c r="B13" s="92"/>
      <c r="C13" s="92"/>
      <c r="D13" s="92"/>
      <c r="E13" s="235" t="s">
        <v>104</v>
      </c>
      <c r="F13" s="305">
        <v>2020</v>
      </c>
      <c r="G13" s="305"/>
      <c r="H13" s="315" t="s">
        <v>105</v>
      </c>
      <c r="I13" s="315"/>
      <c r="J13" s="315"/>
      <c r="K13" s="92"/>
      <c r="L13" s="92"/>
      <c r="M13" s="92"/>
      <c r="N13" s="232"/>
    </row>
    <row r="14" spans="1:14" x14ac:dyDescent="0.25">
      <c r="A14" s="23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32"/>
    </row>
    <row r="15" spans="1:14" x14ac:dyDescent="0.25">
      <c r="A15" s="23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232"/>
    </row>
    <row r="16" spans="1:14" x14ac:dyDescent="0.25">
      <c r="A16" s="23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232"/>
    </row>
    <row r="17" spans="1:14" x14ac:dyDescent="0.25">
      <c r="A17" s="23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232"/>
    </row>
    <row r="18" spans="1:14" x14ac:dyDescent="0.25">
      <c r="A18" s="23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232"/>
    </row>
    <row r="19" spans="1:14" x14ac:dyDescent="0.25">
      <c r="A19" s="23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232"/>
    </row>
    <row r="20" spans="1:14" x14ac:dyDescent="0.25">
      <c r="A20" s="23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232"/>
    </row>
    <row r="21" spans="1:14" x14ac:dyDescent="0.25">
      <c r="A21" s="23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232"/>
    </row>
    <row r="22" spans="1:14" x14ac:dyDescent="0.25">
      <c r="A22" s="23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232"/>
    </row>
    <row r="23" spans="1:14" ht="18.75" x14ac:dyDescent="0.25">
      <c r="A23" s="295" t="s">
        <v>207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7"/>
    </row>
    <row r="24" spans="1:14" x14ac:dyDescent="0.25">
      <c r="A24" s="23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232"/>
    </row>
    <row r="25" spans="1:14" x14ac:dyDescent="0.25">
      <c r="A25" s="23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232"/>
    </row>
    <row r="26" spans="1:14" x14ac:dyDescent="0.25">
      <c r="A26" s="23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232"/>
    </row>
    <row r="27" spans="1:14" x14ac:dyDescent="0.25">
      <c r="A27" s="23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232"/>
    </row>
    <row r="28" spans="1:14" x14ac:dyDescent="0.25">
      <c r="A28" s="23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32"/>
    </row>
    <row r="29" spans="1:14" x14ac:dyDescent="0.25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8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2" t="s">
        <v>267</v>
      </c>
      <c r="B1" s="122"/>
      <c r="C1" s="122"/>
      <c r="D1" s="122"/>
    </row>
    <row r="2" spans="1:4" ht="94.5" customHeight="1" x14ac:dyDescent="0.25">
      <c r="A2" s="101" t="s">
        <v>265</v>
      </c>
      <c r="B2" s="120" t="s">
        <v>226</v>
      </c>
      <c r="C2" s="120" t="s">
        <v>227</v>
      </c>
      <c r="D2" s="120" t="s">
        <v>197</v>
      </c>
    </row>
    <row r="3" spans="1:4" ht="37.5" customHeight="1" x14ac:dyDescent="0.25">
      <c r="A3" s="96" t="s">
        <v>60</v>
      </c>
      <c r="B3" s="147">
        <v>38</v>
      </c>
      <c r="C3" s="102">
        <v>131</v>
      </c>
      <c r="D3" s="102">
        <v>12237</v>
      </c>
    </row>
    <row r="4" spans="1:4" ht="37.5" customHeight="1" x14ac:dyDescent="0.25">
      <c r="A4" s="96" t="s">
        <v>61</v>
      </c>
      <c r="B4" s="147">
        <v>4</v>
      </c>
      <c r="C4" s="102">
        <v>14</v>
      </c>
      <c r="D4" s="102">
        <v>1690</v>
      </c>
    </row>
    <row r="5" spans="1:4" ht="37.5" customHeight="1" x14ac:dyDescent="0.25">
      <c r="A5" s="96" t="s">
        <v>69</v>
      </c>
      <c r="B5" s="147">
        <v>8</v>
      </c>
      <c r="C5" s="102">
        <v>21</v>
      </c>
      <c r="D5" s="102">
        <v>2679</v>
      </c>
    </row>
    <row r="6" spans="1:4" ht="37.5" customHeight="1" x14ac:dyDescent="0.25">
      <c r="A6" s="96" t="s">
        <v>70</v>
      </c>
      <c r="B6" s="147">
        <v>1</v>
      </c>
      <c r="C6" s="102">
        <v>1</v>
      </c>
      <c r="D6" s="102">
        <v>58</v>
      </c>
    </row>
    <row r="7" spans="1:4" ht="37.5" customHeight="1" x14ac:dyDescent="0.25">
      <c r="A7" s="96" t="s">
        <v>71</v>
      </c>
      <c r="B7" s="147">
        <v>17</v>
      </c>
      <c r="C7" s="102">
        <v>33</v>
      </c>
      <c r="D7" s="102">
        <v>841</v>
      </c>
    </row>
    <row r="8" spans="1:4" ht="37.5" customHeight="1" x14ac:dyDescent="0.25">
      <c r="A8" s="96" t="s">
        <v>72</v>
      </c>
      <c r="B8" s="147">
        <v>4</v>
      </c>
      <c r="C8" s="102">
        <v>9</v>
      </c>
      <c r="D8" s="102">
        <v>912</v>
      </c>
    </row>
    <row r="9" spans="1:4" ht="37.5" customHeight="1" x14ac:dyDescent="0.25">
      <c r="A9" s="121" t="s">
        <v>91</v>
      </c>
      <c r="B9" s="35">
        <f>SUM(B3:B8)</f>
        <v>72</v>
      </c>
      <c r="C9" s="35">
        <f>SUM(C3:C8)</f>
        <v>209</v>
      </c>
      <c r="D9" s="35">
        <f>SUM(D3:D8)</f>
        <v>18417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view="pageBreakPreview" topLeftCell="A4" zoomScaleSheetLayoutView="100" workbookViewId="0">
      <selection activeCell="C127" sqref="C127:E127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68" t="s">
        <v>268</v>
      </c>
      <c r="B1" s="368"/>
      <c r="C1" s="368"/>
      <c r="D1" s="368"/>
      <c r="E1" s="368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58" t="s">
        <v>262</v>
      </c>
      <c r="E2" s="157" t="s">
        <v>198</v>
      </c>
    </row>
    <row r="3" spans="1:5" ht="18.75" x14ac:dyDescent="0.25">
      <c r="A3" s="142"/>
      <c r="B3" s="143" t="s">
        <v>239</v>
      </c>
      <c r="C3" s="142"/>
      <c r="D3" s="165"/>
      <c r="E3" s="142"/>
    </row>
    <row r="4" spans="1:5" ht="18.75" x14ac:dyDescent="0.3">
      <c r="A4" s="144"/>
      <c r="B4" s="140" t="s">
        <v>242</v>
      </c>
      <c r="C4" s="141"/>
      <c r="D4" s="141"/>
      <c r="E4" s="141"/>
    </row>
    <row r="5" spans="1:5" ht="18.75" x14ac:dyDescent="0.25">
      <c r="A5" s="98">
        <v>1</v>
      </c>
      <c r="B5" s="68"/>
      <c r="C5" s="68"/>
      <c r="D5" s="68"/>
      <c r="E5" s="68"/>
    </row>
    <row r="6" spans="1:5" ht="18.75" x14ac:dyDescent="0.25">
      <c r="A6" s="98">
        <v>2</v>
      </c>
      <c r="B6" s="68"/>
      <c r="C6" s="68"/>
      <c r="D6" s="68"/>
      <c r="E6" s="68"/>
    </row>
    <row r="7" spans="1:5" ht="18.75" x14ac:dyDescent="0.25">
      <c r="A7" s="98">
        <v>3</v>
      </c>
      <c r="B7" s="68"/>
      <c r="C7" s="68"/>
      <c r="D7" s="68"/>
      <c r="E7" s="68"/>
    </row>
    <row r="8" spans="1:5" ht="18.75" x14ac:dyDescent="0.25">
      <c r="A8" s="98">
        <v>4</v>
      </c>
      <c r="B8" s="68"/>
      <c r="C8" s="68"/>
      <c r="D8" s="68"/>
      <c r="E8" s="68"/>
    </row>
    <row r="9" spans="1:5" ht="18.75" x14ac:dyDescent="0.25">
      <c r="A9" s="98">
        <v>5</v>
      </c>
      <c r="B9" s="68"/>
      <c r="C9" s="68"/>
      <c r="D9" s="68"/>
      <c r="E9" s="68"/>
    </row>
    <row r="10" spans="1:5" ht="23.25" customHeight="1" x14ac:dyDescent="0.3">
      <c r="A10" s="144"/>
      <c r="B10" s="140" t="s">
        <v>241</v>
      </c>
      <c r="C10" s="141"/>
      <c r="D10" s="141"/>
      <c r="E10" s="141"/>
    </row>
    <row r="11" spans="1:5" ht="18.75" x14ac:dyDescent="0.25">
      <c r="A11" s="98">
        <v>1</v>
      </c>
      <c r="B11" s="57"/>
      <c r="C11" s="57"/>
      <c r="D11" s="57"/>
      <c r="E11" s="57"/>
    </row>
    <row r="12" spans="1:5" ht="18.75" x14ac:dyDescent="0.25">
      <c r="A12" s="98">
        <v>2</v>
      </c>
      <c r="B12" s="57"/>
      <c r="C12" s="57"/>
      <c r="D12" s="57"/>
      <c r="E12" s="57"/>
    </row>
    <row r="13" spans="1:5" ht="18.75" x14ac:dyDescent="0.25">
      <c r="A13" s="98">
        <v>3</v>
      </c>
      <c r="B13" s="57"/>
      <c r="C13" s="57"/>
      <c r="D13" s="57"/>
      <c r="E13" s="57"/>
    </row>
    <row r="14" spans="1:5" ht="18.75" x14ac:dyDescent="0.25">
      <c r="A14" s="98">
        <v>4</v>
      </c>
      <c r="B14" s="57"/>
      <c r="C14" s="57"/>
      <c r="D14" s="57"/>
      <c r="E14" s="57"/>
    </row>
    <row r="15" spans="1:5" ht="18.75" x14ac:dyDescent="0.25">
      <c r="A15" s="98">
        <v>5</v>
      </c>
      <c r="B15" s="57"/>
      <c r="C15" s="57"/>
      <c r="D15" s="57"/>
      <c r="E15" s="57"/>
    </row>
    <row r="16" spans="1:5" ht="18.75" x14ac:dyDescent="0.3">
      <c r="A16" s="144"/>
      <c r="B16" s="140" t="s">
        <v>71</v>
      </c>
      <c r="C16" s="141"/>
      <c r="D16" s="141"/>
      <c r="E16" s="141"/>
    </row>
    <row r="17" spans="1:5" ht="18.75" x14ac:dyDescent="0.25">
      <c r="A17" s="98">
        <v>1</v>
      </c>
      <c r="B17" s="57"/>
      <c r="C17" s="57"/>
      <c r="D17" s="57"/>
      <c r="E17" s="57"/>
    </row>
    <row r="18" spans="1:5" ht="18.75" x14ac:dyDescent="0.25">
      <c r="A18" s="98">
        <v>2</v>
      </c>
      <c r="B18" s="57"/>
      <c r="C18" s="57"/>
      <c r="D18" s="57"/>
      <c r="E18" s="57"/>
    </row>
    <row r="19" spans="1:5" ht="18.75" x14ac:dyDescent="0.25">
      <c r="A19" s="98">
        <v>3</v>
      </c>
      <c r="B19" s="57"/>
      <c r="C19" s="57"/>
      <c r="D19" s="57"/>
      <c r="E19" s="57"/>
    </row>
    <row r="20" spans="1:5" ht="18.75" x14ac:dyDescent="0.25">
      <c r="A20" s="98">
        <v>4</v>
      </c>
      <c r="B20" s="57"/>
      <c r="C20" s="57"/>
      <c r="D20" s="57"/>
      <c r="E20" s="57"/>
    </row>
    <row r="21" spans="1:5" ht="18.75" x14ac:dyDescent="0.25">
      <c r="A21" s="98">
        <v>5</v>
      </c>
      <c r="B21" s="68"/>
      <c r="C21" s="68"/>
      <c r="D21" s="68"/>
      <c r="E21" s="68"/>
    </row>
    <row r="22" spans="1:5" ht="37.5" x14ac:dyDescent="0.3">
      <c r="A22" s="144"/>
      <c r="B22" s="146" t="s">
        <v>196</v>
      </c>
      <c r="C22" s="141"/>
      <c r="D22" s="141"/>
      <c r="E22" s="141"/>
    </row>
    <row r="23" spans="1:5" ht="18.75" x14ac:dyDescent="0.3">
      <c r="A23" s="164">
        <v>1</v>
      </c>
      <c r="B23" s="147"/>
      <c r="C23" s="145"/>
      <c r="D23" s="145"/>
      <c r="E23" s="145"/>
    </row>
    <row r="24" spans="1:5" ht="18.75" x14ac:dyDescent="0.3">
      <c r="A24" s="164">
        <v>2</v>
      </c>
      <c r="B24" s="147"/>
      <c r="C24" s="145"/>
      <c r="D24" s="145"/>
      <c r="E24" s="145"/>
    </row>
    <row r="25" spans="1:5" ht="18.75" x14ac:dyDescent="0.3">
      <c r="A25" s="164">
        <v>3</v>
      </c>
      <c r="B25" s="147"/>
      <c r="C25" s="145"/>
      <c r="D25" s="145"/>
      <c r="E25" s="145"/>
    </row>
    <row r="26" spans="1:5" ht="18.75" x14ac:dyDescent="0.3">
      <c r="A26" s="164">
        <v>4</v>
      </c>
      <c r="B26" s="147"/>
      <c r="C26" s="145"/>
      <c r="D26" s="145"/>
      <c r="E26" s="145"/>
    </row>
    <row r="27" spans="1:5" ht="18.75" x14ac:dyDescent="0.3">
      <c r="A27" s="164">
        <v>5</v>
      </c>
      <c r="B27" s="147"/>
      <c r="C27" s="145"/>
      <c r="D27" s="145"/>
      <c r="E27" s="145"/>
    </row>
    <row r="28" spans="1:5" ht="18.75" x14ac:dyDescent="0.25">
      <c r="A28" s="165"/>
      <c r="B28" s="143" t="s">
        <v>238</v>
      </c>
      <c r="C28" s="205"/>
      <c r="D28" s="205"/>
      <c r="E28" s="205"/>
    </row>
    <row r="29" spans="1:5" ht="18.75" x14ac:dyDescent="0.3">
      <c r="A29" s="144"/>
      <c r="B29" s="140" t="s">
        <v>242</v>
      </c>
      <c r="C29" s="204"/>
      <c r="D29" s="141"/>
      <c r="E29" s="141"/>
    </row>
    <row r="30" spans="1:5" ht="18.75" x14ac:dyDescent="0.25">
      <c r="A30" s="98">
        <v>1</v>
      </c>
      <c r="B30" s="57"/>
      <c r="C30" s="57"/>
      <c r="D30" s="57"/>
      <c r="E30" s="57"/>
    </row>
    <row r="31" spans="1:5" ht="18.75" x14ac:dyDescent="0.25">
      <c r="A31" s="98">
        <v>2</v>
      </c>
      <c r="B31" s="57"/>
      <c r="C31" s="57"/>
      <c r="D31" s="57"/>
      <c r="E31" s="57"/>
    </row>
    <row r="32" spans="1:5" ht="18.75" x14ac:dyDescent="0.25">
      <c r="A32" s="98">
        <v>3</v>
      </c>
      <c r="B32" s="57"/>
      <c r="C32" s="57"/>
      <c r="D32" s="57"/>
      <c r="E32" s="57"/>
    </row>
    <row r="33" spans="1:5" ht="18.75" x14ac:dyDescent="0.25">
      <c r="A33" s="98">
        <v>4</v>
      </c>
      <c r="B33" s="57"/>
      <c r="C33" s="57"/>
      <c r="D33" s="57"/>
      <c r="E33" s="57"/>
    </row>
    <row r="34" spans="1:5" ht="18.75" x14ac:dyDescent="0.25">
      <c r="A34" s="98">
        <v>5</v>
      </c>
      <c r="B34" s="68"/>
      <c r="C34" s="161"/>
      <c r="D34" s="162"/>
      <c r="E34" s="162"/>
    </row>
    <row r="35" spans="1:5" ht="18.75" x14ac:dyDescent="0.3">
      <c r="A35" s="166"/>
      <c r="B35" s="140" t="s">
        <v>241</v>
      </c>
      <c r="C35" s="141"/>
      <c r="D35" s="141"/>
      <c r="E35" s="141"/>
    </row>
    <row r="36" spans="1:5" ht="18.75" customHeight="1" x14ac:dyDescent="0.25">
      <c r="A36" s="98">
        <v>1</v>
      </c>
      <c r="B36" s="57"/>
      <c r="C36" s="57"/>
      <c r="D36" s="57"/>
      <c r="E36" s="57"/>
    </row>
    <row r="37" spans="1:5" ht="24" customHeight="1" x14ac:dyDescent="0.25">
      <c r="A37" s="98">
        <v>2</v>
      </c>
      <c r="B37" s="57"/>
      <c r="C37" s="57"/>
      <c r="D37" s="57"/>
      <c r="E37" s="57"/>
    </row>
    <row r="38" spans="1:5" ht="21" customHeight="1" x14ac:dyDescent="0.25">
      <c r="A38" s="98">
        <v>3</v>
      </c>
      <c r="B38" s="57"/>
      <c r="C38" s="57"/>
      <c r="D38" s="57"/>
      <c r="E38" s="57"/>
    </row>
    <row r="39" spans="1:5" ht="18.75" customHeight="1" x14ac:dyDescent="0.25">
      <c r="A39" s="98">
        <v>4</v>
      </c>
      <c r="B39" s="57"/>
      <c r="C39" s="57"/>
      <c r="D39" s="57"/>
      <c r="E39" s="57"/>
    </row>
    <row r="40" spans="1:5" ht="19.5" customHeight="1" x14ac:dyDescent="0.25">
      <c r="A40" s="98">
        <v>5</v>
      </c>
      <c r="B40" s="57"/>
      <c r="C40" s="57"/>
      <c r="D40" s="57"/>
      <c r="E40" s="57"/>
    </row>
    <row r="41" spans="1:5" ht="18.75" x14ac:dyDescent="0.25">
      <c r="A41" s="98">
        <v>6</v>
      </c>
      <c r="B41" s="57"/>
      <c r="C41" s="57"/>
      <c r="D41" s="57"/>
      <c r="E41" s="57"/>
    </row>
    <row r="42" spans="1:5" ht="18" customHeight="1" x14ac:dyDescent="0.25">
      <c r="A42" s="98">
        <v>7</v>
      </c>
      <c r="B42" s="57"/>
      <c r="C42" s="57"/>
      <c r="D42" s="57"/>
      <c r="E42" s="57"/>
    </row>
    <row r="43" spans="1:5" ht="20.25" customHeight="1" x14ac:dyDescent="0.25">
      <c r="A43" s="167">
        <v>8</v>
      </c>
      <c r="B43" s="57"/>
      <c r="C43" s="57"/>
      <c r="D43" s="57"/>
      <c r="E43" s="57"/>
    </row>
    <row r="44" spans="1:5" ht="20.25" customHeight="1" x14ac:dyDescent="0.25">
      <c r="A44" s="167">
        <v>9</v>
      </c>
      <c r="B44" s="57"/>
      <c r="C44" s="57"/>
      <c r="D44" s="57"/>
      <c r="E44" s="57"/>
    </row>
    <row r="45" spans="1:5" ht="21" customHeight="1" x14ac:dyDescent="0.25">
      <c r="A45" s="167">
        <v>10</v>
      </c>
      <c r="B45" s="57"/>
      <c r="C45" s="57"/>
      <c r="D45" s="57"/>
      <c r="E45" s="57"/>
    </row>
    <row r="46" spans="1:5" ht="18.75" x14ac:dyDescent="0.3">
      <c r="A46" s="168"/>
      <c r="B46" s="140" t="s">
        <v>71</v>
      </c>
      <c r="C46" s="141"/>
      <c r="D46" s="141"/>
      <c r="E46" s="141"/>
    </row>
    <row r="47" spans="1:5" ht="18.75" x14ac:dyDescent="0.25">
      <c r="A47" s="98">
        <v>1</v>
      </c>
      <c r="B47" s="57"/>
      <c r="C47" s="57"/>
      <c r="D47" s="57"/>
      <c r="E47" s="57"/>
    </row>
    <row r="48" spans="1:5" ht="22.5" customHeight="1" x14ac:dyDescent="0.25">
      <c r="A48" s="98">
        <v>2</v>
      </c>
      <c r="B48" s="57"/>
      <c r="C48" s="57"/>
      <c r="D48" s="57"/>
      <c r="E48" s="57"/>
    </row>
    <row r="49" spans="1:5" ht="17.25" customHeight="1" x14ac:dyDescent="0.25">
      <c r="A49" s="98">
        <v>3</v>
      </c>
      <c r="B49" s="57"/>
      <c r="C49" s="57"/>
      <c r="D49" s="57"/>
      <c r="E49" s="57"/>
    </row>
    <row r="50" spans="1:5" ht="18.75" x14ac:dyDescent="0.25">
      <c r="A50" s="98">
        <v>4</v>
      </c>
      <c r="B50" s="57"/>
      <c r="C50" s="57"/>
      <c r="D50" s="57"/>
      <c r="E50" s="57"/>
    </row>
    <row r="51" spans="1:5" ht="18.75" x14ac:dyDescent="0.25">
      <c r="A51" s="98">
        <v>5</v>
      </c>
      <c r="B51" s="57"/>
      <c r="C51" s="57"/>
      <c r="D51" s="57"/>
      <c r="E51" s="57"/>
    </row>
    <row r="52" spans="1:5" ht="18.75" x14ac:dyDescent="0.25">
      <c r="A52" s="98">
        <v>6</v>
      </c>
      <c r="B52" s="57"/>
      <c r="C52" s="57"/>
      <c r="D52" s="57"/>
      <c r="E52" s="57"/>
    </row>
    <row r="53" spans="1:5" ht="18.75" x14ac:dyDescent="0.25">
      <c r="A53" s="98">
        <v>7</v>
      </c>
      <c r="B53" s="57"/>
      <c r="C53" s="57"/>
      <c r="D53" s="57"/>
      <c r="E53" s="57"/>
    </row>
    <row r="54" spans="1:5" ht="18.75" x14ac:dyDescent="0.25">
      <c r="A54" s="98">
        <v>8</v>
      </c>
      <c r="B54" s="57"/>
      <c r="C54" s="57"/>
      <c r="D54" s="57"/>
      <c r="E54" s="57"/>
    </row>
    <row r="55" spans="1:5" ht="18.75" x14ac:dyDescent="0.25">
      <c r="A55" s="98">
        <v>9</v>
      </c>
      <c r="B55" s="57"/>
      <c r="C55" s="57"/>
      <c r="D55" s="57"/>
      <c r="E55" s="57"/>
    </row>
    <row r="56" spans="1:5" ht="18.75" x14ac:dyDescent="0.25">
      <c r="A56" s="98">
        <v>10</v>
      </c>
      <c r="B56" s="57"/>
      <c r="C56" s="57"/>
      <c r="D56" s="57"/>
      <c r="E56" s="57"/>
    </row>
    <row r="57" spans="1:5" ht="37.5" x14ac:dyDescent="0.3">
      <c r="A57" s="144"/>
      <c r="B57" s="146" t="s">
        <v>196</v>
      </c>
      <c r="C57" s="141"/>
      <c r="D57" s="141"/>
      <c r="E57" s="141"/>
    </row>
    <row r="58" spans="1:5" ht="18.75" x14ac:dyDescent="0.25">
      <c r="A58" s="98">
        <v>1</v>
      </c>
      <c r="B58" s="68"/>
      <c r="C58" s="68"/>
      <c r="D58" s="68"/>
      <c r="E58" s="68"/>
    </row>
    <row r="59" spans="1:5" ht="18.75" x14ac:dyDescent="0.25">
      <c r="A59" s="98">
        <v>2</v>
      </c>
      <c r="B59" s="68"/>
      <c r="C59" s="68"/>
      <c r="D59" s="68"/>
      <c r="E59" s="68"/>
    </row>
    <row r="60" spans="1:5" ht="18.75" x14ac:dyDescent="0.25">
      <c r="A60" s="98">
        <v>3</v>
      </c>
      <c r="B60" s="68"/>
      <c r="C60" s="68"/>
      <c r="D60" s="68"/>
      <c r="E60" s="68"/>
    </row>
    <row r="61" spans="1:5" ht="18.75" x14ac:dyDescent="0.25">
      <c r="A61" s="98">
        <v>4</v>
      </c>
      <c r="B61" s="68"/>
      <c r="C61" s="68"/>
      <c r="D61" s="68"/>
      <c r="E61" s="68"/>
    </row>
    <row r="62" spans="1:5" ht="18.75" x14ac:dyDescent="0.25">
      <c r="A62" s="98">
        <v>5</v>
      </c>
      <c r="B62" s="68"/>
      <c r="C62" s="68"/>
      <c r="D62" s="68"/>
      <c r="E62" s="68"/>
    </row>
    <row r="63" spans="1:5" ht="18.75" x14ac:dyDescent="0.25">
      <c r="A63" s="165"/>
      <c r="B63" s="143" t="s">
        <v>240</v>
      </c>
      <c r="C63" s="205"/>
      <c r="D63" s="205"/>
      <c r="E63" s="205"/>
    </row>
    <row r="64" spans="1:5" ht="18.75" x14ac:dyDescent="0.3">
      <c r="A64" s="144"/>
      <c r="B64" s="140" t="s">
        <v>242</v>
      </c>
      <c r="C64" s="141"/>
      <c r="D64" s="141"/>
      <c r="E64" s="141"/>
    </row>
    <row r="65" spans="1:5" ht="20.25" customHeight="1" x14ac:dyDescent="0.25">
      <c r="A65" s="98">
        <v>1</v>
      </c>
      <c r="B65" s="57"/>
      <c r="C65" s="57"/>
      <c r="D65" s="57"/>
      <c r="E65" s="57"/>
    </row>
    <row r="66" spans="1:5" ht="20.25" customHeight="1" x14ac:dyDescent="0.25">
      <c r="A66" s="98">
        <v>2</v>
      </c>
      <c r="B66" s="57"/>
      <c r="C66" s="57"/>
      <c r="D66" s="57"/>
      <c r="E66" s="57"/>
    </row>
    <row r="67" spans="1:5" ht="20.25" customHeight="1" x14ac:dyDescent="0.25">
      <c r="A67" s="98">
        <v>3</v>
      </c>
      <c r="B67" s="57"/>
      <c r="C67" s="57"/>
      <c r="D67" s="57"/>
      <c r="E67" s="57"/>
    </row>
    <row r="68" spans="1:5" ht="18.75" x14ac:dyDescent="0.25">
      <c r="A68" s="98">
        <v>4</v>
      </c>
      <c r="B68" s="57"/>
      <c r="C68" s="57"/>
      <c r="D68" s="57"/>
      <c r="E68" s="57"/>
    </row>
    <row r="69" spans="1:5" ht="18.75" x14ac:dyDescent="0.25">
      <c r="A69" s="98">
        <v>5</v>
      </c>
      <c r="B69" s="68"/>
      <c r="C69" s="68"/>
      <c r="D69" s="68"/>
      <c r="E69" s="68"/>
    </row>
    <row r="70" spans="1:5" ht="18.75" x14ac:dyDescent="0.3">
      <c r="A70" s="144"/>
      <c r="B70" s="140" t="s">
        <v>241</v>
      </c>
      <c r="C70" s="141"/>
      <c r="D70" s="141"/>
      <c r="E70" s="141"/>
    </row>
    <row r="71" spans="1:5" ht="18.75" x14ac:dyDescent="0.25">
      <c r="A71" s="98">
        <v>1</v>
      </c>
      <c r="B71" s="57"/>
      <c r="C71" s="57"/>
      <c r="D71" s="57"/>
      <c r="E71" s="57"/>
    </row>
    <row r="72" spans="1:5" ht="18.75" x14ac:dyDescent="0.25">
      <c r="A72" s="98">
        <v>2</v>
      </c>
      <c r="B72" s="57"/>
      <c r="C72" s="57"/>
      <c r="D72" s="57"/>
      <c r="E72" s="57"/>
    </row>
    <row r="73" spans="1:5" ht="18.75" x14ac:dyDescent="0.25">
      <c r="A73" s="98">
        <v>3</v>
      </c>
      <c r="B73" s="57"/>
      <c r="C73" s="57"/>
      <c r="D73" s="57"/>
      <c r="E73" s="57"/>
    </row>
    <row r="74" spans="1:5" ht="18.75" x14ac:dyDescent="0.25">
      <c r="A74" s="98">
        <v>4</v>
      </c>
      <c r="B74" s="57"/>
      <c r="C74" s="57"/>
      <c r="D74" s="57"/>
      <c r="E74" s="57"/>
    </row>
    <row r="75" spans="1:5" ht="18.75" x14ac:dyDescent="0.25">
      <c r="A75" s="98">
        <v>5</v>
      </c>
      <c r="B75" s="57"/>
      <c r="C75" s="57"/>
      <c r="D75" s="57"/>
      <c r="E75" s="57"/>
    </row>
    <row r="76" spans="1:5" ht="18.75" x14ac:dyDescent="0.25">
      <c r="A76" s="98">
        <v>6</v>
      </c>
      <c r="B76" s="57"/>
      <c r="C76" s="57"/>
      <c r="D76" s="57"/>
      <c r="E76" s="57"/>
    </row>
    <row r="77" spans="1:5" ht="19.5" customHeight="1" x14ac:dyDescent="0.25">
      <c r="A77" s="98">
        <v>7</v>
      </c>
      <c r="B77" s="57"/>
      <c r="C77" s="57"/>
      <c r="D77" s="57"/>
      <c r="E77" s="57"/>
    </row>
    <row r="78" spans="1:5" ht="21.75" customHeight="1" x14ac:dyDescent="0.25">
      <c r="A78" s="98">
        <v>8</v>
      </c>
      <c r="B78" s="57"/>
      <c r="C78" s="57"/>
      <c r="D78" s="57"/>
      <c r="E78" s="57"/>
    </row>
    <row r="79" spans="1:5" ht="21" customHeight="1" x14ac:dyDescent="0.25">
      <c r="A79" s="98">
        <v>9</v>
      </c>
      <c r="B79" s="57"/>
      <c r="C79" s="57"/>
      <c r="D79" s="57"/>
      <c r="E79" s="57"/>
    </row>
    <row r="80" spans="1:5" ht="21.75" customHeight="1" x14ac:dyDescent="0.25">
      <c r="A80" s="98">
        <v>10</v>
      </c>
      <c r="B80" s="57"/>
      <c r="C80" s="57"/>
      <c r="D80" s="57"/>
      <c r="E80" s="57"/>
    </row>
    <row r="81" spans="1:5" ht="22.5" customHeight="1" x14ac:dyDescent="0.25">
      <c r="A81" s="98">
        <v>11</v>
      </c>
      <c r="B81" s="57"/>
      <c r="C81" s="57"/>
      <c r="D81" s="57"/>
      <c r="E81" s="57"/>
    </row>
    <row r="82" spans="1:5" ht="20.25" customHeight="1" x14ac:dyDescent="0.25">
      <c r="A82" s="98">
        <v>12</v>
      </c>
      <c r="B82" s="57"/>
      <c r="C82" s="57"/>
      <c r="D82" s="57"/>
      <c r="E82" s="57"/>
    </row>
    <row r="83" spans="1:5" ht="18.75" x14ac:dyDescent="0.3">
      <c r="A83" s="144"/>
      <c r="B83" s="140" t="s">
        <v>71</v>
      </c>
      <c r="C83" s="141"/>
      <c r="D83" s="206"/>
      <c r="E83" s="141"/>
    </row>
    <row r="84" spans="1:5" ht="18.75" x14ac:dyDescent="0.25">
      <c r="A84" s="164">
        <v>1</v>
      </c>
      <c r="B84" s="57"/>
      <c r="C84" s="57"/>
      <c r="D84" s="57"/>
      <c r="E84" s="57"/>
    </row>
    <row r="85" spans="1:5" ht="18.75" customHeight="1" x14ac:dyDescent="0.25">
      <c r="A85" s="164">
        <v>2</v>
      </c>
      <c r="B85" s="57"/>
      <c r="C85" s="57"/>
      <c r="D85" s="57"/>
      <c r="E85" s="57"/>
    </row>
    <row r="86" spans="1:5" ht="18.75" x14ac:dyDescent="0.25">
      <c r="A86" s="164">
        <v>3</v>
      </c>
      <c r="B86" s="57"/>
      <c r="C86" s="57"/>
      <c r="D86" s="57"/>
      <c r="E86" s="57"/>
    </row>
    <row r="87" spans="1:5" ht="18.75" customHeight="1" x14ac:dyDescent="0.25">
      <c r="A87" s="164">
        <v>4</v>
      </c>
      <c r="B87" s="57"/>
      <c r="C87" s="57"/>
      <c r="D87" s="57"/>
      <c r="E87" s="57"/>
    </row>
    <row r="88" spans="1:5" ht="18" customHeight="1" x14ac:dyDescent="0.25">
      <c r="A88" s="164">
        <v>5</v>
      </c>
      <c r="B88" s="57"/>
      <c r="C88" s="57"/>
      <c r="D88" s="57"/>
      <c r="E88" s="57"/>
    </row>
    <row r="89" spans="1:5" ht="23.25" customHeight="1" x14ac:dyDescent="0.25">
      <c r="A89" s="164">
        <v>6</v>
      </c>
      <c r="B89" s="57"/>
      <c r="C89" s="57"/>
      <c r="D89" s="57"/>
      <c r="E89" s="57"/>
    </row>
    <row r="90" spans="1:5" ht="19.5" customHeight="1" x14ac:dyDescent="0.25">
      <c r="A90" s="164">
        <v>7</v>
      </c>
      <c r="B90" s="57"/>
      <c r="C90" s="57"/>
      <c r="D90" s="57"/>
      <c r="E90" s="57"/>
    </row>
    <row r="91" spans="1:5" ht="24.75" customHeight="1" x14ac:dyDescent="0.25">
      <c r="A91" s="203">
        <v>8</v>
      </c>
      <c r="B91" s="57"/>
      <c r="C91" s="57"/>
      <c r="D91" s="57"/>
      <c r="E91" s="57"/>
    </row>
    <row r="92" spans="1:5" ht="21" customHeight="1" x14ac:dyDescent="0.25">
      <c r="A92" s="203">
        <v>9</v>
      </c>
      <c r="B92" s="57"/>
      <c r="C92" s="57"/>
      <c r="D92" s="57"/>
      <c r="E92" s="57"/>
    </row>
    <row r="93" spans="1:5" ht="37.5" x14ac:dyDescent="0.3">
      <c r="A93" s="168"/>
      <c r="B93" s="146" t="s">
        <v>196</v>
      </c>
      <c r="C93" s="141"/>
      <c r="D93" s="141"/>
      <c r="E93" s="141"/>
    </row>
    <row r="94" spans="1:5" ht="18.75" x14ac:dyDescent="0.3">
      <c r="A94" s="164">
        <v>1</v>
      </c>
      <c r="B94" s="58"/>
      <c r="C94" s="145"/>
      <c r="D94" s="145"/>
      <c r="E94" s="145"/>
    </row>
    <row r="95" spans="1:5" ht="18.75" x14ac:dyDescent="0.3">
      <c r="A95" s="164">
        <v>2</v>
      </c>
      <c r="B95" s="58"/>
      <c r="C95" s="145"/>
      <c r="D95" s="145"/>
      <c r="E95" s="145"/>
    </row>
    <row r="96" spans="1:5" ht="18.75" x14ac:dyDescent="0.3">
      <c r="A96" s="164">
        <v>3</v>
      </c>
      <c r="B96" s="58"/>
      <c r="C96" s="145"/>
      <c r="D96" s="145"/>
      <c r="E96" s="145"/>
    </row>
    <row r="97" spans="1:5" ht="18.75" x14ac:dyDescent="0.3">
      <c r="A97" s="164">
        <v>4</v>
      </c>
      <c r="B97" s="58"/>
      <c r="C97" s="145"/>
      <c r="D97" s="145"/>
      <c r="E97" s="145"/>
    </row>
    <row r="98" spans="1:5" ht="18.75" x14ac:dyDescent="0.3">
      <c r="A98" s="164">
        <v>5</v>
      </c>
      <c r="B98" s="58"/>
      <c r="C98" s="145"/>
      <c r="D98" s="145"/>
      <c r="E98" s="145"/>
    </row>
    <row r="99" spans="1:5" ht="18.75" x14ac:dyDescent="0.25">
      <c r="A99" s="165"/>
      <c r="B99" s="143" t="s">
        <v>235</v>
      </c>
      <c r="C99" s="143"/>
      <c r="D99" s="143"/>
      <c r="E99" s="143"/>
    </row>
    <row r="100" spans="1:5" ht="18.75" x14ac:dyDescent="0.3">
      <c r="A100" s="144"/>
      <c r="B100" s="140" t="s">
        <v>242</v>
      </c>
      <c r="C100" s="141"/>
      <c r="D100" s="141"/>
      <c r="E100" s="141"/>
    </row>
    <row r="101" spans="1:5" ht="18.75" x14ac:dyDescent="0.25">
      <c r="A101" s="98">
        <v>1</v>
      </c>
      <c r="B101" s="68"/>
      <c r="C101" s="68"/>
      <c r="D101" s="68"/>
      <c r="E101" s="68"/>
    </row>
    <row r="102" spans="1:5" ht="18.75" x14ac:dyDescent="0.25">
      <c r="A102" s="98">
        <v>2</v>
      </c>
      <c r="B102" s="68"/>
      <c r="C102" s="68"/>
      <c r="D102" s="68"/>
      <c r="E102" s="68"/>
    </row>
    <row r="103" spans="1:5" ht="18.75" x14ac:dyDescent="0.25">
      <c r="A103" s="98">
        <v>3</v>
      </c>
      <c r="B103" s="68"/>
      <c r="C103" s="68"/>
      <c r="D103" s="68"/>
      <c r="E103" s="68"/>
    </row>
    <row r="104" spans="1:5" ht="18.75" x14ac:dyDescent="0.25">
      <c r="A104" s="98">
        <v>4</v>
      </c>
      <c r="B104" s="68"/>
      <c r="C104" s="68"/>
      <c r="D104" s="68"/>
      <c r="E104" s="68"/>
    </row>
    <row r="105" spans="1:5" ht="18.75" x14ac:dyDescent="0.25">
      <c r="A105" s="98">
        <v>5</v>
      </c>
      <c r="B105" s="68"/>
      <c r="C105" s="68"/>
      <c r="D105" s="68"/>
      <c r="E105" s="68"/>
    </row>
    <row r="106" spans="1:5" ht="18.75" x14ac:dyDescent="0.3">
      <c r="A106" s="144"/>
      <c r="B106" s="140" t="s">
        <v>241</v>
      </c>
      <c r="C106" s="141"/>
      <c r="D106" s="141"/>
      <c r="E106" s="141"/>
    </row>
    <row r="107" spans="1:5" ht="18.75" x14ac:dyDescent="0.25">
      <c r="A107" s="98">
        <v>1</v>
      </c>
      <c r="B107" s="57"/>
      <c r="C107" s="57"/>
      <c r="D107" s="57"/>
      <c r="E107" s="57"/>
    </row>
    <row r="108" spans="1:5" ht="18.75" x14ac:dyDescent="0.25">
      <c r="A108" s="98">
        <v>2</v>
      </c>
      <c r="B108" s="57"/>
      <c r="C108" s="57"/>
      <c r="D108" s="57"/>
      <c r="E108" s="57"/>
    </row>
    <row r="109" spans="1:5" ht="18.75" x14ac:dyDescent="0.25">
      <c r="A109" s="98">
        <v>3</v>
      </c>
      <c r="B109" s="57"/>
      <c r="C109" s="57"/>
      <c r="D109" s="57"/>
      <c r="E109" s="57"/>
    </row>
    <row r="110" spans="1:5" ht="21.75" customHeight="1" x14ac:dyDescent="0.25">
      <c r="A110" s="98">
        <v>4</v>
      </c>
      <c r="B110" s="57"/>
      <c r="C110" s="57"/>
      <c r="D110" s="57"/>
      <c r="E110" s="57"/>
    </row>
    <row r="111" spans="1:5" ht="18.75" x14ac:dyDescent="0.25">
      <c r="A111" s="98">
        <v>5</v>
      </c>
      <c r="B111" s="57"/>
      <c r="C111" s="57"/>
      <c r="D111" s="57"/>
      <c r="E111" s="57"/>
    </row>
    <row r="112" spans="1:5" ht="18.75" x14ac:dyDescent="0.25">
      <c r="A112" s="98">
        <v>6</v>
      </c>
      <c r="B112" s="57"/>
      <c r="C112" s="57"/>
      <c r="D112" s="57"/>
      <c r="E112" s="57"/>
    </row>
    <row r="113" spans="1:5" ht="18.75" x14ac:dyDescent="0.25">
      <c r="A113" s="98">
        <v>7</v>
      </c>
      <c r="B113" s="57"/>
      <c r="C113" s="57"/>
      <c r="D113" s="57"/>
      <c r="E113" s="57"/>
    </row>
    <row r="114" spans="1:5" ht="22.5" customHeight="1" x14ac:dyDescent="0.25">
      <c r="A114" s="98">
        <v>8</v>
      </c>
      <c r="B114" s="57"/>
      <c r="C114" s="57"/>
      <c r="D114" s="57"/>
      <c r="E114" s="57"/>
    </row>
    <row r="115" spans="1:5" ht="21.75" customHeight="1" x14ac:dyDescent="0.25">
      <c r="A115" s="98">
        <v>9</v>
      </c>
      <c r="B115" s="57"/>
      <c r="C115" s="57"/>
      <c r="D115" s="57"/>
      <c r="E115" s="57"/>
    </row>
    <row r="116" spans="1:5" ht="20.25" customHeight="1" x14ac:dyDescent="0.25">
      <c r="A116" s="98">
        <v>10</v>
      </c>
      <c r="B116" s="57"/>
      <c r="C116" s="57"/>
      <c r="D116" s="57"/>
      <c r="E116" s="57"/>
    </row>
    <row r="117" spans="1:5" ht="19.5" customHeight="1" x14ac:dyDescent="0.25">
      <c r="A117" s="98">
        <v>11</v>
      </c>
      <c r="B117" s="57"/>
      <c r="C117" s="57"/>
      <c r="D117" s="57"/>
      <c r="E117" s="57"/>
    </row>
    <row r="118" spans="1:5" ht="24" customHeight="1" x14ac:dyDescent="0.25">
      <c r="A118" s="98">
        <v>12</v>
      </c>
      <c r="B118" s="57"/>
      <c r="C118" s="57"/>
      <c r="D118" s="57"/>
      <c r="E118" s="57"/>
    </row>
    <row r="119" spans="1:5" ht="26.25" customHeight="1" x14ac:dyDescent="0.25">
      <c r="A119" s="98">
        <v>13</v>
      </c>
      <c r="B119" s="57"/>
      <c r="C119" s="57"/>
      <c r="D119" s="57"/>
      <c r="E119" s="57"/>
    </row>
    <row r="120" spans="1:5" ht="19.5" customHeight="1" x14ac:dyDescent="0.25">
      <c r="A120" s="98">
        <v>14</v>
      </c>
      <c r="B120" s="57"/>
      <c r="C120" s="57"/>
      <c r="D120" s="57"/>
      <c r="E120" s="57"/>
    </row>
    <row r="121" spans="1:5" ht="18.75" x14ac:dyDescent="0.25">
      <c r="A121" s="144"/>
      <c r="B121" s="138" t="s">
        <v>71</v>
      </c>
      <c r="C121" s="207"/>
      <c r="D121" s="207"/>
      <c r="E121" s="207"/>
    </row>
    <row r="122" spans="1:5" ht="18.75" x14ac:dyDescent="0.25">
      <c r="A122" s="164">
        <v>1</v>
      </c>
      <c r="B122" s="57"/>
      <c r="C122" s="57"/>
      <c r="D122" s="57"/>
      <c r="E122" s="57"/>
    </row>
    <row r="123" spans="1:5" ht="18.75" x14ac:dyDescent="0.25">
      <c r="A123" s="164">
        <v>2</v>
      </c>
      <c r="B123" s="57"/>
      <c r="C123" s="57"/>
      <c r="D123" s="57"/>
      <c r="E123" s="57"/>
    </row>
    <row r="124" spans="1:5" ht="18.75" x14ac:dyDescent="0.25">
      <c r="A124" s="164">
        <v>3</v>
      </c>
      <c r="B124" s="57"/>
      <c r="C124" s="57"/>
      <c r="D124" s="57"/>
      <c r="E124" s="57"/>
    </row>
    <row r="125" spans="1:5" ht="18.75" x14ac:dyDescent="0.25">
      <c r="A125" s="164">
        <v>4</v>
      </c>
      <c r="B125" s="57"/>
      <c r="C125" s="57"/>
      <c r="D125" s="57"/>
      <c r="E125" s="57"/>
    </row>
    <row r="126" spans="1:5" ht="18.75" x14ac:dyDescent="0.3">
      <c r="A126" s="164">
        <v>5</v>
      </c>
      <c r="B126" s="58"/>
      <c r="C126" s="145"/>
      <c r="D126" s="145"/>
      <c r="E126" s="145"/>
    </row>
    <row r="127" spans="1:5" ht="37.5" x14ac:dyDescent="0.3">
      <c r="A127" s="144"/>
      <c r="B127" s="146" t="s">
        <v>196</v>
      </c>
      <c r="C127" s="141"/>
      <c r="D127" s="141"/>
      <c r="E127" s="141"/>
    </row>
    <row r="128" spans="1:5" ht="18.75" x14ac:dyDescent="0.3">
      <c r="A128" s="164">
        <v>1</v>
      </c>
      <c r="B128" s="58"/>
      <c r="C128" s="145"/>
      <c r="D128" s="145"/>
      <c r="E128" s="145"/>
    </row>
    <row r="129" spans="1:5" ht="18.75" x14ac:dyDescent="0.3">
      <c r="A129" s="164">
        <v>2</v>
      </c>
      <c r="B129" s="58"/>
      <c r="C129" s="145"/>
      <c r="D129" s="145"/>
      <c r="E129" s="145"/>
    </row>
    <row r="130" spans="1:5" ht="18.75" x14ac:dyDescent="0.3">
      <c r="A130" s="164">
        <v>3</v>
      </c>
      <c r="B130" s="58"/>
      <c r="C130" s="145"/>
      <c r="D130" s="145"/>
      <c r="E130" s="145"/>
    </row>
    <row r="131" spans="1:5" ht="18.75" x14ac:dyDescent="0.3">
      <c r="A131" s="164">
        <v>4</v>
      </c>
      <c r="B131" s="58"/>
      <c r="C131" s="145"/>
      <c r="D131" s="145"/>
      <c r="E131" s="145"/>
    </row>
    <row r="132" spans="1:5" ht="18.75" x14ac:dyDescent="0.3">
      <c r="A132" s="164">
        <v>5</v>
      </c>
      <c r="B132" s="58"/>
      <c r="C132" s="145"/>
      <c r="D132" s="145"/>
      <c r="E132" s="145"/>
    </row>
    <row r="133" spans="1:5" ht="18.75" x14ac:dyDescent="0.25">
      <c r="A133" s="61"/>
      <c r="B133" s="61"/>
      <c r="C133" s="61"/>
      <c r="D133" s="61"/>
      <c r="E133" s="61"/>
    </row>
    <row r="134" spans="1:5" ht="18.75" x14ac:dyDescent="0.25">
      <c r="A134" s="61"/>
      <c r="B134" s="61"/>
      <c r="C134" s="61"/>
      <c r="D134" s="61"/>
      <c r="E134" s="6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2" zoomScaleSheetLayoutView="100" workbookViewId="0">
      <selection activeCell="C7" sqref="C7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69" t="s">
        <v>140</v>
      </c>
      <c r="B1" s="369"/>
      <c r="C1" s="369"/>
      <c r="D1" s="369"/>
      <c r="E1" s="369"/>
    </row>
    <row r="2" spans="1:5" ht="94.5" customHeight="1" x14ac:dyDescent="0.25">
      <c r="A2" s="178" t="s">
        <v>141</v>
      </c>
      <c r="B2" s="178" t="s">
        <v>142</v>
      </c>
      <c r="C2" s="178" t="s">
        <v>143</v>
      </c>
      <c r="D2" s="178" t="s">
        <v>144</v>
      </c>
      <c r="E2" s="178" t="s">
        <v>145</v>
      </c>
    </row>
    <row r="3" spans="1:5" ht="56.25" x14ac:dyDescent="0.3">
      <c r="A3" s="65" t="s">
        <v>146</v>
      </c>
      <c r="B3" s="54">
        <v>3</v>
      </c>
      <c r="C3" s="102">
        <v>3</v>
      </c>
      <c r="D3" s="102">
        <v>0</v>
      </c>
      <c r="E3" s="102">
        <v>1</v>
      </c>
    </row>
    <row r="4" spans="1:5" ht="75" x14ac:dyDescent="0.3">
      <c r="A4" s="65" t="s">
        <v>147</v>
      </c>
      <c r="B4" s="54">
        <v>12</v>
      </c>
      <c r="C4" s="102">
        <v>2</v>
      </c>
      <c r="D4" s="102">
        <v>0</v>
      </c>
      <c r="E4" s="102">
        <v>12</v>
      </c>
    </row>
    <row r="5" spans="1:5" ht="112.5" x14ac:dyDescent="0.3">
      <c r="A5" s="65" t="s">
        <v>222</v>
      </c>
      <c r="B5" s="111">
        <f>B6+B7+B8+B9</f>
        <v>100</v>
      </c>
      <c r="C5" s="111">
        <f>C6+C7+C8+C9</f>
        <v>0</v>
      </c>
      <c r="D5" s="111">
        <f>D6+D7+D8+D9</f>
        <v>0</v>
      </c>
      <c r="E5" s="111">
        <f>E6+E7+E8+E9</f>
        <v>100</v>
      </c>
    </row>
    <row r="6" spans="1:5" ht="24" customHeight="1" x14ac:dyDescent="0.3">
      <c r="A6" s="65" t="s">
        <v>269</v>
      </c>
      <c r="B6" s="54">
        <v>0</v>
      </c>
      <c r="C6" s="102">
        <v>0</v>
      </c>
      <c r="D6" s="102">
        <v>0</v>
      </c>
      <c r="E6" s="102">
        <v>0</v>
      </c>
    </row>
    <row r="7" spans="1:5" ht="37.5" x14ac:dyDescent="0.3">
      <c r="A7" s="65" t="s">
        <v>148</v>
      </c>
      <c r="B7" s="54">
        <v>100</v>
      </c>
      <c r="C7" s="102">
        <v>0</v>
      </c>
      <c r="D7" s="102">
        <v>0</v>
      </c>
      <c r="E7" s="102">
        <v>100</v>
      </c>
    </row>
    <row r="8" spans="1:5" ht="56.25" x14ac:dyDescent="0.3">
      <c r="A8" s="65" t="s">
        <v>149</v>
      </c>
      <c r="B8" s="54">
        <v>0</v>
      </c>
      <c r="C8" s="102">
        <v>0</v>
      </c>
      <c r="D8" s="102">
        <v>0</v>
      </c>
      <c r="E8" s="102">
        <v>0</v>
      </c>
    </row>
    <row r="9" spans="1:5" ht="56.25" x14ac:dyDescent="0.3">
      <c r="A9" s="65" t="s">
        <v>150</v>
      </c>
      <c r="B9" s="54">
        <v>0</v>
      </c>
      <c r="C9" s="102">
        <v>0</v>
      </c>
      <c r="D9" s="102">
        <v>0</v>
      </c>
      <c r="E9" s="102">
        <v>0</v>
      </c>
    </row>
    <row r="10" spans="1:5" ht="18.75" x14ac:dyDescent="0.25">
      <c r="A10" s="66" t="s">
        <v>91</v>
      </c>
      <c r="B10" s="100">
        <f>B3+B4+B5</f>
        <v>115</v>
      </c>
      <c r="C10" s="100">
        <f>C3+C4+C5</f>
        <v>5</v>
      </c>
      <c r="D10" s="100">
        <f>D3+D4+D5</f>
        <v>0</v>
      </c>
      <c r="E10" s="100">
        <f>E3+E4+E5</f>
        <v>113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view="pageBreakPreview" topLeftCell="A5" zoomScaleSheetLayoutView="100" workbookViewId="0">
      <selection activeCell="A9" sqref="A9:D32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68" t="s">
        <v>151</v>
      </c>
      <c r="B1" s="370"/>
      <c r="C1" s="370"/>
      <c r="D1" s="370"/>
    </row>
    <row r="2" spans="1:4" ht="37.5" x14ac:dyDescent="0.25">
      <c r="A2" s="243" t="s">
        <v>93</v>
      </c>
      <c r="B2" s="243" t="s">
        <v>94</v>
      </c>
      <c r="C2" s="243" t="s">
        <v>95</v>
      </c>
      <c r="D2" s="243" t="s">
        <v>152</v>
      </c>
    </row>
    <row r="3" spans="1:4" ht="18.75" x14ac:dyDescent="0.25">
      <c r="A3" s="136" t="s">
        <v>223</v>
      </c>
      <c r="B3" s="137"/>
      <c r="C3" s="136"/>
      <c r="D3" s="137"/>
    </row>
    <row r="4" spans="1:4" ht="15.75" x14ac:dyDescent="0.25">
      <c r="A4" s="160"/>
      <c r="B4" s="163"/>
      <c r="C4" s="163"/>
      <c r="D4" s="160"/>
    </row>
    <row r="5" spans="1:4" ht="18.75" x14ac:dyDescent="0.25">
      <c r="A5" s="136" t="s">
        <v>124</v>
      </c>
      <c r="B5" s="148"/>
      <c r="C5" s="136"/>
      <c r="D5" s="137"/>
    </row>
    <row r="6" spans="1:4" ht="78.75" customHeight="1" x14ac:dyDescent="0.25">
      <c r="A6" s="61" t="s">
        <v>447</v>
      </c>
      <c r="B6" s="259">
        <v>43884</v>
      </c>
      <c r="C6" s="61" t="s">
        <v>446</v>
      </c>
      <c r="D6" s="253" t="s">
        <v>445</v>
      </c>
    </row>
    <row r="7" spans="1:4" ht="45.75" customHeight="1" x14ac:dyDescent="0.25">
      <c r="A7" s="253" t="s">
        <v>444</v>
      </c>
      <c r="B7" s="261" t="s">
        <v>373</v>
      </c>
      <c r="C7" s="289" t="s">
        <v>443</v>
      </c>
      <c r="D7" s="263" t="s">
        <v>442</v>
      </c>
    </row>
    <row r="8" spans="1:4" ht="18.75" x14ac:dyDescent="0.25">
      <c r="A8" s="137" t="s">
        <v>237</v>
      </c>
      <c r="B8" s="148"/>
      <c r="C8" s="137"/>
      <c r="D8" s="137"/>
    </row>
    <row r="9" spans="1:4" ht="61.5" customHeight="1" x14ac:dyDescent="0.25">
      <c r="A9" s="61" t="s">
        <v>441</v>
      </c>
      <c r="B9" s="285">
        <v>43836</v>
      </c>
      <c r="C9" s="286" t="s">
        <v>741</v>
      </c>
      <c r="D9" s="133" t="s">
        <v>440</v>
      </c>
    </row>
    <row r="10" spans="1:4" ht="66.75" customHeight="1" x14ac:dyDescent="0.25">
      <c r="A10" s="253" t="s">
        <v>439</v>
      </c>
      <c r="B10" s="287" t="s">
        <v>438</v>
      </c>
      <c r="C10" s="133" t="s">
        <v>437</v>
      </c>
      <c r="D10" s="133" t="s">
        <v>436</v>
      </c>
    </row>
    <row r="11" spans="1:4" ht="97.5" customHeight="1" x14ac:dyDescent="0.25">
      <c r="A11" s="61" t="s">
        <v>435</v>
      </c>
      <c r="B11" s="288">
        <v>43883</v>
      </c>
      <c r="C11" s="61" t="s">
        <v>449</v>
      </c>
      <c r="D11" s="253" t="s">
        <v>434</v>
      </c>
    </row>
    <row r="12" spans="1:4" ht="102" customHeight="1" x14ac:dyDescent="0.25">
      <c r="A12" s="253" t="s">
        <v>790</v>
      </c>
      <c r="B12" s="254">
        <v>43884</v>
      </c>
      <c r="C12" s="253" t="s">
        <v>742</v>
      </c>
      <c r="D12" s="253" t="s">
        <v>306</v>
      </c>
    </row>
    <row r="13" spans="1:4" ht="69" customHeight="1" x14ac:dyDescent="0.25">
      <c r="A13" s="253" t="s">
        <v>433</v>
      </c>
      <c r="B13" s="254">
        <v>43889</v>
      </c>
      <c r="C13" s="253" t="s">
        <v>432</v>
      </c>
      <c r="D13" s="263" t="s">
        <v>306</v>
      </c>
    </row>
    <row r="14" spans="1:4" ht="69" customHeight="1" x14ac:dyDescent="0.25">
      <c r="A14" s="253" t="s">
        <v>789</v>
      </c>
      <c r="B14" s="254">
        <v>43890</v>
      </c>
      <c r="C14" s="253" t="s">
        <v>450</v>
      </c>
      <c r="D14" s="263" t="s">
        <v>431</v>
      </c>
    </row>
    <row r="15" spans="1:4" ht="41.25" customHeight="1" x14ac:dyDescent="0.25">
      <c r="A15" s="253" t="s">
        <v>430</v>
      </c>
      <c r="B15" s="253" t="s">
        <v>429</v>
      </c>
      <c r="C15" s="253" t="s">
        <v>428</v>
      </c>
      <c r="D15" s="253" t="s">
        <v>427</v>
      </c>
    </row>
    <row r="16" spans="1:4" ht="81" customHeight="1" x14ac:dyDescent="0.25">
      <c r="A16" s="8" t="s">
        <v>426</v>
      </c>
      <c r="B16" s="253" t="s">
        <v>425</v>
      </c>
      <c r="C16" s="253" t="s">
        <v>451</v>
      </c>
      <c r="D16" s="263" t="s">
        <v>424</v>
      </c>
    </row>
    <row r="17" spans="1:4" ht="61.5" customHeight="1" x14ac:dyDescent="0.25">
      <c r="A17" s="255" t="s">
        <v>423</v>
      </c>
      <c r="B17" s="254">
        <v>43896</v>
      </c>
      <c r="C17" s="61" t="s">
        <v>452</v>
      </c>
      <c r="D17" s="263" t="s">
        <v>422</v>
      </c>
    </row>
    <row r="18" spans="1:4" ht="97.5" customHeight="1" x14ac:dyDescent="0.25">
      <c r="A18" s="61" t="s">
        <v>421</v>
      </c>
      <c r="B18" s="253" t="s">
        <v>420</v>
      </c>
      <c r="C18" s="253" t="s">
        <v>419</v>
      </c>
      <c r="D18" s="253" t="s">
        <v>418</v>
      </c>
    </row>
    <row r="19" spans="1:4" ht="76.5" customHeight="1" x14ac:dyDescent="0.25">
      <c r="A19" s="253" t="s">
        <v>416</v>
      </c>
      <c r="B19" s="254">
        <v>43905</v>
      </c>
      <c r="C19" s="253" t="s">
        <v>736</v>
      </c>
      <c r="D19" s="263" t="s">
        <v>306</v>
      </c>
    </row>
    <row r="20" spans="1:4" ht="56.25" x14ac:dyDescent="0.25">
      <c r="A20" s="253" t="s">
        <v>417</v>
      </c>
      <c r="B20" s="265">
        <v>43908</v>
      </c>
      <c r="C20" s="256" t="s">
        <v>453</v>
      </c>
      <c r="D20" s="253" t="s">
        <v>306</v>
      </c>
    </row>
    <row r="21" spans="1:4" ht="99.75" customHeight="1" x14ac:dyDescent="0.25">
      <c r="A21" s="253" t="s">
        <v>416</v>
      </c>
      <c r="B21" s="253" t="s">
        <v>415</v>
      </c>
      <c r="C21" s="253" t="s">
        <v>743</v>
      </c>
      <c r="D21" s="253" t="s">
        <v>306</v>
      </c>
    </row>
    <row r="22" spans="1:4" ht="86.25" customHeight="1" x14ac:dyDescent="0.25">
      <c r="A22" s="253" t="s">
        <v>414</v>
      </c>
      <c r="B22" s="254" t="s">
        <v>413</v>
      </c>
      <c r="C22" s="263" t="s">
        <v>412</v>
      </c>
      <c r="D22" s="253" t="s">
        <v>306</v>
      </c>
    </row>
    <row r="23" spans="1:4" ht="81.75" customHeight="1" x14ac:dyDescent="0.25">
      <c r="A23" s="253" t="s">
        <v>411</v>
      </c>
      <c r="B23" s="253" t="s">
        <v>410</v>
      </c>
      <c r="C23" s="253" t="s">
        <v>744</v>
      </c>
      <c r="D23" s="253" t="s">
        <v>409</v>
      </c>
    </row>
    <row r="24" spans="1:4" ht="72" customHeight="1" x14ac:dyDescent="0.25">
      <c r="A24" s="253" t="s">
        <v>408</v>
      </c>
      <c r="B24" s="254">
        <v>44093</v>
      </c>
      <c r="C24" s="253" t="s">
        <v>407</v>
      </c>
      <c r="D24" s="253" t="s">
        <v>306</v>
      </c>
    </row>
    <row r="25" spans="1:4" ht="111" customHeight="1" x14ac:dyDescent="0.25">
      <c r="A25" s="253" t="s">
        <v>406</v>
      </c>
      <c r="B25" s="254">
        <v>44093</v>
      </c>
      <c r="C25" s="253" t="s">
        <v>745</v>
      </c>
      <c r="D25" s="253" t="s">
        <v>405</v>
      </c>
    </row>
    <row r="26" spans="1:4" ht="74.25" customHeight="1" x14ac:dyDescent="0.25">
      <c r="A26" s="253" t="s">
        <v>404</v>
      </c>
      <c r="B26" s="254">
        <v>44107</v>
      </c>
      <c r="C26" s="253" t="s">
        <v>454</v>
      </c>
      <c r="D26" s="253" t="s">
        <v>403</v>
      </c>
    </row>
    <row r="27" spans="1:4" ht="65.25" customHeight="1" x14ac:dyDescent="0.25">
      <c r="A27" s="253" t="s">
        <v>402</v>
      </c>
      <c r="B27" s="254">
        <v>44120</v>
      </c>
      <c r="C27" s="289" t="s">
        <v>401</v>
      </c>
      <c r="D27" s="253" t="s">
        <v>306</v>
      </c>
    </row>
    <row r="28" spans="1:4" ht="69.75" customHeight="1" x14ac:dyDescent="0.25">
      <c r="A28" s="253" t="s">
        <v>400</v>
      </c>
      <c r="B28" s="254">
        <v>44122</v>
      </c>
      <c r="C28" s="289" t="s">
        <v>399</v>
      </c>
      <c r="D28" s="263" t="s">
        <v>306</v>
      </c>
    </row>
    <row r="29" spans="1:4" ht="87" customHeight="1" x14ac:dyDescent="0.25">
      <c r="A29" s="253" t="s">
        <v>398</v>
      </c>
      <c r="B29" s="254">
        <v>44128</v>
      </c>
      <c r="C29" s="289" t="s">
        <v>737</v>
      </c>
      <c r="D29" s="263" t="s">
        <v>397</v>
      </c>
    </row>
    <row r="30" spans="1:4" ht="72.75" customHeight="1" x14ac:dyDescent="0.25">
      <c r="A30" s="253" t="s">
        <v>396</v>
      </c>
      <c r="B30" s="254">
        <v>44129</v>
      </c>
      <c r="C30" s="289" t="s">
        <v>738</v>
      </c>
      <c r="D30" s="263" t="s">
        <v>395</v>
      </c>
    </row>
    <row r="31" spans="1:4" ht="97.5" customHeight="1" x14ac:dyDescent="0.25">
      <c r="A31" s="253" t="s">
        <v>394</v>
      </c>
      <c r="B31" s="254">
        <v>44142</v>
      </c>
      <c r="C31" s="289" t="s">
        <v>455</v>
      </c>
      <c r="D31" s="253" t="s">
        <v>306</v>
      </c>
    </row>
    <row r="32" spans="1:4" ht="58.5" customHeight="1" x14ac:dyDescent="0.25">
      <c r="A32" s="253" t="s">
        <v>393</v>
      </c>
      <c r="B32" s="254">
        <v>44143</v>
      </c>
      <c r="C32" s="253" t="s">
        <v>392</v>
      </c>
      <c r="D32" s="253" t="s">
        <v>306</v>
      </c>
    </row>
    <row r="33" spans="1:4" ht="17.25" customHeight="1" x14ac:dyDescent="0.25">
      <c r="A33" s="250"/>
      <c r="B33" s="250"/>
      <c r="C33" s="250"/>
      <c r="D33" s="250"/>
    </row>
    <row r="34" spans="1:4" ht="15.75" hidden="1" customHeight="1" x14ac:dyDescent="0.25">
      <c r="A34" s="253"/>
      <c r="B34" s="254"/>
      <c r="C34" s="253"/>
      <c r="D34" s="253"/>
    </row>
    <row r="35" spans="1:4" ht="18.75" customHeight="1" x14ac:dyDescent="0.25">
      <c r="A35" s="137" t="s">
        <v>238</v>
      </c>
      <c r="B35" s="148"/>
      <c r="C35" s="137"/>
      <c r="D35" s="137"/>
    </row>
    <row r="36" spans="1:4" ht="54" customHeight="1" x14ac:dyDescent="0.25">
      <c r="A36" s="268" t="s">
        <v>391</v>
      </c>
      <c r="B36" s="269">
        <v>43848</v>
      </c>
      <c r="C36" s="263" t="s">
        <v>456</v>
      </c>
      <c r="D36" s="263" t="s">
        <v>390</v>
      </c>
    </row>
    <row r="37" spans="1:4" ht="168" customHeight="1" x14ac:dyDescent="0.25">
      <c r="A37" s="263" t="s">
        <v>389</v>
      </c>
      <c r="B37" s="254">
        <v>43856</v>
      </c>
      <c r="C37" s="253" t="s">
        <v>388</v>
      </c>
      <c r="D37" s="253" t="s">
        <v>306</v>
      </c>
    </row>
    <row r="38" spans="1:4" ht="60" customHeight="1" x14ac:dyDescent="0.25">
      <c r="A38" s="268" t="s">
        <v>387</v>
      </c>
      <c r="B38" s="269">
        <v>43856</v>
      </c>
      <c r="C38" s="270" t="s">
        <v>739</v>
      </c>
      <c r="D38" s="263" t="s">
        <v>386</v>
      </c>
    </row>
    <row r="39" spans="1:4" ht="68.25" customHeight="1" x14ac:dyDescent="0.25">
      <c r="A39" s="270" t="s">
        <v>385</v>
      </c>
      <c r="B39" s="269" t="s">
        <v>384</v>
      </c>
      <c r="C39" s="263" t="s">
        <v>746</v>
      </c>
      <c r="D39" s="263" t="s">
        <v>382</v>
      </c>
    </row>
    <row r="40" spans="1:4" ht="45.75" customHeight="1" x14ac:dyDescent="0.25">
      <c r="A40" s="263" t="s">
        <v>381</v>
      </c>
      <c r="B40" s="254">
        <v>43891</v>
      </c>
      <c r="C40" s="253" t="s">
        <v>457</v>
      </c>
      <c r="D40" s="253" t="s">
        <v>380</v>
      </c>
    </row>
    <row r="41" spans="1:4" ht="135.75" customHeight="1" x14ac:dyDescent="0.25">
      <c r="A41" s="263" t="s">
        <v>379</v>
      </c>
      <c r="B41" s="253" t="s">
        <v>378</v>
      </c>
      <c r="C41" s="253" t="s">
        <v>377</v>
      </c>
      <c r="D41" s="290" t="s">
        <v>306</v>
      </c>
    </row>
    <row r="42" spans="1:4" ht="49.5" customHeight="1" x14ac:dyDescent="0.25">
      <c r="A42" s="263" t="s">
        <v>376</v>
      </c>
      <c r="B42" s="261" t="s">
        <v>373</v>
      </c>
      <c r="C42" s="271" t="s">
        <v>375</v>
      </c>
      <c r="D42" s="263" t="s">
        <v>306</v>
      </c>
    </row>
    <row r="43" spans="1:4" ht="87.75" customHeight="1" x14ac:dyDescent="0.25">
      <c r="A43" s="270" t="s">
        <v>374</v>
      </c>
      <c r="B43" s="261" t="s">
        <v>373</v>
      </c>
      <c r="C43" s="271" t="s">
        <v>372</v>
      </c>
      <c r="D43" s="263" t="s">
        <v>371</v>
      </c>
    </row>
    <row r="44" spans="1:4" ht="50.25" customHeight="1" x14ac:dyDescent="0.25">
      <c r="A44" s="263" t="s">
        <v>370</v>
      </c>
      <c r="B44" s="261" t="s">
        <v>369</v>
      </c>
      <c r="C44" s="253" t="s">
        <v>368</v>
      </c>
      <c r="D44" s="253" t="s">
        <v>306</v>
      </c>
    </row>
    <row r="45" spans="1:4" ht="64.5" customHeight="1" x14ac:dyDescent="0.25">
      <c r="A45" s="279" t="s">
        <v>367</v>
      </c>
      <c r="B45" s="280" t="s">
        <v>366</v>
      </c>
      <c r="C45" s="274" t="s">
        <v>747</v>
      </c>
      <c r="D45" s="255" t="s">
        <v>346</v>
      </c>
    </row>
    <row r="46" spans="1:4" ht="18" customHeight="1" x14ac:dyDescent="0.25">
      <c r="A46" s="258" t="s">
        <v>234</v>
      </c>
      <c r="B46" s="276"/>
      <c r="C46" s="258"/>
      <c r="D46" s="258"/>
    </row>
    <row r="47" spans="1:4" ht="83.25" customHeight="1" x14ac:dyDescent="0.25">
      <c r="A47" s="263" t="s">
        <v>365</v>
      </c>
      <c r="B47" s="269" t="s">
        <v>364</v>
      </c>
      <c r="C47" s="263" t="s">
        <v>748</v>
      </c>
      <c r="D47" s="263" t="s">
        <v>363</v>
      </c>
    </row>
    <row r="48" spans="1:4" ht="65.25" customHeight="1" x14ac:dyDescent="0.25">
      <c r="A48" s="263" t="s">
        <v>362</v>
      </c>
      <c r="B48" s="269" t="s">
        <v>361</v>
      </c>
      <c r="C48" s="263" t="s">
        <v>749</v>
      </c>
      <c r="D48" s="263" t="s">
        <v>359</v>
      </c>
    </row>
    <row r="49" spans="1:4" ht="100.5" customHeight="1" x14ac:dyDescent="0.25">
      <c r="A49" s="263" t="s">
        <v>788</v>
      </c>
      <c r="B49" s="253" t="s">
        <v>358</v>
      </c>
      <c r="C49" s="291" t="s">
        <v>357</v>
      </c>
      <c r="D49" s="292" t="s">
        <v>356</v>
      </c>
    </row>
    <row r="50" spans="1:4" ht="92.25" customHeight="1" x14ac:dyDescent="0.25">
      <c r="A50" s="61" t="s">
        <v>355</v>
      </c>
      <c r="B50" s="253" t="s">
        <v>354</v>
      </c>
      <c r="C50" s="61" t="s">
        <v>750</v>
      </c>
      <c r="D50" s="293" t="s">
        <v>448</v>
      </c>
    </row>
    <row r="51" spans="1:4" ht="18.75" x14ac:dyDescent="0.25">
      <c r="A51" s="137" t="s">
        <v>240</v>
      </c>
      <c r="B51" s="148"/>
      <c r="C51" s="137"/>
      <c r="D51" s="137"/>
    </row>
    <row r="52" spans="1:4" ht="112.5" x14ac:dyDescent="0.25">
      <c r="A52" s="253" t="s">
        <v>353</v>
      </c>
      <c r="B52" s="254" t="s">
        <v>352</v>
      </c>
      <c r="C52" s="263" t="s">
        <v>347</v>
      </c>
      <c r="D52" s="253" t="s">
        <v>306</v>
      </c>
    </row>
    <row r="53" spans="1:4" ht="66" customHeight="1" x14ac:dyDescent="0.25">
      <c r="A53" s="253" t="s">
        <v>351</v>
      </c>
      <c r="B53" s="254">
        <v>43869</v>
      </c>
      <c r="C53" s="263" t="s">
        <v>458</v>
      </c>
      <c r="D53" s="253" t="s">
        <v>306</v>
      </c>
    </row>
    <row r="54" spans="1:4" ht="71.25" customHeight="1" x14ac:dyDescent="0.25">
      <c r="A54" s="253" t="s">
        <v>350</v>
      </c>
      <c r="B54" s="254" t="s">
        <v>349</v>
      </c>
      <c r="C54" s="253" t="s">
        <v>320</v>
      </c>
      <c r="D54" s="263" t="s">
        <v>306</v>
      </c>
    </row>
    <row r="55" spans="1:4" ht="75.75" customHeight="1" x14ac:dyDescent="0.25">
      <c r="A55" s="253" t="s">
        <v>740</v>
      </c>
      <c r="B55" s="254" t="s">
        <v>348</v>
      </c>
      <c r="C55" s="263" t="s">
        <v>347</v>
      </c>
      <c r="D55" s="253" t="s">
        <v>346</v>
      </c>
    </row>
    <row r="56" spans="1:4" ht="63" customHeight="1" x14ac:dyDescent="0.25">
      <c r="A56" s="253" t="s">
        <v>345</v>
      </c>
      <c r="B56" s="254" t="s">
        <v>344</v>
      </c>
      <c r="C56" s="253" t="s">
        <v>343</v>
      </c>
      <c r="D56" s="253" t="s">
        <v>306</v>
      </c>
    </row>
    <row r="57" spans="1:4" ht="99" customHeight="1" x14ac:dyDescent="0.25">
      <c r="A57" s="253" t="s">
        <v>342</v>
      </c>
      <c r="B57" s="254">
        <v>43904</v>
      </c>
      <c r="C57" s="253" t="s">
        <v>751</v>
      </c>
      <c r="D57" s="263" t="s">
        <v>341</v>
      </c>
    </row>
    <row r="58" spans="1:4" ht="48.75" customHeight="1" x14ac:dyDescent="0.25">
      <c r="A58" s="253" t="s">
        <v>340</v>
      </c>
      <c r="B58" s="277" t="s">
        <v>339</v>
      </c>
      <c r="C58" s="253" t="s">
        <v>338</v>
      </c>
      <c r="D58" s="253" t="s">
        <v>306</v>
      </c>
    </row>
    <row r="59" spans="1:4" ht="69" customHeight="1" x14ac:dyDescent="0.25">
      <c r="A59" s="253" t="s">
        <v>337</v>
      </c>
      <c r="B59" s="253" t="s">
        <v>336</v>
      </c>
      <c r="C59" s="253" t="s">
        <v>335</v>
      </c>
      <c r="D59" s="263" t="s">
        <v>306</v>
      </c>
    </row>
    <row r="60" spans="1:4" ht="69" customHeight="1" x14ac:dyDescent="0.25">
      <c r="A60" s="253" t="s">
        <v>334</v>
      </c>
      <c r="B60" s="253" t="s">
        <v>333</v>
      </c>
      <c r="C60" s="253" t="s">
        <v>752</v>
      </c>
      <c r="D60" s="263" t="s">
        <v>332</v>
      </c>
    </row>
    <row r="61" spans="1:4" ht="50.25" customHeight="1" x14ac:dyDescent="0.25">
      <c r="A61" s="253" t="s">
        <v>331</v>
      </c>
      <c r="B61" s="253" t="s">
        <v>330</v>
      </c>
      <c r="C61" s="271" t="s">
        <v>329</v>
      </c>
      <c r="D61" s="253" t="s">
        <v>328</v>
      </c>
    </row>
    <row r="62" spans="1:4" ht="63" customHeight="1" x14ac:dyDescent="0.25">
      <c r="A62" s="253" t="s">
        <v>327</v>
      </c>
      <c r="B62" s="254" t="s">
        <v>326</v>
      </c>
      <c r="C62" s="253" t="s">
        <v>753</v>
      </c>
      <c r="D62" s="253" t="s">
        <v>306</v>
      </c>
    </row>
    <row r="63" spans="1:4" ht="17.25" customHeight="1" x14ac:dyDescent="0.25">
      <c r="A63" s="253"/>
      <c r="B63" s="254"/>
      <c r="C63" s="253"/>
      <c r="D63" s="253"/>
    </row>
    <row r="64" spans="1:4" ht="18.75" x14ac:dyDescent="0.25">
      <c r="A64" s="137" t="s">
        <v>235</v>
      </c>
      <c r="B64" s="148"/>
      <c r="C64" s="137"/>
      <c r="D64" s="137"/>
    </row>
    <row r="65" spans="1:4" ht="66.75" customHeight="1" x14ac:dyDescent="0.25">
      <c r="A65" s="253" t="s">
        <v>325</v>
      </c>
      <c r="B65" s="254">
        <v>43836</v>
      </c>
      <c r="C65" s="253" t="s">
        <v>324</v>
      </c>
      <c r="D65" s="253" t="s">
        <v>323</v>
      </c>
    </row>
    <row r="66" spans="1:4" ht="60.75" customHeight="1" x14ac:dyDescent="0.25">
      <c r="A66" s="253" t="s">
        <v>322</v>
      </c>
      <c r="B66" s="254" t="s">
        <v>321</v>
      </c>
      <c r="C66" s="253" t="s">
        <v>320</v>
      </c>
      <c r="D66" s="263" t="s">
        <v>306</v>
      </c>
    </row>
    <row r="67" spans="1:4" ht="114.75" customHeight="1" x14ac:dyDescent="0.25">
      <c r="A67" s="253" t="s">
        <v>319</v>
      </c>
      <c r="B67" s="253" t="s">
        <v>318</v>
      </c>
      <c r="C67" s="253" t="s">
        <v>754</v>
      </c>
      <c r="D67" s="263" t="s">
        <v>317</v>
      </c>
    </row>
    <row r="68" spans="1:4" ht="48.75" customHeight="1" x14ac:dyDescent="0.25">
      <c r="A68" s="61" t="s">
        <v>316</v>
      </c>
      <c r="B68" s="254">
        <v>43908</v>
      </c>
      <c r="C68" s="270" t="s">
        <v>315</v>
      </c>
      <c r="D68" s="253" t="s">
        <v>306</v>
      </c>
    </row>
    <row r="69" spans="1:4" ht="89.25" customHeight="1" x14ac:dyDescent="0.25">
      <c r="A69" s="253" t="s">
        <v>314</v>
      </c>
      <c r="B69" s="254">
        <v>43917</v>
      </c>
      <c r="C69" s="253" t="s">
        <v>755</v>
      </c>
      <c r="D69" s="263" t="s">
        <v>313</v>
      </c>
    </row>
    <row r="70" spans="1:4" ht="66" customHeight="1" x14ac:dyDescent="0.25">
      <c r="A70" s="253" t="s">
        <v>312</v>
      </c>
      <c r="B70" s="254" t="s">
        <v>311</v>
      </c>
      <c r="C70" s="253" t="s">
        <v>310</v>
      </c>
      <c r="D70" s="263" t="s">
        <v>309</v>
      </c>
    </row>
    <row r="71" spans="1:4" ht="82.5" customHeight="1" x14ac:dyDescent="0.25">
      <c r="A71" s="253" t="s">
        <v>308</v>
      </c>
      <c r="B71" s="253" t="s">
        <v>307</v>
      </c>
      <c r="C71" s="253" t="s">
        <v>756</v>
      </c>
      <c r="D71" s="263" t="s">
        <v>306</v>
      </c>
    </row>
    <row r="72" spans="1:4" ht="118.5" customHeight="1" x14ac:dyDescent="0.25">
      <c r="A72" s="253" t="s">
        <v>305</v>
      </c>
      <c r="B72" s="253" t="s">
        <v>302</v>
      </c>
      <c r="C72" s="253" t="s">
        <v>459</v>
      </c>
      <c r="D72" s="263" t="s">
        <v>304</v>
      </c>
    </row>
    <row r="73" spans="1:4" ht="94.5" customHeight="1" x14ac:dyDescent="0.25">
      <c r="A73" s="253" t="s">
        <v>303</v>
      </c>
      <c r="B73" s="253" t="s">
        <v>302</v>
      </c>
      <c r="C73" s="253" t="s">
        <v>301</v>
      </c>
      <c r="D73" s="253" t="s">
        <v>300</v>
      </c>
    </row>
  </sheetData>
  <sheetProtection sort="0" autoFilter="0" pivotTables="0"/>
  <mergeCells count="1">
    <mergeCell ref="A1:D1"/>
  </mergeCells>
  <hyperlinks>
    <hyperlink ref="C7" r:id="rId1"/>
    <hyperlink ref="C27" r:id="rId2"/>
    <hyperlink ref="C43" r:id="rId3"/>
    <hyperlink ref="C61" r:id="rId4"/>
    <hyperlink ref="C42" r:id="rId5"/>
    <hyperlink ref="C28" r:id="rId6"/>
    <hyperlink ref="C49" r:id="rId7" display="https://www.instagram.com/vescacheersportclub/"/>
  </hyperlinks>
  <pageMargins left="0.7" right="0.7" top="0.75" bottom="0.75" header="0.3" footer="0.3"/>
  <pageSetup paperSize="9" orientation="landscape" r:id="rId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SheetLayoutView="100" workbookViewId="0">
      <selection activeCell="A4" sqref="A4:E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71" t="s">
        <v>163</v>
      </c>
      <c r="B1" s="371"/>
      <c r="C1" s="371"/>
      <c r="D1" s="184"/>
      <c r="E1" s="184"/>
    </row>
    <row r="2" spans="1:5" ht="18.75" x14ac:dyDescent="0.25">
      <c r="A2" s="357" t="s">
        <v>164</v>
      </c>
      <c r="B2" s="357"/>
      <c r="C2" s="357"/>
      <c r="D2" s="175"/>
      <c r="E2" s="175"/>
    </row>
    <row r="3" spans="1:5" ht="75.75" customHeight="1" x14ac:dyDescent="0.25">
      <c r="A3" s="178" t="s">
        <v>165</v>
      </c>
      <c r="B3" s="183" t="s">
        <v>243</v>
      </c>
      <c r="C3" s="181" t="s">
        <v>244</v>
      </c>
      <c r="D3" s="178" t="s">
        <v>245</v>
      </c>
      <c r="E3" s="178" t="s">
        <v>246</v>
      </c>
    </row>
    <row r="4" spans="1:5" ht="18.75" x14ac:dyDescent="0.3">
      <c r="A4" s="69" t="s">
        <v>166</v>
      </c>
      <c r="B4" s="72"/>
      <c r="C4" s="149"/>
      <c r="D4" s="73"/>
      <c r="E4" s="73"/>
    </row>
    <row r="5" spans="1:5" ht="18.75" x14ac:dyDescent="0.3">
      <c r="A5" s="67" t="s">
        <v>167</v>
      </c>
      <c r="B5" s="99" t="s">
        <v>293</v>
      </c>
      <c r="C5" s="245"/>
      <c r="D5" s="244"/>
      <c r="E5" s="244"/>
    </row>
    <row r="6" spans="1:5" ht="37.5" x14ac:dyDescent="0.25">
      <c r="A6" s="30" t="s">
        <v>168</v>
      </c>
      <c r="B6" s="246" t="s">
        <v>786</v>
      </c>
      <c r="C6" s="98"/>
      <c r="D6" s="99"/>
      <c r="E6" s="99"/>
    </row>
    <row r="7" spans="1:5" ht="37.5" x14ac:dyDescent="0.25">
      <c r="A7" s="30" t="s">
        <v>169</v>
      </c>
      <c r="B7" s="249" t="s">
        <v>294</v>
      </c>
      <c r="C7" s="250">
        <v>709</v>
      </c>
      <c r="D7" s="250">
        <v>100</v>
      </c>
      <c r="E7" s="250">
        <v>100</v>
      </c>
    </row>
    <row r="8" spans="1:5" ht="168.75" x14ac:dyDescent="0.25">
      <c r="A8" s="30" t="s">
        <v>170</v>
      </c>
      <c r="B8" s="247" t="s">
        <v>295</v>
      </c>
      <c r="C8" s="187">
        <v>39629</v>
      </c>
      <c r="D8" s="99" t="s">
        <v>298</v>
      </c>
      <c r="E8" s="188">
        <v>11402</v>
      </c>
    </row>
    <row r="9" spans="1:5" ht="18.75" x14ac:dyDescent="0.25">
      <c r="A9" s="67" t="s">
        <v>171</v>
      </c>
      <c r="B9" s="248" t="s">
        <v>292</v>
      </c>
      <c r="C9" s="98">
        <v>0</v>
      </c>
      <c r="D9" s="99">
        <v>0</v>
      </c>
      <c r="E9" s="99">
        <v>0</v>
      </c>
    </row>
    <row r="10" spans="1:5" ht="37.5" x14ac:dyDescent="0.25">
      <c r="A10" s="30" t="s">
        <v>172</v>
      </c>
      <c r="B10" s="246" t="s">
        <v>296</v>
      </c>
      <c r="C10" s="98">
        <v>130</v>
      </c>
      <c r="D10" s="99">
        <v>58</v>
      </c>
      <c r="E10" s="99">
        <v>45</v>
      </c>
    </row>
    <row r="11" spans="1:5" ht="262.5" x14ac:dyDescent="0.25">
      <c r="A11" s="30" t="s">
        <v>173</v>
      </c>
      <c r="B11" s="251" t="s">
        <v>297</v>
      </c>
      <c r="C11" s="187">
        <v>13349</v>
      </c>
      <c r="D11" s="99" t="s">
        <v>299</v>
      </c>
      <c r="E11" s="188">
        <v>2216</v>
      </c>
    </row>
    <row r="12" spans="1:5" ht="18.75" x14ac:dyDescent="0.25">
      <c r="A12" s="70" t="s">
        <v>199</v>
      </c>
      <c r="B12" s="99" t="s">
        <v>292</v>
      </c>
      <c r="C12" s="98">
        <v>0</v>
      </c>
      <c r="D12" s="99">
        <v>0</v>
      </c>
      <c r="E12" s="99">
        <v>0</v>
      </c>
    </row>
    <row r="13" spans="1:5" ht="18.75" x14ac:dyDescent="0.25">
      <c r="A13" s="74" t="s">
        <v>174</v>
      </c>
      <c r="B13" s="99"/>
      <c r="C13" s="98"/>
      <c r="D13" s="99"/>
      <c r="E13" s="99"/>
    </row>
    <row r="14" spans="1:5" ht="18.75" customHeight="1" x14ac:dyDescent="0.3">
      <c r="A14" s="47" t="s">
        <v>175</v>
      </c>
      <c r="B14" s="71" t="s">
        <v>179</v>
      </c>
      <c r="C14" s="150" t="s">
        <v>178</v>
      </c>
      <c r="D14" s="71"/>
      <c r="E14" s="71"/>
    </row>
    <row r="15" spans="1:5" ht="18.75" x14ac:dyDescent="0.25">
      <c r="A15" s="30" t="s">
        <v>176</v>
      </c>
      <c r="B15" s="99" t="s">
        <v>292</v>
      </c>
      <c r="C15" s="98">
        <v>0</v>
      </c>
      <c r="D15" s="99"/>
      <c r="E15" s="99"/>
    </row>
    <row r="16" spans="1:5" ht="18.75" x14ac:dyDescent="0.25">
      <c r="A16" s="30" t="s">
        <v>177</v>
      </c>
      <c r="B16" s="99" t="s">
        <v>292</v>
      </c>
      <c r="C16" s="98">
        <v>0</v>
      </c>
      <c r="D16" s="99"/>
      <c r="E16" s="99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 display="https://vk.com/away.php?to=https%3A%2F%2Fxn--d1ancibu7d.xn--p1ai%2Forganization%2Fmolodezhnye-tsentry%2Fsodruzhestvo%2F&amp;cc_key="/>
    <hyperlink ref="B7" r:id="rId2"/>
    <hyperlink ref="B10" r:id="rId3"/>
    <hyperlink ref="B8" r:id="rId4" display="https://vk.com/sodrughestvo54"/>
    <hyperlink ref="B11" r:id="rId5" display="https://vk.com/away.php?to=https%3A%2F%2Finstagram.com%2Fcentr_sodrugestvo%2F&amp;cc_key="/>
  </hyperlinks>
  <pageMargins left="0.7" right="0.7" top="0.75" bottom="0.75" header="0.3" footer="0.3"/>
  <pageSetup paperSize="9" orientation="landscape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F4" sqref="F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57" t="s">
        <v>180</v>
      </c>
      <c r="B1" s="357"/>
    </row>
    <row r="2" spans="1:2" ht="18.75" x14ac:dyDescent="0.25">
      <c r="A2" s="178" t="s">
        <v>181</v>
      </c>
      <c r="B2" s="178" t="s">
        <v>188</v>
      </c>
    </row>
    <row r="3" spans="1:2" ht="73.5" customHeight="1" x14ac:dyDescent="0.25">
      <c r="A3" s="153" t="s">
        <v>182</v>
      </c>
      <c r="B3" s="159">
        <v>125</v>
      </c>
    </row>
    <row r="4" spans="1:2" ht="101.25" customHeight="1" x14ac:dyDescent="0.25">
      <c r="A4" s="153" t="s">
        <v>183</v>
      </c>
      <c r="B4" s="159">
        <v>205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C6" sqref="C6:D6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54" t="s">
        <v>184</v>
      </c>
      <c r="B1" s="154"/>
      <c r="C1" s="154"/>
      <c r="D1" s="154"/>
    </row>
    <row r="2" spans="1:4" ht="37.5" customHeight="1" x14ac:dyDescent="0.25">
      <c r="A2" s="178" t="s">
        <v>62</v>
      </c>
      <c r="B2" s="178" t="s">
        <v>185</v>
      </c>
      <c r="C2" s="178" t="s">
        <v>186</v>
      </c>
      <c r="D2" s="178" t="s">
        <v>187</v>
      </c>
    </row>
    <row r="3" spans="1:4" ht="44.25" customHeight="1" x14ac:dyDescent="0.25">
      <c r="A3" s="64">
        <v>1</v>
      </c>
      <c r="B3" s="30" t="s">
        <v>189</v>
      </c>
      <c r="C3" s="75" t="s">
        <v>292</v>
      </c>
      <c r="D3" s="21">
        <v>0</v>
      </c>
    </row>
    <row r="4" spans="1:4" ht="59.25" customHeight="1" x14ac:dyDescent="0.25">
      <c r="A4" s="64">
        <v>2</v>
      </c>
      <c r="B4" s="30" t="s">
        <v>190</v>
      </c>
      <c r="C4" s="75" t="s">
        <v>292</v>
      </c>
      <c r="D4" s="21">
        <v>0</v>
      </c>
    </row>
    <row r="5" spans="1:4" ht="49.5" customHeight="1" x14ac:dyDescent="0.25">
      <c r="A5" s="64">
        <v>3</v>
      </c>
      <c r="B5" s="30" t="s">
        <v>191</v>
      </c>
      <c r="C5" s="75" t="s">
        <v>292</v>
      </c>
      <c r="D5" s="21">
        <v>0</v>
      </c>
    </row>
    <row r="6" spans="1:4" ht="48.75" customHeight="1" x14ac:dyDescent="0.25">
      <c r="A6" s="64">
        <v>4</v>
      </c>
      <c r="B6" s="68" t="s">
        <v>174</v>
      </c>
      <c r="C6" s="75" t="s">
        <v>787</v>
      </c>
      <c r="D6" s="21">
        <v>1690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topLeftCell="A7" zoomScaleSheetLayoutView="100" workbookViewId="0">
      <selection activeCell="C8" sqref="C8:E8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71" t="s">
        <v>153</v>
      </c>
      <c r="B1" s="371"/>
      <c r="C1" s="371"/>
      <c r="D1" s="371"/>
      <c r="E1" s="371"/>
    </row>
    <row r="2" spans="1:5" ht="39" customHeight="1" x14ac:dyDescent="0.25">
      <c r="A2" s="174" t="s">
        <v>62</v>
      </c>
      <c r="B2" s="174" t="s">
        <v>154</v>
      </c>
      <c r="C2" s="174" t="s">
        <v>155</v>
      </c>
      <c r="D2" s="174" t="s">
        <v>156</v>
      </c>
      <c r="E2" s="174" t="s">
        <v>157</v>
      </c>
    </row>
    <row r="3" spans="1:5" ht="18.75" x14ac:dyDescent="0.25">
      <c r="A3" s="67">
        <v>1</v>
      </c>
      <c r="B3" s="67" t="s">
        <v>158</v>
      </c>
      <c r="C3" s="102">
        <v>0</v>
      </c>
      <c r="D3" s="102">
        <v>0</v>
      </c>
      <c r="E3" s="68"/>
    </row>
    <row r="4" spans="1:5" ht="18.75" x14ac:dyDescent="0.25">
      <c r="A4" s="30">
        <v>2</v>
      </c>
      <c r="B4" s="67" t="s">
        <v>159</v>
      </c>
      <c r="C4" s="102">
        <v>0</v>
      </c>
      <c r="D4" s="102">
        <v>0</v>
      </c>
      <c r="E4" s="68"/>
    </row>
    <row r="5" spans="1:5" ht="18.75" x14ac:dyDescent="0.25">
      <c r="A5" s="67">
        <v>3</v>
      </c>
      <c r="B5" s="67" t="s">
        <v>160</v>
      </c>
      <c r="C5" s="102">
        <v>0</v>
      </c>
      <c r="D5" s="102">
        <v>0</v>
      </c>
      <c r="E5" s="68"/>
    </row>
    <row r="6" spans="1:5" ht="403.5" customHeight="1" x14ac:dyDescent="0.25">
      <c r="A6" s="372">
        <v>4</v>
      </c>
      <c r="B6" s="372" t="s">
        <v>161</v>
      </c>
      <c r="C6" s="189">
        <v>180</v>
      </c>
      <c r="D6" s="102">
        <v>6</v>
      </c>
      <c r="E6" s="294" t="s">
        <v>782</v>
      </c>
    </row>
    <row r="7" spans="1:5" ht="18.75" x14ac:dyDescent="0.25">
      <c r="A7" s="373"/>
      <c r="B7" s="373"/>
      <c r="C7" s="189">
        <v>0</v>
      </c>
      <c r="D7" s="102">
        <v>0</v>
      </c>
      <c r="E7" s="68"/>
    </row>
    <row r="8" spans="1:5" ht="168.75" x14ac:dyDescent="0.25">
      <c r="A8" s="30">
        <v>5</v>
      </c>
      <c r="B8" s="67" t="s">
        <v>162</v>
      </c>
      <c r="C8" s="189">
        <v>48</v>
      </c>
      <c r="D8" s="102">
        <v>1</v>
      </c>
      <c r="E8" s="68" t="s">
        <v>783</v>
      </c>
    </row>
  </sheetData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57" t="s">
        <v>128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3" ht="19.5" customHeight="1" x14ac:dyDescent="0.3">
      <c r="A2" s="374" t="s">
        <v>43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3" ht="18.75" x14ac:dyDescent="0.3">
      <c r="A3" s="336" t="s">
        <v>19</v>
      </c>
      <c r="B3" s="366" t="s">
        <v>13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3" ht="19.5" customHeight="1" x14ac:dyDescent="0.25">
      <c r="A4" s="336"/>
      <c r="B4" s="336" t="s">
        <v>14</v>
      </c>
      <c r="C4" s="336" t="s">
        <v>20</v>
      </c>
      <c r="D4" s="336" t="s">
        <v>129</v>
      </c>
      <c r="E4" s="336"/>
      <c r="F4" s="336" t="s">
        <v>15</v>
      </c>
      <c r="G4" s="326" t="s">
        <v>249</v>
      </c>
      <c r="H4" s="336" t="s">
        <v>81</v>
      </c>
      <c r="I4" s="336" t="s">
        <v>85</v>
      </c>
      <c r="J4" s="336" t="s">
        <v>16</v>
      </c>
      <c r="K4" s="336" t="s">
        <v>46</v>
      </c>
      <c r="L4" s="336" t="s">
        <v>17</v>
      </c>
    </row>
    <row r="5" spans="1:13" ht="37.5" customHeight="1" x14ac:dyDescent="0.25">
      <c r="A5" s="336"/>
      <c r="B5" s="336"/>
      <c r="C5" s="336"/>
      <c r="D5" s="178" t="s">
        <v>131</v>
      </c>
      <c r="E5" s="178" t="s">
        <v>130</v>
      </c>
      <c r="F5" s="336"/>
      <c r="G5" s="328"/>
      <c r="H5" s="336"/>
      <c r="I5" s="336"/>
      <c r="J5" s="336"/>
      <c r="K5" s="336"/>
      <c r="L5" s="336"/>
    </row>
    <row r="6" spans="1:13" s="78" customFormat="1" ht="36" customHeight="1" x14ac:dyDescent="0.3">
      <c r="A6" s="180">
        <f>SUM(B6:L6)-A10</f>
        <v>141</v>
      </c>
      <c r="B6" s="104">
        <v>1</v>
      </c>
      <c r="C6" s="104">
        <v>3</v>
      </c>
      <c r="D6" s="104">
        <v>8</v>
      </c>
      <c r="E6" s="104">
        <v>1</v>
      </c>
      <c r="F6" s="104">
        <v>6</v>
      </c>
      <c r="G6" s="104">
        <v>4</v>
      </c>
      <c r="H6" s="104">
        <v>10</v>
      </c>
      <c r="I6" s="104">
        <v>2</v>
      </c>
      <c r="J6" s="104">
        <v>60</v>
      </c>
      <c r="K6" s="104">
        <v>39</v>
      </c>
      <c r="L6" s="104">
        <v>24</v>
      </c>
      <c r="M6" s="91"/>
    </row>
    <row r="7" spans="1:13" ht="18.75" customHeight="1" x14ac:dyDescent="0.3">
      <c r="A7" s="375" t="str">
        <f>IF(A6=B6+C6+D6+E6+F6+G6+H6+I6+J6+K6+L6-A10,"ПРАВИЛЬНО"," НЕПРАВИЛЬНО")</f>
        <v>ПРАВИЛЬНО</v>
      </c>
      <c r="B7" s="376"/>
      <c r="C7" s="377" t="s">
        <v>18</v>
      </c>
      <c r="D7" s="377"/>
      <c r="E7" s="377"/>
      <c r="F7" s="377"/>
      <c r="G7" s="377"/>
      <c r="H7" s="377"/>
      <c r="I7" s="377"/>
      <c r="J7" s="377"/>
      <c r="K7" s="377"/>
      <c r="L7" s="378"/>
      <c r="M7" s="92"/>
    </row>
    <row r="8" spans="1:13" ht="36" customHeight="1" x14ac:dyDescent="0.25">
      <c r="A8" s="105">
        <f>SUM(B8:L8)</f>
        <v>100</v>
      </c>
      <c r="B8" s="105">
        <f>100/A6*(B6-B10)</f>
        <v>0.70921985815602839</v>
      </c>
      <c r="C8" s="105">
        <f>100/A6*(C6-C10)</f>
        <v>2.1276595744680851</v>
      </c>
      <c r="D8" s="105">
        <f>100/A6*(D6-D10)</f>
        <v>5.6737588652482271</v>
      </c>
      <c r="E8" s="105">
        <f>100/A6*(E6-E10)</f>
        <v>0.70921985815602839</v>
      </c>
      <c r="F8" s="105">
        <f>100/A6*(F6-F10)</f>
        <v>4.2553191489361701</v>
      </c>
      <c r="G8" s="105">
        <f>100/A6*(G6-G10)</f>
        <v>2.8368794326241136</v>
      </c>
      <c r="H8" s="105">
        <f>100/A6*(H6-H10)</f>
        <v>7.0921985815602842</v>
      </c>
      <c r="I8" s="105">
        <f>100/A6*(I6-I10)</f>
        <v>0.70921985815602839</v>
      </c>
      <c r="J8" s="105">
        <f>100/A6*(J6-J10)</f>
        <v>41.843971631205676</v>
      </c>
      <c r="K8" s="105">
        <f>100/A6*(K6-K10)</f>
        <v>24.113475177304966</v>
      </c>
      <c r="L8" s="105">
        <f>100/A6*(L6-L10)</f>
        <v>9.9290780141843982</v>
      </c>
      <c r="M8" s="241"/>
    </row>
    <row r="9" spans="1:13" ht="19.5" customHeight="1" x14ac:dyDescent="0.3">
      <c r="A9" s="366" t="s">
        <v>214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92"/>
    </row>
    <row r="10" spans="1:13" s="62" customFormat="1" ht="36" customHeight="1" x14ac:dyDescent="0.25">
      <c r="A10" s="100">
        <f>SUM(B10:L10)</f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1</v>
      </c>
      <c r="J10" s="21">
        <v>1</v>
      </c>
      <c r="K10" s="21">
        <v>5</v>
      </c>
      <c r="L10" s="21">
        <v>10</v>
      </c>
    </row>
    <row r="11" spans="1:13" ht="19.5" customHeight="1" x14ac:dyDescent="0.25">
      <c r="A11" s="365" t="s">
        <v>208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</row>
    <row r="12" spans="1:13" s="79" customFormat="1" ht="36" customHeight="1" x14ac:dyDescent="0.3">
      <c r="A12" s="35">
        <f>SUM(B12:L12)</f>
        <v>30</v>
      </c>
      <c r="B12" s="151">
        <v>0</v>
      </c>
      <c r="C12" s="151">
        <v>0</v>
      </c>
      <c r="D12" s="151">
        <v>0</v>
      </c>
      <c r="E12" s="151">
        <v>0</v>
      </c>
      <c r="F12" s="151">
        <v>1</v>
      </c>
      <c r="G12" s="151">
        <v>0</v>
      </c>
      <c r="H12" s="151">
        <v>0</v>
      </c>
      <c r="I12" s="151">
        <v>0</v>
      </c>
      <c r="J12" s="151">
        <v>25</v>
      </c>
      <c r="K12" s="151">
        <v>4</v>
      </c>
      <c r="L12" s="151">
        <v>0</v>
      </c>
    </row>
    <row r="13" spans="1:13" s="79" customFormat="1" ht="18.75" x14ac:dyDescent="0.3"/>
    <row r="14" spans="1:13" s="79" customFormat="1" ht="18.75" x14ac:dyDescent="0.3"/>
    <row r="15" spans="1:13" s="79" customFormat="1" ht="18.75" x14ac:dyDescent="0.3"/>
    <row r="16" spans="1:13" s="79" customFormat="1" ht="18.75" x14ac:dyDescent="0.3"/>
    <row r="17" s="79" customFormat="1" ht="18.75" x14ac:dyDescent="0.3"/>
    <row r="18" s="79" customFormat="1" ht="18.75" x14ac:dyDescent="0.3"/>
    <row r="19" s="79" customFormat="1" ht="18.75" x14ac:dyDescent="0.3"/>
    <row r="20" s="79" customFormat="1" ht="18.75" x14ac:dyDescent="0.3"/>
    <row r="21" s="79" customFormat="1" ht="18.75" x14ac:dyDescent="0.3"/>
    <row r="22" s="79" customFormat="1" ht="18.75" x14ac:dyDescent="0.3"/>
    <row r="23" s="79" customFormat="1" ht="18.75" x14ac:dyDescent="0.3"/>
    <row r="24" s="79" customFormat="1" ht="18.75" x14ac:dyDescent="0.3"/>
    <row r="25" s="79" customFormat="1" ht="18.75" x14ac:dyDescent="0.3"/>
    <row r="26" s="79" customFormat="1" ht="18.75" x14ac:dyDescent="0.3"/>
    <row r="27" s="79" customFormat="1" ht="18.75" x14ac:dyDescent="0.3"/>
    <row r="28" s="79" customFormat="1" ht="18.75" x14ac:dyDescent="0.3"/>
    <row r="29" s="79" customFormat="1" ht="18.75" x14ac:dyDescent="0.3"/>
    <row r="30" s="79" customFormat="1" ht="18.75" x14ac:dyDescent="0.3"/>
    <row r="31" s="79" customFormat="1" ht="18.75" x14ac:dyDescent="0.3"/>
    <row r="32" s="79" customFormat="1" ht="18.75" x14ac:dyDescent="0.3"/>
    <row r="33" s="79" customFormat="1" ht="18.75" x14ac:dyDescent="0.3"/>
    <row r="34" s="79" customFormat="1" ht="18.75" x14ac:dyDescent="0.3"/>
    <row r="35" s="79" customFormat="1" ht="18.75" x14ac:dyDescent="0.3"/>
    <row r="36" s="79" customFormat="1" ht="18.75" x14ac:dyDescent="0.3"/>
    <row r="37" s="79" customFormat="1" ht="18.75" x14ac:dyDescent="0.3"/>
    <row r="38" s="79" customFormat="1" ht="18.75" x14ac:dyDescent="0.3"/>
    <row r="39" s="79" customFormat="1" ht="18.75" x14ac:dyDescent="0.3"/>
    <row r="40" s="79" customFormat="1" ht="18.75" x14ac:dyDescent="0.3"/>
    <row r="41" s="79" customFormat="1" ht="18.75" x14ac:dyDescent="0.3"/>
    <row r="42" s="79" customFormat="1" ht="18.75" x14ac:dyDescent="0.3"/>
    <row r="43" s="79" customFormat="1" ht="18.75" x14ac:dyDescent="0.3"/>
    <row r="44" s="79" customFormat="1" ht="18.75" x14ac:dyDescent="0.3"/>
    <row r="45" s="79" customFormat="1" ht="18.75" x14ac:dyDescent="0.3"/>
    <row r="46" s="79" customFormat="1" ht="18.75" x14ac:dyDescent="0.3"/>
    <row r="47" s="79" customFormat="1" ht="18.75" x14ac:dyDescent="0.3"/>
    <row r="48" s="79" customFormat="1" ht="18.75" x14ac:dyDescent="0.3"/>
    <row r="49" s="79" customFormat="1" ht="18.75" x14ac:dyDescent="0.3"/>
    <row r="50" s="79" customFormat="1" ht="18.75" x14ac:dyDescent="0.3"/>
    <row r="51" s="79" customFormat="1" ht="18.75" x14ac:dyDescent="0.3"/>
    <row r="52" s="79" customFormat="1" ht="18.75" x14ac:dyDescent="0.3"/>
    <row r="53" s="79" customFormat="1" ht="18.75" x14ac:dyDescent="0.3"/>
    <row r="54" s="80" customFormat="1" x14ac:dyDescent="0.25"/>
    <row r="55" s="80" customFormat="1" x14ac:dyDescent="0.25"/>
    <row r="56" s="80" customFormat="1" x14ac:dyDescent="0.25"/>
    <row r="57" s="80" customFormat="1" x14ac:dyDescent="0.25"/>
    <row r="58" s="80" customFormat="1" x14ac:dyDescent="0.25"/>
    <row r="59" s="80" customFormat="1" x14ac:dyDescent="0.25"/>
  </sheetData>
  <sheetProtection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>
      <selection activeCell="A3" sqref="A3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25" t="s">
        <v>44</v>
      </c>
      <c r="B1" s="325"/>
      <c r="C1" s="325"/>
    </row>
    <row r="2" spans="1:4" ht="18.75" customHeight="1" x14ac:dyDescent="0.25">
      <c r="A2" s="178" t="s">
        <v>1</v>
      </c>
      <c r="B2" s="178" t="s">
        <v>2</v>
      </c>
      <c r="C2" s="178" t="s">
        <v>47</v>
      </c>
    </row>
    <row r="3" spans="1:4" ht="18.75" customHeight="1" x14ac:dyDescent="0.25">
      <c r="A3" s="28" t="s">
        <v>200</v>
      </c>
      <c r="B3" s="100">
        <f>SUM(B6:B14)</f>
        <v>82</v>
      </c>
      <c r="C3" s="94">
        <f>SUM(B6:B14)</f>
        <v>82</v>
      </c>
      <c r="D3" s="107">
        <f>SUM(B6:B14)-B4</f>
        <v>80</v>
      </c>
    </row>
    <row r="4" spans="1:4" ht="55.5" customHeight="1" x14ac:dyDescent="0.25">
      <c r="A4" s="96" t="s">
        <v>216</v>
      </c>
      <c r="B4" s="58">
        <v>2</v>
      </c>
      <c r="C4" s="93"/>
      <c r="D4" s="107"/>
    </row>
    <row r="5" spans="1:4" ht="18.75" x14ac:dyDescent="0.25">
      <c r="A5" s="181" t="s">
        <v>0</v>
      </c>
      <c r="B5" s="86"/>
      <c r="C5" s="87"/>
    </row>
    <row r="6" spans="1:4" ht="18.75" x14ac:dyDescent="0.25">
      <c r="A6" s="29" t="s">
        <v>205</v>
      </c>
      <c r="B6" s="21">
        <v>60</v>
      </c>
      <c r="C6" s="31">
        <f>100/B3*B6</f>
        <v>73.170731707317074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10</v>
      </c>
      <c r="C9" s="31">
        <f>100/B3*B9</f>
        <v>12.195121951219512</v>
      </c>
    </row>
    <row r="10" spans="1:4" ht="18.75" customHeight="1" x14ac:dyDescent="0.25">
      <c r="A10" s="29" t="s">
        <v>23</v>
      </c>
      <c r="B10" s="21">
        <v>2</v>
      </c>
      <c r="C10" s="31">
        <f>100/B3*B10</f>
        <v>2.4390243902439024</v>
      </c>
    </row>
    <row r="11" spans="1:4" ht="18.75" customHeight="1" x14ac:dyDescent="0.25">
      <c r="A11" s="29" t="s">
        <v>24</v>
      </c>
      <c r="B11" s="21">
        <v>6</v>
      </c>
      <c r="C11" s="31">
        <f>100/B3*B11</f>
        <v>7.3170731707317067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4</v>
      </c>
      <c r="C14" s="31">
        <f>100/B3*B14</f>
        <v>4.8780487804878048</v>
      </c>
    </row>
    <row r="15" spans="1:4" ht="18.75" x14ac:dyDescent="0.25">
      <c r="A15" s="181" t="s">
        <v>27</v>
      </c>
      <c r="B15" s="88">
        <f>SUM(B16,B18,B19,B20)</f>
        <v>80</v>
      </c>
      <c r="C15" s="89" t="str">
        <f>IF(B15=D3,"ПРАВИЛЬНО","НЕПРАВИЛЬНО")</f>
        <v>ПРАВИЛЬНО</v>
      </c>
    </row>
    <row r="16" spans="1:4" ht="18.75" customHeight="1" x14ac:dyDescent="0.25">
      <c r="A16" s="29" t="s">
        <v>272</v>
      </c>
      <c r="B16" s="36">
        <v>61</v>
      </c>
      <c r="C16" s="31">
        <f>100/D3*B16</f>
        <v>76.25</v>
      </c>
    </row>
    <row r="17" spans="1:3" ht="56.25" customHeight="1" x14ac:dyDescent="0.25">
      <c r="A17" s="33" t="s">
        <v>213</v>
      </c>
      <c r="B17" s="37">
        <v>3</v>
      </c>
      <c r="C17" s="31">
        <f>100/D3*B17</f>
        <v>3.75</v>
      </c>
    </row>
    <row r="18" spans="1:3" ht="18.75" customHeight="1" x14ac:dyDescent="0.25">
      <c r="A18" s="29" t="s">
        <v>28</v>
      </c>
      <c r="B18" s="37">
        <v>10</v>
      </c>
      <c r="C18" s="31">
        <f>100/D3*B18</f>
        <v>12.5</v>
      </c>
    </row>
    <row r="19" spans="1:3" ht="18.75" customHeight="1" x14ac:dyDescent="0.25">
      <c r="A19" s="29" t="s">
        <v>29</v>
      </c>
      <c r="B19" s="37">
        <v>8</v>
      </c>
      <c r="C19" s="31">
        <f>100/D3*B19</f>
        <v>10</v>
      </c>
    </row>
    <row r="20" spans="1:3" ht="18.75" customHeight="1" x14ac:dyDescent="0.25">
      <c r="A20" s="29" t="s">
        <v>30</v>
      </c>
      <c r="B20" s="37">
        <v>1</v>
      </c>
      <c r="C20" s="31">
        <f>100/D3*B20</f>
        <v>1.25</v>
      </c>
    </row>
    <row r="21" spans="1:3" ht="18.75" x14ac:dyDescent="0.25">
      <c r="A21" s="181" t="s">
        <v>31</v>
      </c>
      <c r="B21" s="88">
        <f>SUM(B22:B25)</f>
        <v>82</v>
      </c>
      <c r="C21" s="89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22</v>
      </c>
      <c r="C23" s="31">
        <f>100/B3*B23</f>
        <v>26.829268292682926</v>
      </c>
    </row>
    <row r="24" spans="1:3" ht="18.75" x14ac:dyDescent="0.25">
      <c r="A24" s="29" t="s">
        <v>34</v>
      </c>
      <c r="B24" s="37">
        <v>33</v>
      </c>
      <c r="C24" s="31">
        <f>100/B3*B24</f>
        <v>40.243902439024389</v>
      </c>
    </row>
    <row r="25" spans="1:3" ht="18.75" customHeight="1" x14ac:dyDescent="0.25">
      <c r="A25" s="29" t="s">
        <v>35</v>
      </c>
      <c r="B25" s="37">
        <v>27</v>
      </c>
      <c r="C25" s="31">
        <f>100/B3*B25</f>
        <v>32.926829268292686</v>
      </c>
    </row>
    <row r="26" spans="1:3" ht="18.75" x14ac:dyDescent="0.25">
      <c r="A26" s="181" t="s">
        <v>132</v>
      </c>
      <c r="B26" s="88">
        <f>SUM(B27:B30)</f>
        <v>80</v>
      </c>
      <c r="C26" s="89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17</v>
      </c>
      <c r="C27" s="31">
        <f>100/D3*B27</f>
        <v>21.25</v>
      </c>
    </row>
    <row r="28" spans="1:3" ht="18.75" customHeight="1" x14ac:dyDescent="0.25">
      <c r="A28" s="34" t="s">
        <v>36</v>
      </c>
      <c r="B28" s="37">
        <v>18</v>
      </c>
      <c r="C28" s="31">
        <f>100/D3*B28</f>
        <v>22.5</v>
      </c>
    </row>
    <row r="29" spans="1:3" ht="18.75" customHeight="1" x14ac:dyDescent="0.25">
      <c r="A29" s="34" t="s">
        <v>37</v>
      </c>
      <c r="B29" s="37">
        <v>4</v>
      </c>
      <c r="C29" s="31">
        <f>100/D3*B29</f>
        <v>5</v>
      </c>
    </row>
    <row r="30" spans="1:3" ht="18.75" customHeight="1" x14ac:dyDescent="0.25">
      <c r="A30" s="34" t="s">
        <v>38</v>
      </c>
      <c r="B30" s="37">
        <v>41</v>
      </c>
      <c r="C30" s="31">
        <f>100/D3*B30</f>
        <v>51.25</v>
      </c>
    </row>
    <row r="31" spans="1:3" ht="18.75" x14ac:dyDescent="0.25">
      <c r="A31" s="90" t="s">
        <v>133</v>
      </c>
      <c r="B31" s="88">
        <f>SUM(B32:B35)</f>
        <v>80</v>
      </c>
      <c r="C31" s="89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22</v>
      </c>
      <c r="C32" s="31">
        <f>100/D3*B32</f>
        <v>27.5</v>
      </c>
    </row>
    <row r="33" spans="1:3" ht="18.75" customHeight="1" x14ac:dyDescent="0.25">
      <c r="A33" s="29" t="s">
        <v>36</v>
      </c>
      <c r="B33" s="37">
        <v>39</v>
      </c>
      <c r="C33" s="31">
        <f>100/D3*B33</f>
        <v>48.75</v>
      </c>
    </row>
    <row r="34" spans="1:3" ht="18.75" customHeight="1" x14ac:dyDescent="0.25">
      <c r="A34" s="29" t="s">
        <v>37</v>
      </c>
      <c r="B34" s="37">
        <v>9</v>
      </c>
      <c r="C34" s="31">
        <f>100/D3*B34</f>
        <v>11.25</v>
      </c>
    </row>
    <row r="35" spans="1:3" ht="18.75" customHeight="1" x14ac:dyDescent="0.25">
      <c r="A35" s="29" t="s">
        <v>38</v>
      </c>
      <c r="B35" s="37">
        <v>10</v>
      </c>
      <c r="C35" s="31">
        <f>100/D3*B35</f>
        <v>12.5</v>
      </c>
    </row>
    <row r="36" spans="1:3" ht="18.75" x14ac:dyDescent="0.25">
      <c r="A36" s="181" t="s">
        <v>39</v>
      </c>
      <c r="B36" s="88">
        <f>SUM(B37:B38)</f>
        <v>80</v>
      </c>
      <c r="C36" s="89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57</v>
      </c>
      <c r="C37" s="31">
        <f>100/D3*B37</f>
        <v>71.25</v>
      </c>
    </row>
    <row r="38" spans="1:3" ht="18.75" customHeight="1" x14ac:dyDescent="0.25">
      <c r="A38" s="29" t="s">
        <v>41</v>
      </c>
      <c r="B38" s="37">
        <v>23</v>
      </c>
      <c r="C38" s="31">
        <f>100/D3*B38</f>
        <v>28.75</v>
      </c>
    </row>
    <row r="39" spans="1:3" ht="18.75" x14ac:dyDescent="0.3">
      <c r="A39" s="22"/>
      <c r="B39" s="25"/>
      <c r="C39" s="26"/>
    </row>
  </sheetData>
  <sheetProtection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90" zoomScaleNormal="60" zoomScaleSheetLayoutView="90" workbookViewId="0">
      <selection activeCell="F11" sqref="F11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247</v>
      </c>
    </row>
    <row r="3" spans="1:6" ht="37.5" customHeight="1" x14ac:dyDescent="0.3">
      <c r="A3" s="199">
        <v>1</v>
      </c>
      <c r="B3" s="190" t="s">
        <v>257</v>
      </c>
      <c r="C3" s="191"/>
      <c r="D3" s="191"/>
      <c r="E3" s="192"/>
      <c r="F3" s="193" t="s">
        <v>276</v>
      </c>
    </row>
    <row r="4" spans="1:6" ht="60" customHeight="1" x14ac:dyDescent="0.3">
      <c r="A4" s="200">
        <v>2</v>
      </c>
      <c r="B4" s="118" t="s">
        <v>225</v>
      </c>
      <c r="C4" s="114"/>
      <c r="D4" s="114"/>
      <c r="E4" s="115"/>
      <c r="F4" s="194" t="s">
        <v>277</v>
      </c>
    </row>
    <row r="5" spans="1:6" ht="88.5" customHeight="1" x14ac:dyDescent="0.3">
      <c r="A5" s="201">
        <v>3</v>
      </c>
      <c r="B5" s="119" t="s">
        <v>255</v>
      </c>
      <c r="C5" s="112"/>
      <c r="D5" s="116"/>
      <c r="E5" s="113"/>
      <c r="F5" s="119" t="s">
        <v>278</v>
      </c>
    </row>
    <row r="6" spans="1:6" ht="37.5" customHeight="1" x14ac:dyDescent="0.3">
      <c r="A6" s="201">
        <v>4</v>
      </c>
      <c r="B6" s="117" t="s">
        <v>258</v>
      </c>
      <c r="C6" s="112"/>
      <c r="D6" s="112"/>
      <c r="E6" s="113"/>
      <c r="F6" s="195" t="s">
        <v>279</v>
      </c>
    </row>
    <row r="7" spans="1:6" ht="409.6" customHeight="1" x14ac:dyDescent="0.3">
      <c r="A7" s="201">
        <v>5</v>
      </c>
      <c r="B7" s="119" t="s">
        <v>256</v>
      </c>
      <c r="C7" s="112"/>
      <c r="D7" s="112"/>
      <c r="E7" s="113"/>
      <c r="F7" s="119" t="s">
        <v>280</v>
      </c>
    </row>
    <row r="8" spans="1:6" ht="158.25" customHeight="1" x14ac:dyDescent="0.3">
      <c r="A8" s="201">
        <v>6</v>
      </c>
      <c r="B8" s="119" t="s">
        <v>251</v>
      </c>
      <c r="C8" s="112"/>
      <c r="D8" s="112"/>
      <c r="E8" s="113"/>
      <c r="F8" s="119" t="s">
        <v>281</v>
      </c>
    </row>
    <row r="9" spans="1:6" ht="134.25" customHeight="1" x14ac:dyDescent="0.3">
      <c r="A9" s="201">
        <v>7</v>
      </c>
      <c r="B9" s="119" t="s">
        <v>252</v>
      </c>
      <c r="C9" s="112"/>
      <c r="D9" s="112"/>
      <c r="E9" s="113"/>
      <c r="F9" s="119" t="s">
        <v>283</v>
      </c>
    </row>
    <row r="10" spans="1:6" ht="161.25" customHeight="1" x14ac:dyDescent="0.3">
      <c r="A10" s="201">
        <v>8</v>
      </c>
      <c r="B10" s="119" t="s">
        <v>250</v>
      </c>
      <c r="C10" s="112"/>
      <c r="D10" s="112"/>
      <c r="E10" s="113"/>
      <c r="F10" s="119" t="s">
        <v>282</v>
      </c>
    </row>
    <row r="11" spans="1:6" ht="177.75" customHeight="1" x14ac:dyDescent="0.3">
      <c r="A11" s="201">
        <v>9</v>
      </c>
      <c r="B11" s="119" t="s">
        <v>254</v>
      </c>
      <c r="C11" s="112"/>
      <c r="D11" s="112"/>
      <c r="E11" s="113"/>
      <c r="F11" s="195" t="s">
        <v>460</v>
      </c>
    </row>
    <row r="12" spans="1:6" ht="147" customHeight="1" thickBot="1" x14ac:dyDescent="0.35">
      <c r="A12" s="202">
        <v>10</v>
      </c>
      <c r="B12" s="196" t="s">
        <v>253</v>
      </c>
      <c r="C12" s="197"/>
      <c r="D12" s="197"/>
      <c r="E12" s="198"/>
      <c r="F12" s="242" t="s">
        <v>461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7" zoomScaleSheetLayoutView="100" workbookViewId="0">
      <selection activeCell="D4" sqref="D4:F5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79" t="s">
        <v>134</v>
      </c>
      <c r="B1" s="379"/>
      <c r="C1" s="379"/>
      <c r="D1" s="379"/>
      <c r="E1" s="379"/>
      <c r="F1" s="379"/>
    </row>
    <row r="2" spans="1:6" ht="98.25" customHeight="1" x14ac:dyDescent="0.25">
      <c r="A2" s="174" t="s">
        <v>136</v>
      </c>
      <c r="B2" s="174" t="s">
        <v>137</v>
      </c>
      <c r="C2" s="174" t="s">
        <v>135</v>
      </c>
      <c r="D2" s="174" t="s">
        <v>136</v>
      </c>
      <c r="E2" s="174" t="s">
        <v>137</v>
      </c>
      <c r="F2" s="174" t="s">
        <v>135</v>
      </c>
    </row>
    <row r="3" spans="1:6" ht="37.5" x14ac:dyDescent="0.25">
      <c r="A3" s="76" t="s">
        <v>138</v>
      </c>
      <c r="B3" s="35">
        <v>3</v>
      </c>
      <c r="C3" s="100"/>
      <c r="D3" s="76" t="s">
        <v>139</v>
      </c>
      <c r="E3" s="35">
        <f>E4+E5+E6+E7+E8+E9+E10+E11+E12+E13+E14+E15+E16+E17+E18+E19+E20+E21+E22+E23+E24</f>
        <v>2</v>
      </c>
      <c r="F3" s="100"/>
    </row>
    <row r="4" spans="1:6" ht="262.5" x14ac:dyDescent="0.25">
      <c r="A4" s="77" t="s">
        <v>286</v>
      </c>
      <c r="B4" s="21">
        <v>1</v>
      </c>
      <c r="C4" s="99" t="s">
        <v>285</v>
      </c>
      <c r="D4" s="77" t="s">
        <v>287</v>
      </c>
      <c r="E4" s="21">
        <v>1</v>
      </c>
      <c r="F4" s="99" t="s">
        <v>784</v>
      </c>
    </row>
    <row r="5" spans="1:6" ht="192.75" customHeight="1" x14ac:dyDescent="0.25">
      <c r="A5" s="186" t="s">
        <v>288</v>
      </c>
      <c r="B5" s="21">
        <v>1</v>
      </c>
      <c r="C5" s="99" t="s">
        <v>284</v>
      </c>
      <c r="D5" s="77" t="s">
        <v>290</v>
      </c>
      <c r="E5" s="21">
        <v>1</v>
      </c>
      <c r="F5" s="99" t="s">
        <v>289</v>
      </c>
    </row>
    <row r="6" spans="1:6" ht="168.75" customHeight="1" x14ac:dyDescent="0.25">
      <c r="A6" s="61" t="s">
        <v>291</v>
      </c>
      <c r="B6" s="21">
        <v>1</v>
      </c>
      <c r="C6" s="99" t="s">
        <v>289</v>
      </c>
      <c r="D6" s="77"/>
      <c r="E6" s="21"/>
      <c r="F6" s="68"/>
    </row>
    <row r="7" spans="1:6" ht="18.75" x14ac:dyDescent="0.25">
      <c r="A7" s="77"/>
      <c r="B7" s="21"/>
      <c r="C7" s="99"/>
      <c r="D7" s="77"/>
      <c r="E7" s="21"/>
      <c r="F7" s="68"/>
    </row>
    <row r="8" spans="1:6" ht="18.75" x14ac:dyDescent="0.25">
      <c r="A8" s="77"/>
      <c r="B8" s="21"/>
      <c r="C8" s="99"/>
      <c r="D8" s="77"/>
      <c r="E8" s="21"/>
      <c r="F8" s="68"/>
    </row>
    <row r="9" spans="1:6" ht="18.75" x14ac:dyDescent="0.25">
      <c r="A9" s="77"/>
      <c r="B9" s="21"/>
      <c r="C9" s="99"/>
      <c r="D9" s="77"/>
      <c r="E9" s="21"/>
      <c r="F9" s="68"/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SheetLayoutView="100" workbookViewId="0">
      <selection activeCell="B4" sqref="B4: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15" t="s">
        <v>48</v>
      </c>
      <c r="B1" s="315"/>
      <c r="C1" s="315"/>
      <c r="D1" s="315"/>
      <c r="E1" s="315"/>
    </row>
    <row r="2" spans="1:5" ht="18.75" x14ac:dyDescent="0.25">
      <c r="A2" s="336" t="s">
        <v>49</v>
      </c>
      <c r="B2" s="380" t="s">
        <v>50</v>
      </c>
      <c r="C2" s="380"/>
      <c r="D2" s="380"/>
      <c r="E2" s="380"/>
    </row>
    <row r="3" spans="1:5" ht="57.75" customHeight="1" x14ac:dyDescent="0.25">
      <c r="A3" s="336"/>
      <c r="B3" s="177" t="s">
        <v>51</v>
      </c>
      <c r="C3" s="177" t="s">
        <v>54</v>
      </c>
      <c r="D3" s="176" t="s">
        <v>53</v>
      </c>
      <c r="E3" s="178" t="s">
        <v>52</v>
      </c>
    </row>
    <row r="4" spans="1:5" ht="18.75" x14ac:dyDescent="0.25">
      <c r="A4" s="30" t="s">
        <v>79</v>
      </c>
      <c r="B4" s="21">
        <v>0</v>
      </c>
      <c r="C4" s="82">
        <v>0</v>
      </c>
      <c r="D4" s="102">
        <v>0</v>
      </c>
      <c r="E4" s="102">
        <v>0</v>
      </c>
    </row>
    <row r="5" spans="1:5" ht="18.75" x14ac:dyDescent="0.25">
      <c r="A5" s="33" t="s">
        <v>83</v>
      </c>
      <c r="B5" s="24">
        <v>1</v>
      </c>
      <c r="C5" s="82">
        <v>0</v>
      </c>
      <c r="D5" s="102">
        <v>0</v>
      </c>
      <c r="E5" s="102">
        <v>0</v>
      </c>
    </row>
    <row r="6" spans="1:5" ht="18.75" x14ac:dyDescent="0.25">
      <c r="A6" s="53" t="s">
        <v>201</v>
      </c>
      <c r="B6" s="82">
        <v>0</v>
      </c>
      <c r="C6" s="82">
        <v>0</v>
      </c>
      <c r="D6" s="102">
        <v>0</v>
      </c>
      <c r="E6" s="102">
        <v>0</v>
      </c>
    </row>
    <row r="7" spans="1:5" ht="18.75" x14ac:dyDescent="0.25">
      <c r="A7" s="53" t="s">
        <v>80</v>
      </c>
      <c r="B7" s="82">
        <v>0</v>
      </c>
      <c r="C7" s="82">
        <v>0</v>
      </c>
      <c r="D7" s="102">
        <v>0</v>
      </c>
      <c r="E7" s="102">
        <v>0</v>
      </c>
    </row>
    <row r="8" spans="1:5" ht="18.75" x14ac:dyDescent="0.25">
      <c r="A8" s="33" t="s">
        <v>209</v>
      </c>
      <c r="B8" s="24">
        <v>1</v>
      </c>
      <c r="C8" s="82">
        <v>0</v>
      </c>
      <c r="D8" s="102">
        <v>0</v>
      </c>
      <c r="E8" s="81">
        <v>0</v>
      </c>
    </row>
    <row r="9" spans="1:5" ht="18.75" x14ac:dyDescent="0.25">
      <c r="A9" s="53" t="s">
        <v>84</v>
      </c>
      <c r="B9" s="102">
        <v>1</v>
      </c>
      <c r="C9" s="82">
        <v>0</v>
      </c>
      <c r="D9" s="102">
        <v>0</v>
      </c>
      <c r="E9" s="102">
        <v>0</v>
      </c>
    </row>
    <row r="10" spans="1:5" ht="18.75" x14ac:dyDescent="0.25">
      <c r="A10" s="53" t="s">
        <v>82</v>
      </c>
      <c r="B10" s="82">
        <v>0</v>
      </c>
      <c r="C10" s="82">
        <v>0</v>
      </c>
      <c r="D10" s="102">
        <v>0</v>
      </c>
      <c r="E10" s="102">
        <v>0</v>
      </c>
    </row>
    <row r="11" spans="1:5" ht="18.75" x14ac:dyDescent="0.25">
      <c r="A11" s="53" t="s">
        <v>86</v>
      </c>
      <c r="B11" s="82">
        <v>0</v>
      </c>
      <c r="C11" s="82">
        <v>0</v>
      </c>
      <c r="D11" s="102">
        <v>0</v>
      </c>
      <c r="E11" s="102">
        <v>0</v>
      </c>
    </row>
    <row r="12" spans="1:5" ht="18.75" x14ac:dyDescent="0.25">
      <c r="A12" s="53" t="s">
        <v>87</v>
      </c>
      <c r="B12" s="82">
        <v>0</v>
      </c>
      <c r="C12" s="82">
        <v>0</v>
      </c>
      <c r="D12" s="102">
        <v>0</v>
      </c>
      <c r="E12" s="102">
        <v>0</v>
      </c>
    </row>
    <row r="13" spans="1:5" ht="18.75" x14ac:dyDescent="0.25">
      <c r="A13" s="53" t="s">
        <v>202</v>
      </c>
      <c r="B13" s="82">
        <v>0</v>
      </c>
      <c r="C13" s="82">
        <v>0</v>
      </c>
      <c r="D13" s="102">
        <v>0</v>
      </c>
      <c r="E13" s="102">
        <v>1</v>
      </c>
    </row>
    <row r="14" spans="1:5" ht="37.5" x14ac:dyDescent="0.25">
      <c r="A14" s="33" t="s">
        <v>203</v>
      </c>
      <c r="B14" s="82">
        <v>0</v>
      </c>
      <c r="C14" s="82">
        <v>0</v>
      </c>
      <c r="D14" s="102">
        <v>0</v>
      </c>
      <c r="E14" s="102">
        <v>0</v>
      </c>
    </row>
    <row r="15" spans="1:5" ht="18.75" x14ac:dyDescent="0.25">
      <c r="A15" s="67" t="s">
        <v>81</v>
      </c>
      <c r="B15" s="102">
        <v>0</v>
      </c>
      <c r="C15" s="82">
        <v>1</v>
      </c>
      <c r="D15" s="102">
        <v>0</v>
      </c>
      <c r="E15" s="102">
        <v>0</v>
      </c>
    </row>
    <row r="16" spans="1:5" ht="18.75" x14ac:dyDescent="0.25">
      <c r="A16" s="53" t="s">
        <v>85</v>
      </c>
      <c r="B16" s="82">
        <v>0</v>
      </c>
      <c r="C16" s="82">
        <v>0</v>
      </c>
      <c r="D16" s="102">
        <v>0</v>
      </c>
      <c r="E16" s="102">
        <v>0</v>
      </c>
    </row>
    <row r="17" spans="1:5" ht="18.75" x14ac:dyDescent="0.25">
      <c r="A17" s="182" t="s">
        <v>88</v>
      </c>
      <c r="B17" s="83">
        <f>B4+B5+B6+B7+B8+B9+B10+B11+B12+B13+B14+B15+B16</f>
        <v>3</v>
      </c>
      <c r="C17" s="35">
        <f>C4+C5+C6+C7+C8+C9+C10+C11+C12+C13+C14+C15+C16</f>
        <v>1</v>
      </c>
      <c r="D17" s="35">
        <f>D4+D5+D6+D7+D8+D9+D10+D11+D12+D13+D14+D15+D16</f>
        <v>0</v>
      </c>
      <c r="E17" s="35">
        <f>E4+E5+E6+E7+E8+E9+E10+E11+E12+E13+E14+E15+E16</f>
        <v>1</v>
      </c>
    </row>
    <row r="18" spans="1:5" ht="18.75" x14ac:dyDescent="0.3">
      <c r="A18" s="22"/>
      <c r="B18" s="22"/>
      <c r="C18" s="22"/>
      <c r="D18" s="22"/>
      <c r="E18" s="22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view="pageBreakPreview" zoomScaleSheetLayoutView="100" workbookViewId="0">
      <selection activeCell="D14" sqref="D14:D15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25" t="s">
        <v>89</v>
      </c>
      <c r="B1" s="325"/>
      <c r="C1" s="325"/>
      <c r="D1" s="325"/>
      <c r="E1" s="325"/>
      <c r="F1" s="325"/>
      <c r="G1" s="325"/>
      <c r="H1" s="325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26" t="s">
        <v>62</v>
      </c>
      <c r="B3" s="329" t="s">
        <v>78</v>
      </c>
      <c r="C3" s="332" t="s">
        <v>192</v>
      </c>
      <c r="D3" s="333"/>
      <c r="E3" s="332" t="s">
        <v>211</v>
      </c>
      <c r="F3" s="333"/>
      <c r="G3" s="336" t="s">
        <v>0</v>
      </c>
      <c r="H3" s="336"/>
    </row>
    <row r="4" spans="1:9" s="1" customFormat="1" ht="54" customHeight="1" x14ac:dyDescent="0.3">
      <c r="A4" s="327"/>
      <c r="B4" s="330"/>
      <c r="C4" s="334"/>
      <c r="D4" s="335"/>
      <c r="E4" s="334"/>
      <c r="F4" s="331"/>
      <c r="G4" s="336" t="s">
        <v>193</v>
      </c>
      <c r="H4" s="336" t="s">
        <v>212</v>
      </c>
    </row>
    <row r="5" spans="1:9" s="1" customFormat="1" ht="18.75" hidden="1" customHeight="1" x14ac:dyDescent="0.3">
      <c r="A5" s="327"/>
      <c r="B5" s="330"/>
      <c r="C5" s="40"/>
      <c r="D5" s="40"/>
      <c r="E5" s="40"/>
      <c r="F5" s="41"/>
      <c r="G5" s="336"/>
      <c r="H5" s="336"/>
    </row>
    <row r="6" spans="1:9" s="1" customFormat="1" ht="21.75" customHeight="1" x14ac:dyDescent="0.3">
      <c r="A6" s="328"/>
      <c r="B6" s="331"/>
      <c r="C6" s="178" t="s">
        <v>59</v>
      </c>
      <c r="D6" s="178" t="s">
        <v>90</v>
      </c>
      <c r="E6" s="178" t="s">
        <v>59</v>
      </c>
      <c r="F6" s="181" t="s">
        <v>90</v>
      </c>
      <c r="G6" s="336"/>
      <c r="H6" s="336"/>
    </row>
    <row r="7" spans="1:9" s="1" customFormat="1" ht="39" customHeight="1" x14ac:dyDescent="0.3">
      <c r="A7" s="42">
        <v>1</v>
      </c>
      <c r="B7" s="43" t="s">
        <v>60</v>
      </c>
      <c r="C7" s="179">
        <v>26</v>
      </c>
      <c r="D7" s="179">
        <v>28</v>
      </c>
      <c r="E7" s="179">
        <v>650</v>
      </c>
      <c r="F7" s="179">
        <v>652</v>
      </c>
      <c r="G7" s="179">
        <v>0</v>
      </c>
      <c r="H7" s="179">
        <v>0</v>
      </c>
    </row>
    <row r="8" spans="1:9" s="1" customFormat="1" ht="39" customHeight="1" x14ac:dyDescent="0.3">
      <c r="A8" s="42">
        <v>2</v>
      </c>
      <c r="B8" s="43" t="s">
        <v>61</v>
      </c>
      <c r="C8" s="179">
        <v>1</v>
      </c>
      <c r="D8" s="179">
        <v>1</v>
      </c>
      <c r="E8" s="179">
        <v>15</v>
      </c>
      <c r="F8" s="179">
        <v>19</v>
      </c>
      <c r="G8" s="179">
        <v>0</v>
      </c>
      <c r="H8" s="179">
        <v>0</v>
      </c>
    </row>
    <row r="9" spans="1:9" s="1" customFormat="1" ht="19.5" customHeight="1" x14ac:dyDescent="0.3">
      <c r="A9" s="342">
        <v>3</v>
      </c>
      <c r="B9" s="97" t="s">
        <v>69</v>
      </c>
      <c r="C9" s="344">
        <v>5</v>
      </c>
      <c r="D9" s="344">
        <v>6</v>
      </c>
      <c r="E9" s="346">
        <v>182</v>
      </c>
      <c r="F9" s="347"/>
      <c r="G9" s="344">
        <v>0</v>
      </c>
      <c r="H9" s="95">
        <v>0</v>
      </c>
    </row>
    <row r="10" spans="1:9" s="1" customFormat="1" ht="18.75" customHeight="1" x14ac:dyDescent="0.3">
      <c r="A10" s="343"/>
      <c r="B10" s="97" t="s">
        <v>92</v>
      </c>
      <c r="C10" s="345"/>
      <c r="D10" s="345"/>
      <c r="E10" s="179">
        <v>50</v>
      </c>
      <c r="F10" s="179">
        <v>90</v>
      </c>
      <c r="G10" s="345"/>
      <c r="H10" s="179">
        <v>0</v>
      </c>
    </row>
    <row r="11" spans="1:9" s="1" customFormat="1" ht="56.25" customHeight="1" x14ac:dyDescent="0.3">
      <c r="A11" s="42">
        <v>4</v>
      </c>
      <c r="B11" s="44" t="s">
        <v>70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</row>
    <row r="12" spans="1:9" s="1" customFormat="1" ht="56.25" x14ac:dyDescent="0.3">
      <c r="A12" s="42">
        <v>5</v>
      </c>
      <c r="B12" s="43" t="s">
        <v>71</v>
      </c>
      <c r="C12" s="179">
        <v>18</v>
      </c>
      <c r="D12" s="179">
        <v>19</v>
      </c>
      <c r="E12" s="179">
        <v>450</v>
      </c>
      <c r="F12" s="179">
        <v>502</v>
      </c>
      <c r="G12" s="179">
        <v>0</v>
      </c>
      <c r="H12" s="179">
        <v>0</v>
      </c>
    </row>
    <row r="13" spans="1:9" s="1" customFormat="1" ht="39" customHeight="1" x14ac:dyDescent="0.3">
      <c r="A13" s="42">
        <v>6</v>
      </c>
      <c r="B13" s="44" t="s">
        <v>72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</row>
    <row r="14" spans="1:9" s="2" customFormat="1" ht="39" customHeight="1" x14ac:dyDescent="0.3">
      <c r="A14" s="348" t="s">
        <v>91</v>
      </c>
      <c r="B14" s="349"/>
      <c r="C14" s="352">
        <f>C13+C12+C11+C9+C8+C7</f>
        <v>50</v>
      </c>
      <c r="D14" s="352">
        <f>D13+D12+D11+D9+D8+D7</f>
        <v>54</v>
      </c>
      <c r="E14" s="45">
        <f>E7+E8+E11+E12+E13</f>
        <v>1115</v>
      </c>
      <c r="F14" s="45">
        <f>F7+F8+F11+F12+F13</f>
        <v>1173</v>
      </c>
      <c r="G14" s="352">
        <f>G7+G8+G9+G11+G12+G13</f>
        <v>0</v>
      </c>
      <c r="H14" s="45"/>
      <c r="I14" s="106"/>
    </row>
    <row r="15" spans="1:9" ht="39" customHeight="1" x14ac:dyDescent="0.25">
      <c r="A15" s="350"/>
      <c r="B15" s="351"/>
      <c r="C15" s="353"/>
      <c r="D15" s="353"/>
      <c r="E15" s="46">
        <f>E10</f>
        <v>50</v>
      </c>
      <c r="F15" s="46">
        <f>F10</f>
        <v>90</v>
      </c>
      <c r="G15" s="353"/>
      <c r="H15" s="46"/>
    </row>
    <row r="16" spans="1:9" ht="18.75" x14ac:dyDescent="0.3">
      <c r="A16" s="337" t="s">
        <v>210</v>
      </c>
      <c r="B16" s="338"/>
      <c r="C16" s="339">
        <f>F14+E9</f>
        <v>1355</v>
      </c>
      <c r="D16" s="340"/>
      <c r="E16" s="340"/>
      <c r="F16" s="340"/>
      <c r="G16" s="340"/>
      <c r="H16" s="341"/>
      <c r="I16" s="103">
        <f>F14+F15</f>
        <v>1263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B10" sqref="B10:B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54" t="s">
        <v>76</v>
      </c>
      <c r="B1" s="354"/>
      <c r="C1" s="354"/>
      <c r="D1" s="6"/>
    </row>
    <row r="2" spans="1:4" ht="38.25" customHeight="1" x14ac:dyDescent="0.25">
      <c r="A2" s="209" t="s">
        <v>1</v>
      </c>
      <c r="B2" s="208" t="s">
        <v>2</v>
      </c>
      <c r="C2" s="208" t="s">
        <v>77</v>
      </c>
      <c r="D2" s="8"/>
    </row>
    <row r="3" spans="1:4" ht="18.75" x14ac:dyDescent="0.25">
      <c r="A3" s="108" t="s">
        <v>3</v>
      </c>
      <c r="B3" s="210">
        <f>SUM(B4:B8)</f>
        <v>1355</v>
      </c>
      <c r="C3" s="211" t="s">
        <v>263</v>
      </c>
      <c r="D3" s="8"/>
    </row>
    <row r="4" spans="1:4" ht="18.75" customHeight="1" x14ac:dyDescent="0.25">
      <c r="A4" s="97" t="s">
        <v>4</v>
      </c>
      <c r="B4" s="212">
        <v>201</v>
      </c>
      <c r="C4" s="213">
        <f>100/'[1]Раздел 1.1'!I16*B4</f>
        <v>13.051948051948051</v>
      </c>
      <c r="D4" s="11"/>
    </row>
    <row r="5" spans="1:4" ht="18.75" customHeight="1" x14ac:dyDescent="0.25">
      <c r="A5" s="97" t="s">
        <v>5</v>
      </c>
      <c r="B5" s="212">
        <v>423</v>
      </c>
      <c r="C5" s="213">
        <f>100/'[1]Раздел 1.1'!I16*B5</f>
        <v>27.467532467532465</v>
      </c>
      <c r="D5" s="11"/>
    </row>
    <row r="6" spans="1:4" ht="18.75" customHeight="1" x14ac:dyDescent="0.25">
      <c r="A6" s="97" t="s">
        <v>6</v>
      </c>
      <c r="B6" s="212">
        <v>280</v>
      </c>
      <c r="C6" s="213">
        <f>100/'[1]Раздел 1.1'!I16*B6</f>
        <v>18.18181818181818</v>
      </c>
      <c r="D6" s="11"/>
    </row>
    <row r="7" spans="1:4" ht="18.75" customHeight="1" x14ac:dyDescent="0.25">
      <c r="A7" s="97" t="s">
        <v>73</v>
      </c>
      <c r="B7" s="212">
        <v>311</v>
      </c>
      <c r="C7" s="213">
        <f>100/'[1]Раздел 1.1'!I16*B7</f>
        <v>20.194805194805191</v>
      </c>
      <c r="D7" s="11"/>
    </row>
    <row r="8" spans="1:4" ht="18.75" customHeight="1" x14ac:dyDescent="0.25">
      <c r="A8" s="97" t="s">
        <v>74</v>
      </c>
      <c r="B8" s="212">
        <v>140</v>
      </c>
      <c r="C8" s="213">
        <f>100/'[1]Раздел 1.1'!I16*B8</f>
        <v>9.0909090909090899</v>
      </c>
      <c r="D8" s="11"/>
    </row>
    <row r="9" spans="1:4" ht="18.75" x14ac:dyDescent="0.25">
      <c r="A9" s="108" t="s">
        <v>7</v>
      </c>
      <c r="B9" s="210">
        <f>SUM(B10:B15)</f>
        <v>1355</v>
      </c>
      <c r="C9" s="211" t="s">
        <v>263</v>
      </c>
      <c r="D9" s="8"/>
    </row>
    <row r="10" spans="1:4" ht="18.75" customHeight="1" x14ac:dyDescent="0.25">
      <c r="A10" s="97" t="s">
        <v>8</v>
      </c>
      <c r="B10" s="212">
        <v>134</v>
      </c>
      <c r="C10" s="213">
        <f>100/'[1]Раздел 1.1'!I16*B10</f>
        <v>8.7012987012987004</v>
      </c>
      <c r="D10" s="11"/>
    </row>
    <row r="11" spans="1:4" ht="18.75" customHeight="1" x14ac:dyDescent="0.25">
      <c r="A11" s="97" t="s">
        <v>9</v>
      </c>
      <c r="B11" s="212">
        <v>795</v>
      </c>
      <c r="C11" s="213">
        <f>100/'[1]Раздел 1.1'!I16*B11</f>
        <v>51.623376623376622</v>
      </c>
      <c r="D11" s="11"/>
    </row>
    <row r="12" spans="1:4" ht="18.75" customHeight="1" x14ac:dyDescent="0.25">
      <c r="A12" s="97" t="s">
        <v>10</v>
      </c>
      <c r="B12" s="212">
        <v>14</v>
      </c>
      <c r="C12" s="213">
        <f>100/'[1]Раздел 1.1'!I16*B12</f>
        <v>0.90909090909090895</v>
      </c>
      <c r="D12" s="11"/>
    </row>
    <row r="13" spans="1:4" ht="18.75" customHeight="1" x14ac:dyDescent="0.25">
      <c r="A13" s="97" t="s">
        <v>11</v>
      </c>
      <c r="B13" s="212">
        <v>131</v>
      </c>
      <c r="C13" s="213">
        <f>100/'[1]Раздел 1.1'!I16*B13</f>
        <v>8.5064935064935057</v>
      </c>
      <c r="D13" s="11"/>
    </row>
    <row r="14" spans="1:4" ht="18.75" customHeight="1" x14ac:dyDescent="0.25">
      <c r="A14" s="97" t="s">
        <v>12</v>
      </c>
      <c r="B14" s="212">
        <v>105</v>
      </c>
      <c r="C14" s="213">
        <f>100/'[1]Раздел 1.1'!I16*B14</f>
        <v>6.8181818181818175</v>
      </c>
      <c r="D14" s="11"/>
    </row>
    <row r="15" spans="1:4" ht="18.75" x14ac:dyDescent="0.25">
      <c r="A15" s="97" t="s">
        <v>215</v>
      </c>
      <c r="B15" s="212">
        <v>176</v>
      </c>
      <c r="C15" s="213">
        <f>100/'[1]Раздел 1.1'!I16*B15</f>
        <v>11.428571428571427</v>
      </c>
    </row>
  </sheetData>
  <sheetProtection sheet="1" objects="1" scenarios="1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topLeftCell="A117" zoomScale="90" zoomScaleSheetLayoutView="90" workbookViewId="0">
      <selection activeCell="A120" sqref="A120:D131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233</v>
      </c>
      <c r="B1" s="49"/>
      <c r="C1" s="49"/>
      <c r="D1" s="56"/>
    </row>
    <row r="2" spans="1:4" ht="117" customHeight="1" x14ac:dyDescent="0.25">
      <c r="A2" s="134" t="s">
        <v>93</v>
      </c>
      <c r="B2" s="125" t="s">
        <v>236</v>
      </c>
      <c r="C2" s="126" t="s">
        <v>95</v>
      </c>
      <c r="D2" s="126" t="s">
        <v>96</v>
      </c>
    </row>
    <row r="3" spans="1:4" ht="18.75" x14ac:dyDescent="0.25">
      <c r="A3" s="156" t="s">
        <v>259</v>
      </c>
      <c r="B3" s="135"/>
      <c r="C3" s="135"/>
      <c r="D3" s="152">
        <f>D4+D30+D41+D51+D59+D77+D86+D104</f>
        <v>1234</v>
      </c>
    </row>
    <row r="4" spans="1:4" ht="18.75" x14ac:dyDescent="0.25">
      <c r="A4" s="155" t="s">
        <v>260</v>
      </c>
      <c r="B4" s="173"/>
      <c r="C4" s="139"/>
      <c r="D4" s="226">
        <f>D5+D6+D7+D8+D9+D10+D11+D12+D13+D14+D15+D16+D17+D18+D19+D20+D21+D22+D23+D24+D25+D26+D27+D28+D29</f>
        <v>1097</v>
      </c>
    </row>
    <row r="5" spans="1:4" ht="78.75" customHeight="1" x14ac:dyDescent="0.25">
      <c r="A5" s="253" t="s">
        <v>521</v>
      </c>
      <c r="B5" s="254">
        <v>43876</v>
      </c>
      <c r="C5" s="253" t="s">
        <v>522</v>
      </c>
      <c r="D5" s="253">
        <v>6</v>
      </c>
    </row>
    <row r="6" spans="1:4" ht="75" x14ac:dyDescent="0.25">
      <c r="A6" s="255" t="s">
        <v>523</v>
      </c>
      <c r="B6" s="254">
        <v>43878</v>
      </c>
      <c r="C6" s="253" t="s">
        <v>524</v>
      </c>
      <c r="D6" s="253">
        <v>55</v>
      </c>
    </row>
    <row r="7" spans="1:4" ht="93.75" x14ac:dyDescent="0.25">
      <c r="A7" s="253" t="s">
        <v>525</v>
      </c>
      <c r="B7" s="254">
        <v>43889</v>
      </c>
      <c r="C7" s="253" t="s">
        <v>526</v>
      </c>
      <c r="D7" s="253">
        <v>100</v>
      </c>
    </row>
    <row r="8" spans="1:4" ht="174.75" customHeight="1" x14ac:dyDescent="0.25">
      <c r="A8" s="253" t="s">
        <v>527</v>
      </c>
      <c r="B8" s="254" t="s">
        <v>528</v>
      </c>
      <c r="C8" s="253" t="s">
        <v>529</v>
      </c>
      <c r="D8" s="253">
        <v>300</v>
      </c>
    </row>
    <row r="9" spans="1:4" ht="75" x14ac:dyDescent="0.25">
      <c r="A9" s="253" t="s">
        <v>530</v>
      </c>
      <c r="B9" s="254">
        <v>43904</v>
      </c>
      <c r="C9" s="253" t="s">
        <v>531</v>
      </c>
      <c r="D9" s="253">
        <v>16</v>
      </c>
    </row>
    <row r="10" spans="1:4" ht="75" x14ac:dyDescent="0.25">
      <c r="A10" s="253" t="s">
        <v>532</v>
      </c>
      <c r="B10" s="254">
        <v>43910</v>
      </c>
      <c r="C10" s="253" t="s">
        <v>533</v>
      </c>
      <c r="D10" s="253">
        <v>4</v>
      </c>
    </row>
    <row r="11" spans="1:4" ht="75" x14ac:dyDescent="0.25">
      <c r="A11" s="253" t="s">
        <v>534</v>
      </c>
      <c r="B11" s="254">
        <v>43911</v>
      </c>
      <c r="C11" s="253" t="s">
        <v>535</v>
      </c>
      <c r="D11" s="253">
        <v>8</v>
      </c>
    </row>
    <row r="12" spans="1:4" ht="56.25" x14ac:dyDescent="0.25">
      <c r="A12" s="253" t="s">
        <v>536</v>
      </c>
      <c r="B12" s="254">
        <v>43924</v>
      </c>
      <c r="C12" s="253" t="s">
        <v>537</v>
      </c>
      <c r="D12" s="253">
        <v>34</v>
      </c>
    </row>
    <row r="13" spans="1:4" ht="75" x14ac:dyDescent="0.25">
      <c r="A13" s="253" t="s">
        <v>538</v>
      </c>
      <c r="B13" s="254" t="s">
        <v>579</v>
      </c>
      <c r="C13" s="253" t="s">
        <v>539</v>
      </c>
      <c r="D13" s="253">
        <v>42</v>
      </c>
    </row>
    <row r="14" spans="1:4" ht="75" x14ac:dyDescent="0.25">
      <c r="A14" s="253" t="s">
        <v>540</v>
      </c>
      <c r="B14" s="254">
        <v>43933</v>
      </c>
      <c r="C14" s="253" t="s">
        <v>541</v>
      </c>
      <c r="D14" s="253">
        <v>50</v>
      </c>
    </row>
    <row r="15" spans="1:4" ht="56.25" x14ac:dyDescent="0.25">
      <c r="A15" s="253" t="s">
        <v>542</v>
      </c>
      <c r="B15" s="254">
        <v>43934</v>
      </c>
      <c r="C15" s="253" t="s">
        <v>543</v>
      </c>
      <c r="D15" s="253">
        <v>56</v>
      </c>
    </row>
    <row r="16" spans="1:4" ht="75" x14ac:dyDescent="0.25">
      <c r="A16" s="253" t="s">
        <v>544</v>
      </c>
      <c r="B16" s="254">
        <v>43937</v>
      </c>
      <c r="C16" s="253" t="s">
        <v>545</v>
      </c>
      <c r="D16" s="253">
        <v>28</v>
      </c>
    </row>
    <row r="17" spans="1:4" ht="56.25" x14ac:dyDescent="0.25">
      <c r="A17" s="253" t="s">
        <v>546</v>
      </c>
      <c r="B17" s="254" t="s">
        <v>547</v>
      </c>
      <c r="C17" s="253" t="s">
        <v>548</v>
      </c>
      <c r="D17" s="253">
        <v>30</v>
      </c>
    </row>
    <row r="18" spans="1:4" ht="37.5" x14ac:dyDescent="0.25">
      <c r="A18" s="253" t="s">
        <v>549</v>
      </c>
      <c r="B18" s="254">
        <v>43957</v>
      </c>
      <c r="C18" s="253" t="s">
        <v>550</v>
      </c>
      <c r="D18" s="253">
        <v>20</v>
      </c>
    </row>
    <row r="19" spans="1:4" ht="37.5" x14ac:dyDescent="0.25">
      <c r="A19" s="253" t="s">
        <v>551</v>
      </c>
      <c r="B19" s="254">
        <v>43958</v>
      </c>
      <c r="C19" s="253" t="s">
        <v>552</v>
      </c>
      <c r="D19" s="253">
        <v>12</v>
      </c>
    </row>
    <row r="20" spans="1:4" ht="60.75" customHeight="1" x14ac:dyDescent="0.25">
      <c r="A20" s="253" t="s">
        <v>553</v>
      </c>
      <c r="B20" s="254">
        <v>43959</v>
      </c>
      <c r="C20" s="253" t="s">
        <v>554</v>
      </c>
      <c r="D20" s="253">
        <v>27</v>
      </c>
    </row>
    <row r="21" spans="1:4" ht="78" customHeight="1" x14ac:dyDescent="0.25">
      <c r="A21" s="256" t="s">
        <v>555</v>
      </c>
      <c r="B21" s="254">
        <v>43959</v>
      </c>
      <c r="C21" s="253" t="s">
        <v>556</v>
      </c>
      <c r="D21" s="253">
        <v>58</v>
      </c>
    </row>
    <row r="22" spans="1:4" ht="56.25" x14ac:dyDescent="0.25">
      <c r="A22" s="256" t="s">
        <v>557</v>
      </c>
      <c r="B22" s="254" t="s">
        <v>558</v>
      </c>
      <c r="C22" s="253" t="s">
        <v>559</v>
      </c>
      <c r="D22" s="253">
        <v>34</v>
      </c>
    </row>
    <row r="23" spans="1:4" ht="131.25" x14ac:dyDescent="0.25">
      <c r="A23" s="256" t="s">
        <v>560</v>
      </c>
      <c r="B23" s="254">
        <v>43984</v>
      </c>
      <c r="C23" s="253" t="s">
        <v>561</v>
      </c>
      <c r="D23" s="253">
        <v>83</v>
      </c>
    </row>
    <row r="24" spans="1:4" ht="93.75" x14ac:dyDescent="0.25">
      <c r="A24" s="253" t="s">
        <v>562</v>
      </c>
      <c r="B24" s="254">
        <v>43986</v>
      </c>
      <c r="C24" s="253" t="s">
        <v>556</v>
      </c>
      <c r="D24" s="253">
        <v>42</v>
      </c>
    </row>
    <row r="25" spans="1:4" ht="56.25" x14ac:dyDescent="0.25">
      <c r="A25" s="253" t="s">
        <v>563</v>
      </c>
      <c r="B25" s="254">
        <v>44004</v>
      </c>
      <c r="C25" s="253" t="s">
        <v>564</v>
      </c>
      <c r="D25" s="253">
        <v>15</v>
      </c>
    </row>
    <row r="26" spans="1:4" ht="21" customHeight="1" x14ac:dyDescent="0.25">
      <c r="A26" s="253" t="s">
        <v>565</v>
      </c>
      <c r="B26" s="254">
        <v>44008</v>
      </c>
      <c r="C26" s="253" t="s">
        <v>566</v>
      </c>
      <c r="D26" s="253">
        <v>20</v>
      </c>
    </row>
    <row r="27" spans="1:4" ht="76.5" customHeight="1" x14ac:dyDescent="0.25">
      <c r="A27" s="256" t="s">
        <v>567</v>
      </c>
      <c r="B27" s="254">
        <v>44009</v>
      </c>
      <c r="C27" s="253" t="s">
        <v>556</v>
      </c>
      <c r="D27" s="253">
        <v>30</v>
      </c>
    </row>
    <row r="28" spans="1:4" ht="57" customHeight="1" x14ac:dyDescent="0.25">
      <c r="A28" s="256" t="s">
        <v>580</v>
      </c>
      <c r="B28" s="254">
        <v>44010</v>
      </c>
      <c r="C28" s="253" t="s">
        <v>568</v>
      </c>
      <c r="D28" s="253">
        <v>10</v>
      </c>
    </row>
    <row r="29" spans="1:4" ht="57" customHeight="1" x14ac:dyDescent="0.25">
      <c r="A29" s="253" t="s">
        <v>569</v>
      </c>
      <c r="B29" s="254">
        <v>44054</v>
      </c>
      <c r="C29" s="253" t="s">
        <v>570</v>
      </c>
      <c r="D29" s="253">
        <v>17</v>
      </c>
    </row>
    <row r="30" spans="1:4" ht="42.75" customHeight="1" x14ac:dyDescent="0.25">
      <c r="A30" s="253" t="s">
        <v>581</v>
      </c>
      <c r="B30" s="254">
        <v>44065</v>
      </c>
      <c r="C30" s="253" t="s">
        <v>571</v>
      </c>
      <c r="D30" s="253">
        <v>28</v>
      </c>
    </row>
    <row r="31" spans="1:4" ht="67.5" customHeight="1" x14ac:dyDescent="0.25">
      <c r="A31" s="253" t="s">
        <v>572</v>
      </c>
      <c r="B31" s="254">
        <v>44071</v>
      </c>
      <c r="C31" s="253" t="s">
        <v>554</v>
      </c>
      <c r="D31" s="253">
        <v>25</v>
      </c>
    </row>
    <row r="32" spans="1:4" ht="75" x14ac:dyDescent="0.25">
      <c r="A32" s="253" t="s">
        <v>573</v>
      </c>
      <c r="B32" s="254">
        <v>44075</v>
      </c>
      <c r="C32" s="253" t="s">
        <v>574</v>
      </c>
      <c r="D32" s="253">
        <v>50</v>
      </c>
    </row>
    <row r="33" spans="1:4" ht="56.25" x14ac:dyDescent="0.25">
      <c r="A33" s="253" t="s">
        <v>575</v>
      </c>
      <c r="B33" s="254">
        <v>44105</v>
      </c>
      <c r="C33" s="253" t="s">
        <v>566</v>
      </c>
      <c r="D33" s="253">
        <v>65</v>
      </c>
    </row>
    <row r="34" spans="1:4" ht="75" x14ac:dyDescent="0.25">
      <c r="A34" s="253" t="s">
        <v>576</v>
      </c>
      <c r="B34" s="254">
        <v>44112</v>
      </c>
      <c r="C34" s="253" t="s">
        <v>566</v>
      </c>
      <c r="D34" s="253">
        <v>100</v>
      </c>
    </row>
    <row r="35" spans="1:4" ht="75" x14ac:dyDescent="0.25">
      <c r="A35" s="253" t="s">
        <v>577</v>
      </c>
      <c r="B35" s="254">
        <v>44113</v>
      </c>
      <c r="C35" s="253" t="s">
        <v>578</v>
      </c>
      <c r="D35" s="253">
        <v>58</v>
      </c>
    </row>
    <row r="36" spans="1:4" ht="24.75" customHeight="1" x14ac:dyDescent="0.25">
      <c r="A36" s="257" t="s">
        <v>261</v>
      </c>
      <c r="B36" s="258"/>
      <c r="C36" s="258"/>
      <c r="D36" s="146">
        <v>570</v>
      </c>
    </row>
    <row r="37" spans="1:4" ht="105.75" customHeight="1" x14ac:dyDescent="0.25">
      <c r="A37" s="256" t="s">
        <v>582</v>
      </c>
      <c r="B37" s="254" t="s">
        <v>583</v>
      </c>
      <c r="C37" s="253" t="s">
        <v>584</v>
      </c>
      <c r="D37" s="253">
        <v>50</v>
      </c>
    </row>
    <row r="38" spans="1:4" ht="53.25" customHeight="1" x14ac:dyDescent="0.25">
      <c r="A38" s="256" t="s">
        <v>585</v>
      </c>
      <c r="B38" s="254">
        <v>43905</v>
      </c>
      <c r="C38" s="253" t="s">
        <v>603</v>
      </c>
      <c r="D38" s="253">
        <v>60</v>
      </c>
    </row>
    <row r="39" spans="1:4" ht="93.75" customHeight="1" x14ac:dyDescent="0.25">
      <c r="A39" s="256" t="s">
        <v>586</v>
      </c>
      <c r="B39" s="254">
        <v>43908</v>
      </c>
      <c r="C39" s="253" t="s">
        <v>587</v>
      </c>
      <c r="D39" s="253">
        <v>50</v>
      </c>
    </row>
    <row r="40" spans="1:4" ht="93.75" x14ac:dyDescent="0.25">
      <c r="A40" s="256" t="s">
        <v>588</v>
      </c>
      <c r="B40" s="254">
        <v>43932</v>
      </c>
      <c r="C40" s="253" t="s">
        <v>589</v>
      </c>
      <c r="D40" s="253">
        <v>50</v>
      </c>
    </row>
    <row r="41" spans="1:4" ht="37.5" x14ac:dyDescent="0.25">
      <c r="A41" s="253" t="s">
        <v>590</v>
      </c>
      <c r="B41" s="254">
        <v>44011</v>
      </c>
      <c r="C41" s="253" t="s">
        <v>591</v>
      </c>
      <c r="D41" s="253">
        <v>40</v>
      </c>
    </row>
    <row r="42" spans="1:4" ht="54" customHeight="1" x14ac:dyDescent="0.25">
      <c r="A42" s="253" t="s">
        <v>592</v>
      </c>
      <c r="B42" s="254">
        <v>44077</v>
      </c>
      <c r="C42" s="253" t="s">
        <v>593</v>
      </c>
      <c r="D42" s="253">
        <v>100</v>
      </c>
    </row>
    <row r="43" spans="1:4" ht="49.5" customHeight="1" x14ac:dyDescent="0.25">
      <c r="A43" s="253" t="s">
        <v>594</v>
      </c>
      <c r="B43" s="254">
        <v>44095</v>
      </c>
      <c r="C43" s="253" t="s">
        <v>604</v>
      </c>
      <c r="D43" s="253">
        <v>55</v>
      </c>
    </row>
    <row r="44" spans="1:4" ht="75" x14ac:dyDescent="0.25">
      <c r="A44" s="253" t="s">
        <v>595</v>
      </c>
      <c r="B44" s="254" t="s">
        <v>596</v>
      </c>
      <c r="C44" s="253" t="s">
        <v>605</v>
      </c>
      <c r="D44" s="253">
        <v>45</v>
      </c>
    </row>
    <row r="45" spans="1:4" ht="93.75" x14ac:dyDescent="0.25">
      <c r="A45" s="253" t="s">
        <v>597</v>
      </c>
      <c r="B45" s="254">
        <v>44121</v>
      </c>
      <c r="C45" s="253" t="s">
        <v>598</v>
      </c>
      <c r="D45" s="253">
        <v>20</v>
      </c>
    </row>
    <row r="46" spans="1:4" ht="54" customHeight="1" x14ac:dyDescent="0.25">
      <c r="A46" s="253" t="s">
        <v>599</v>
      </c>
      <c r="B46" s="259">
        <v>44138</v>
      </c>
      <c r="C46" s="253" t="s">
        <v>600</v>
      </c>
      <c r="D46" s="253">
        <v>50</v>
      </c>
    </row>
    <row r="47" spans="1:4" ht="75" x14ac:dyDescent="0.25">
      <c r="A47" s="253" t="s">
        <v>601</v>
      </c>
      <c r="B47" s="254">
        <v>44150</v>
      </c>
      <c r="C47" s="253" t="s">
        <v>602</v>
      </c>
      <c r="D47" s="253">
        <v>50</v>
      </c>
    </row>
    <row r="48" spans="1:4" ht="19.5" customHeight="1" x14ac:dyDescent="0.25">
      <c r="A48" s="257" t="s">
        <v>223</v>
      </c>
      <c r="B48" s="258"/>
      <c r="C48" s="258"/>
      <c r="D48" s="146">
        <v>531</v>
      </c>
    </row>
    <row r="49" spans="1:4" ht="75.75" customHeight="1" x14ac:dyDescent="0.25">
      <c r="A49" s="253" t="s">
        <v>606</v>
      </c>
      <c r="B49" s="254">
        <v>43895</v>
      </c>
      <c r="C49" s="253" t="s">
        <v>607</v>
      </c>
      <c r="D49" s="253">
        <v>80</v>
      </c>
    </row>
    <row r="50" spans="1:4" ht="81" customHeight="1" x14ac:dyDescent="0.25">
      <c r="A50" s="253" t="s">
        <v>608</v>
      </c>
      <c r="B50" s="254">
        <v>43896</v>
      </c>
      <c r="C50" s="253" t="s">
        <v>533</v>
      </c>
      <c r="D50" s="253">
        <v>50</v>
      </c>
    </row>
    <row r="51" spans="1:4" ht="82.5" customHeight="1" x14ac:dyDescent="0.25">
      <c r="A51" s="253" t="s">
        <v>609</v>
      </c>
      <c r="B51" s="254">
        <v>43932</v>
      </c>
      <c r="C51" s="253" t="s">
        <v>610</v>
      </c>
      <c r="D51" s="253">
        <v>50</v>
      </c>
    </row>
    <row r="52" spans="1:4" ht="18.75" x14ac:dyDescent="0.25">
      <c r="A52" s="140" t="s">
        <v>124</v>
      </c>
      <c r="B52" s="137"/>
      <c r="C52" s="137"/>
      <c r="D52" s="146">
        <v>60</v>
      </c>
    </row>
    <row r="53" spans="1:4" ht="81" customHeight="1" x14ac:dyDescent="0.25">
      <c r="A53" s="253" t="s">
        <v>613</v>
      </c>
      <c r="B53" s="259">
        <v>43884</v>
      </c>
      <c r="C53" s="253" t="s">
        <v>614</v>
      </c>
      <c r="D53" s="253">
        <v>9</v>
      </c>
    </row>
    <row r="54" spans="1:4" ht="44.25" customHeight="1" x14ac:dyDescent="0.25">
      <c r="A54" s="99" t="s">
        <v>507</v>
      </c>
      <c r="B54" s="259">
        <v>43952</v>
      </c>
      <c r="C54" s="253" t="s">
        <v>600</v>
      </c>
      <c r="D54" s="253">
        <v>85</v>
      </c>
    </row>
    <row r="55" spans="1:4" ht="61.5" customHeight="1" x14ac:dyDescent="0.25">
      <c r="A55" s="260" t="s">
        <v>615</v>
      </c>
      <c r="B55" s="261" t="s">
        <v>373</v>
      </c>
      <c r="C55" s="262" t="s">
        <v>443</v>
      </c>
      <c r="D55" s="263">
        <v>51</v>
      </c>
    </row>
    <row r="56" spans="1:4" ht="18.75" x14ac:dyDescent="0.25">
      <c r="A56" s="140" t="s">
        <v>237</v>
      </c>
      <c r="B56" s="137"/>
      <c r="C56" s="137"/>
      <c r="D56" s="146">
        <v>594</v>
      </c>
    </row>
    <row r="57" spans="1:4" ht="60" customHeight="1" x14ac:dyDescent="0.25">
      <c r="A57" s="253" t="s">
        <v>616</v>
      </c>
      <c r="B57" s="254">
        <v>43836</v>
      </c>
      <c r="C57" s="253" t="s">
        <v>710</v>
      </c>
      <c r="D57" s="133">
        <v>6</v>
      </c>
    </row>
    <row r="58" spans="1:4" ht="37.5" x14ac:dyDescent="0.25">
      <c r="A58" s="264" t="s">
        <v>617</v>
      </c>
      <c r="B58" s="256" t="s">
        <v>618</v>
      </c>
      <c r="C58" s="256" t="s">
        <v>619</v>
      </c>
      <c r="D58" s="133">
        <v>10</v>
      </c>
    </row>
    <row r="59" spans="1:4" ht="75" x14ac:dyDescent="0.25">
      <c r="A59" s="256" t="s">
        <v>624</v>
      </c>
      <c r="B59" s="254">
        <v>43874</v>
      </c>
      <c r="C59" s="260" t="s">
        <v>625</v>
      </c>
      <c r="D59" s="133">
        <v>1</v>
      </c>
    </row>
    <row r="60" spans="1:4" ht="81" customHeight="1" x14ac:dyDescent="0.25">
      <c r="A60" s="256" t="s">
        <v>626</v>
      </c>
      <c r="B60" s="254">
        <v>43883</v>
      </c>
      <c r="C60" s="253" t="s">
        <v>711</v>
      </c>
      <c r="D60" s="133">
        <v>15</v>
      </c>
    </row>
    <row r="61" spans="1:4" ht="60.75" customHeight="1" x14ac:dyDescent="0.25">
      <c r="A61" s="253" t="s">
        <v>628</v>
      </c>
      <c r="B61" s="265">
        <v>43888</v>
      </c>
      <c r="C61" s="256" t="s">
        <v>732</v>
      </c>
      <c r="D61" s="133">
        <v>2</v>
      </c>
    </row>
    <row r="62" spans="1:4" ht="72" customHeight="1" x14ac:dyDescent="0.25">
      <c r="A62" s="253" t="s">
        <v>630</v>
      </c>
      <c r="B62" s="265">
        <v>43890</v>
      </c>
      <c r="C62" s="256" t="s">
        <v>712</v>
      </c>
      <c r="D62" s="133">
        <v>7</v>
      </c>
    </row>
    <row r="63" spans="1:4" ht="58.5" customHeight="1" x14ac:dyDescent="0.25">
      <c r="A63" s="253" t="s">
        <v>631</v>
      </c>
      <c r="B63" s="265">
        <v>43884</v>
      </c>
      <c r="C63" s="256" t="s">
        <v>713</v>
      </c>
      <c r="D63" s="133">
        <v>9</v>
      </c>
    </row>
    <row r="64" spans="1:4" ht="66.75" customHeight="1" x14ac:dyDescent="0.25">
      <c r="A64" s="253" t="s">
        <v>632</v>
      </c>
      <c r="B64" s="265">
        <v>43889</v>
      </c>
      <c r="C64" s="256" t="s">
        <v>432</v>
      </c>
      <c r="D64" s="133">
        <v>5</v>
      </c>
    </row>
    <row r="65" spans="1:4" ht="48.75" customHeight="1" x14ac:dyDescent="0.25">
      <c r="A65" s="253" t="s">
        <v>633</v>
      </c>
      <c r="B65" s="265" t="s">
        <v>429</v>
      </c>
      <c r="C65" s="256" t="s">
        <v>428</v>
      </c>
      <c r="D65" s="133">
        <v>2</v>
      </c>
    </row>
    <row r="66" spans="1:4" ht="53.25" customHeight="1" x14ac:dyDescent="0.25">
      <c r="A66" s="253" t="s">
        <v>634</v>
      </c>
      <c r="B66" s="265">
        <v>43896</v>
      </c>
      <c r="C66" s="256" t="s">
        <v>635</v>
      </c>
      <c r="D66" s="133">
        <v>1</v>
      </c>
    </row>
    <row r="67" spans="1:4" ht="92.25" customHeight="1" x14ac:dyDescent="0.25">
      <c r="A67" s="253" t="s">
        <v>636</v>
      </c>
      <c r="B67" s="265">
        <v>43897</v>
      </c>
      <c r="C67" s="256" t="s">
        <v>637</v>
      </c>
      <c r="D67" s="133">
        <v>85</v>
      </c>
    </row>
    <row r="68" spans="1:4" ht="75" x14ac:dyDescent="0.25">
      <c r="A68" s="253" t="s">
        <v>638</v>
      </c>
      <c r="B68" s="265" t="s">
        <v>420</v>
      </c>
      <c r="C68" s="256" t="s">
        <v>627</v>
      </c>
      <c r="D68" s="133">
        <v>19</v>
      </c>
    </row>
    <row r="69" spans="1:4" ht="93.75" x14ac:dyDescent="0.25">
      <c r="A69" s="253" t="s">
        <v>639</v>
      </c>
      <c r="B69" s="265" t="s">
        <v>425</v>
      </c>
      <c r="C69" s="256" t="s">
        <v>640</v>
      </c>
      <c r="D69" s="133">
        <v>2</v>
      </c>
    </row>
    <row r="70" spans="1:4" ht="68.25" customHeight="1" x14ac:dyDescent="0.25">
      <c r="A70" s="253" t="s">
        <v>641</v>
      </c>
      <c r="B70" s="265">
        <v>43905</v>
      </c>
      <c r="C70" s="256" t="s">
        <v>714</v>
      </c>
      <c r="D70" s="133">
        <v>21</v>
      </c>
    </row>
    <row r="71" spans="1:4" ht="63.75" customHeight="1" x14ac:dyDescent="0.25">
      <c r="A71" s="253" t="s">
        <v>642</v>
      </c>
      <c r="B71" s="265">
        <v>43908</v>
      </c>
      <c r="C71" s="256" t="s">
        <v>643</v>
      </c>
      <c r="D71" s="133">
        <v>3</v>
      </c>
    </row>
    <row r="72" spans="1:4" ht="67.5" customHeight="1" x14ac:dyDescent="0.25">
      <c r="A72" s="253" t="s">
        <v>641</v>
      </c>
      <c r="B72" s="265" t="s">
        <v>415</v>
      </c>
      <c r="C72" s="256" t="s">
        <v>715</v>
      </c>
      <c r="D72" s="133">
        <v>2</v>
      </c>
    </row>
    <row r="73" spans="1:4" ht="45" customHeight="1" x14ac:dyDescent="0.25">
      <c r="A73" s="253" t="s">
        <v>644</v>
      </c>
      <c r="B73" s="265">
        <v>43916</v>
      </c>
      <c r="C73" s="264" t="s">
        <v>629</v>
      </c>
      <c r="D73" s="133">
        <v>2</v>
      </c>
    </row>
    <row r="74" spans="1:4" ht="84.75" customHeight="1" x14ac:dyDescent="0.25">
      <c r="A74" s="256" t="s">
        <v>645</v>
      </c>
      <c r="B74" s="254">
        <v>44070</v>
      </c>
      <c r="C74" s="253" t="s">
        <v>733</v>
      </c>
      <c r="D74" s="133">
        <v>2</v>
      </c>
    </row>
    <row r="75" spans="1:4" ht="82.5" customHeight="1" x14ac:dyDescent="0.25">
      <c r="A75" s="256" t="s">
        <v>646</v>
      </c>
      <c r="B75" s="254" t="s">
        <v>410</v>
      </c>
      <c r="C75" s="253" t="s">
        <v>647</v>
      </c>
      <c r="D75" s="133">
        <v>16</v>
      </c>
    </row>
    <row r="76" spans="1:4" ht="56.25" x14ac:dyDescent="0.25">
      <c r="A76" s="256" t="s">
        <v>648</v>
      </c>
      <c r="B76" s="254">
        <v>44093</v>
      </c>
      <c r="C76" s="253" t="s">
        <v>734</v>
      </c>
      <c r="D76" s="133">
        <v>5</v>
      </c>
    </row>
    <row r="77" spans="1:4" ht="44.25" customHeight="1" x14ac:dyDescent="0.25">
      <c r="A77" s="256" t="s">
        <v>649</v>
      </c>
      <c r="B77" s="254">
        <v>44093</v>
      </c>
      <c r="C77" s="253" t="s">
        <v>735</v>
      </c>
      <c r="D77" s="133">
        <v>10</v>
      </c>
    </row>
    <row r="78" spans="1:4" ht="75" x14ac:dyDescent="0.25">
      <c r="A78" s="256" t="s">
        <v>650</v>
      </c>
      <c r="B78" s="254" t="s">
        <v>413</v>
      </c>
      <c r="C78" s="253" t="s">
        <v>785</v>
      </c>
      <c r="D78" s="133">
        <v>1</v>
      </c>
    </row>
    <row r="79" spans="1:4" ht="56.25" x14ac:dyDescent="0.25">
      <c r="A79" s="266" t="s">
        <v>611</v>
      </c>
      <c r="B79" s="254">
        <v>44100</v>
      </c>
      <c r="C79" s="256" t="s">
        <v>612</v>
      </c>
      <c r="D79" s="253">
        <v>351</v>
      </c>
    </row>
    <row r="80" spans="1:4" ht="75" x14ac:dyDescent="0.25">
      <c r="A80" s="256" t="s">
        <v>651</v>
      </c>
      <c r="B80" s="254">
        <v>44107</v>
      </c>
      <c r="C80" s="253" t="s">
        <v>652</v>
      </c>
      <c r="D80" s="133">
        <v>14</v>
      </c>
    </row>
    <row r="81" spans="1:4" ht="56.25" x14ac:dyDescent="0.25">
      <c r="A81" s="256" t="s">
        <v>653</v>
      </c>
      <c r="B81" s="254">
        <v>44120</v>
      </c>
      <c r="C81" s="267" t="s">
        <v>401</v>
      </c>
      <c r="D81" s="133">
        <v>6</v>
      </c>
    </row>
    <row r="82" spans="1:4" ht="56.25" x14ac:dyDescent="0.25">
      <c r="A82" s="256" t="s">
        <v>654</v>
      </c>
      <c r="B82" s="254">
        <v>44122</v>
      </c>
      <c r="C82" s="267" t="s">
        <v>399</v>
      </c>
      <c r="D82" s="133">
        <v>5</v>
      </c>
    </row>
    <row r="83" spans="1:4" ht="56.25" x14ac:dyDescent="0.25">
      <c r="A83" s="256" t="s">
        <v>655</v>
      </c>
      <c r="B83" s="254">
        <v>44123</v>
      </c>
      <c r="C83" s="253" t="s">
        <v>716</v>
      </c>
      <c r="D83" s="133">
        <v>1</v>
      </c>
    </row>
    <row r="84" spans="1:4" ht="56.25" x14ac:dyDescent="0.25">
      <c r="A84" s="256" t="s">
        <v>656</v>
      </c>
      <c r="B84" s="254">
        <v>44128</v>
      </c>
      <c r="C84" s="253" t="s">
        <v>717</v>
      </c>
      <c r="D84" s="133">
        <v>20</v>
      </c>
    </row>
    <row r="85" spans="1:4" ht="56.25" x14ac:dyDescent="0.25">
      <c r="A85" s="256" t="s">
        <v>657</v>
      </c>
      <c r="B85" s="254">
        <v>44129</v>
      </c>
      <c r="C85" s="253" t="s">
        <v>658</v>
      </c>
      <c r="D85" s="133">
        <v>100</v>
      </c>
    </row>
    <row r="86" spans="1:4" ht="56.25" x14ac:dyDescent="0.25">
      <c r="A86" s="256" t="s">
        <v>659</v>
      </c>
      <c r="B86" s="254">
        <v>44142</v>
      </c>
      <c r="C86" s="253" t="s">
        <v>718</v>
      </c>
      <c r="D86" s="133">
        <v>2</v>
      </c>
    </row>
    <row r="87" spans="1:4" ht="37.5" x14ac:dyDescent="0.25">
      <c r="A87" s="256" t="s">
        <v>660</v>
      </c>
      <c r="B87" s="254">
        <v>44143</v>
      </c>
      <c r="C87" s="253" t="s">
        <v>661</v>
      </c>
      <c r="D87" s="133">
        <v>5</v>
      </c>
    </row>
    <row r="88" spans="1:4" ht="37.5" x14ac:dyDescent="0.25">
      <c r="A88" s="263" t="s">
        <v>675</v>
      </c>
      <c r="B88" s="261" t="s">
        <v>676</v>
      </c>
      <c r="C88" s="272" t="s">
        <v>725</v>
      </c>
      <c r="D88" s="99">
        <v>1</v>
      </c>
    </row>
    <row r="89" spans="1:4" ht="56.25" x14ac:dyDescent="0.25">
      <c r="A89" s="279" t="s">
        <v>723</v>
      </c>
      <c r="B89" s="280" t="s">
        <v>724</v>
      </c>
      <c r="C89" s="272" t="s">
        <v>725</v>
      </c>
      <c r="D89" s="255">
        <v>1</v>
      </c>
    </row>
    <row r="90" spans="1:4" ht="56.25" x14ac:dyDescent="0.25">
      <c r="A90" s="282" t="s">
        <v>726</v>
      </c>
      <c r="B90" s="283" t="s">
        <v>727</v>
      </c>
      <c r="C90" s="8" t="s">
        <v>728</v>
      </c>
      <c r="D90" s="222">
        <v>20</v>
      </c>
    </row>
    <row r="92" spans="1:4" ht="18.75" x14ac:dyDescent="0.25">
      <c r="A92" s="140" t="s">
        <v>238</v>
      </c>
      <c r="B92" s="137"/>
      <c r="C92" s="137"/>
      <c r="D92" s="146">
        <v>285</v>
      </c>
    </row>
    <row r="93" spans="1:4" ht="56.25" x14ac:dyDescent="0.25">
      <c r="A93" s="268" t="s">
        <v>662</v>
      </c>
      <c r="B93" s="269">
        <v>43848</v>
      </c>
      <c r="C93" s="263" t="s">
        <v>663</v>
      </c>
      <c r="D93" s="250">
        <v>12</v>
      </c>
    </row>
    <row r="94" spans="1:4" ht="56.25" x14ac:dyDescent="0.25">
      <c r="A94" s="253" t="s">
        <v>620</v>
      </c>
      <c r="B94" s="259">
        <v>43848</v>
      </c>
      <c r="C94" s="253" t="s">
        <v>663</v>
      </c>
      <c r="D94" s="133">
        <v>24</v>
      </c>
    </row>
    <row r="95" spans="1:4" ht="56.25" x14ac:dyDescent="0.25">
      <c r="A95" s="256" t="s">
        <v>621</v>
      </c>
      <c r="B95" s="256" t="s">
        <v>438</v>
      </c>
      <c r="C95" s="256" t="s">
        <v>437</v>
      </c>
      <c r="D95" s="256">
        <v>12</v>
      </c>
    </row>
    <row r="96" spans="1:4" ht="56.25" x14ac:dyDescent="0.25">
      <c r="A96" s="253" t="s">
        <v>622</v>
      </c>
      <c r="B96" s="253" t="s">
        <v>623</v>
      </c>
      <c r="C96" s="253" t="s">
        <v>719</v>
      </c>
      <c r="D96" s="133">
        <v>181</v>
      </c>
    </row>
    <row r="97" spans="1:4" ht="93.75" x14ac:dyDescent="0.25">
      <c r="A97" s="263" t="s">
        <v>664</v>
      </c>
      <c r="B97" s="254">
        <v>43856</v>
      </c>
      <c r="C97" s="253" t="s">
        <v>720</v>
      </c>
      <c r="D97" s="99">
        <v>6</v>
      </c>
    </row>
    <row r="98" spans="1:4" ht="56.25" x14ac:dyDescent="0.25">
      <c r="A98" s="268" t="s">
        <v>665</v>
      </c>
      <c r="B98" s="269">
        <v>43856</v>
      </c>
      <c r="C98" s="270" t="s">
        <v>721</v>
      </c>
      <c r="D98" s="99">
        <v>69</v>
      </c>
    </row>
    <row r="99" spans="1:4" ht="56.25" x14ac:dyDescent="0.25">
      <c r="A99" s="263" t="s">
        <v>666</v>
      </c>
      <c r="B99" s="269" t="s">
        <v>384</v>
      </c>
      <c r="C99" s="263" t="s">
        <v>383</v>
      </c>
      <c r="D99" s="99">
        <v>10</v>
      </c>
    </row>
    <row r="100" spans="1:4" ht="56.25" x14ac:dyDescent="0.25">
      <c r="A100" s="263" t="s">
        <v>667</v>
      </c>
      <c r="B100" s="269">
        <v>43869</v>
      </c>
      <c r="C100" s="263" t="s">
        <v>722</v>
      </c>
      <c r="D100" s="99">
        <v>6</v>
      </c>
    </row>
    <row r="101" spans="1:4" ht="37.5" x14ac:dyDescent="0.25">
      <c r="A101" s="263" t="s">
        <v>668</v>
      </c>
      <c r="B101" s="254">
        <v>43891</v>
      </c>
      <c r="C101" s="253" t="s">
        <v>669</v>
      </c>
      <c r="D101" s="99">
        <v>4</v>
      </c>
    </row>
    <row r="102" spans="1:4" ht="93.75" x14ac:dyDescent="0.25">
      <c r="A102" s="263" t="s">
        <v>670</v>
      </c>
      <c r="B102" s="253" t="s">
        <v>378</v>
      </c>
      <c r="C102" s="253" t="s">
        <v>671</v>
      </c>
      <c r="D102" s="99">
        <v>5</v>
      </c>
    </row>
    <row r="103" spans="1:4" ht="37.5" x14ac:dyDescent="0.25">
      <c r="A103" s="263" t="s">
        <v>672</v>
      </c>
      <c r="B103" s="261" t="s">
        <v>373</v>
      </c>
      <c r="C103" s="271" t="s">
        <v>375</v>
      </c>
      <c r="D103" s="250">
        <v>51</v>
      </c>
    </row>
    <row r="104" spans="1:4" ht="93.75" x14ac:dyDescent="0.25">
      <c r="A104" s="270" t="s">
        <v>673</v>
      </c>
      <c r="B104" s="261" t="s">
        <v>373</v>
      </c>
      <c r="C104" s="271" t="s">
        <v>372</v>
      </c>
      <c r="D104" s="99">
        <v>6</v>
      </c>
    </row>
    <row r="105" spans="1:4" ht="52.5" customHeight="1" x14ac:dyDescent="0.25">
      <c r="A105" s="263" t="s">
        <v>674</v>
      </c>
      <c r="B105" s="261" t="s">
        <v>369</v>
      </c>
      <c r="C105" s="253" t="s">
        <v>368</v>
      </c>
      <c r="D105" s="99">
        <v>51</v>
      </c>
    </row>
    <row r="106" spans="1:4" ht="59.25" customHeight="1" x14ac:dyDescent="0.25">
      <c r="A106" s="263" t="s">
        <v>677</v>
      </c>
      <c r="B106" s="273" t="s">
        <v>678</v>
      </c>
      <c r="C106" s="274" t="s">
        <v>679</v>
      </c>
      <c r="D106" s="275">
        <v>70</v>
      </c>
    </row>
    <row r="107" spans="1:4" ht="18.75" x14ac:dyDescent="0.25">
      <c r="A107" s="257" t="s">
        <v>234</v>
      </c>
      <c r="B107" s="276"/>
      <c r="C107" s="258"/>
      <c r="D107" s="137">
        <v>154</v>
      </c>
    </row>
    <row r="108" spans="1:4" ht="56.25" x14ac:dyDescent="0.25">
      <c r="A108" s="263" t="s">
        <v>680</v>
      </c>
      <c r="B108" s="269" t="s">
        <v>364</v>
      </c>
      <c r="C108" s="263" t="s">
        <v>681</v>
      </c>
      <c r="D108" s="99">
        <v>148</v>
      </c>
    </row>
    <row r="109" spans="1:4" ht="37.5" x14ac:dyDescent="0.25">
      <c r="A109" s="263" t="s">
        <v>682</v>
      </c>
      <c r="B109" s="269" t="s">
        <v>361</v>
      </c>
      <c r="C109" s="263" t="s">
        <v>360</v>
      </c>
      <c r="D109" s="99">
        <v>6</v>
      </c>
    </row>
    <row r="110" spans="1:4" ht="93.75" x14ac:dyDescent="0.25">
      <c r="A110" s="284" t="s">
        <v>729</v>
      </c>
      <c r="B110" s="61" t="s">
        <v>730</v>
      </c>
      <c r="C110" s="61" t="s">
        <v>731</v>
      </c>
      <c r="D110" s="281">
        <v>7</v>
      </c>
    </row>
    <row r="111" spans="1:4" ht="18.75" x14ac:dyDescent="0.25">
      <c r="A111" s="140" t="s">
        <v>235</v>
      </c>
      <c r="B111" s="137"/>
      <c r="C111" s="137"/>
      <c r="D111" s="146">
        <v>58</v>
      </c>
    </row>
    <row r="112" spans="1:4" ht="62.25" customHeight="1" x14ac:dyDescent="0.25">
      <c r="A112" s="253" t="s">
        <v>683</v>
      </c>
      <c r="B112" s="259">
        <v>43836</v>
      </c>
      <c r="C112" s="253" t="s">
        <v>324</v>
      </c>
      <c r="D112" s="99">
        <v>4</v>
      </c>
    </row>
    <row r="113" spans="1:4" ht="59.25" customHeight="1" x14ac:dyDescent="0.25">
      <c r="A113" s="253" t="s">
        <v>684</v>
      </c>
      <c r="B113" s="254" t="s">
        <v>321</v>
      </c>
      <c r="C113" s="253" t="s">
        <v>320</v>
      </c>
      <c r="D113" s="99">
        <v>29</v>
      </c>
    </row>
    <row r="114" spans="1:4" ht="75" x14ac:dyDescent="0.25">
      <c r="A114" s="253" t="s">
        <v>685</v>
      </c>
      <c r="B114" s="253" t="s">
        <v>318</v>
      </c>
      <c r="C114" s="253" t="s">
        <v>686</v>
      </c>
      <c r="D114" s="99">
        <v>7</v>
      </c>
    </row>
    <row r="115" spans="1:4" ht="37.5" x14ac:dyDescent="0.25">
      <c r="A115" s="253" t="s">
        <v>687</v>
      </c>
      <c r="B115" s="254">
        <v>43908</v>
      </c>
      <c r="C115" s="263" t="s">
        <v>315</v>
      </c>
      <c r="D115" s="99">
        <v>3</v>
      </c>
    </row>
    <row r="116" spans="1:4" ht="56.25" x14ac:dyDescent="0.25">
      <c r="A116" s="253" t="s">
        <v>314</v>
      </c>
      <c r="B116" s="254">
        <v>43917</v>
      </c>
      <c r="C116" s="253" t="s">
        <v>688</v>
      </c>
      <c r="D116" s="99">
        <v>2</v>
      </c>
    </row>
    <row r="117" spans="1:4" ht="63" customHeight="1" x14ac:dyDescent="0.25">
      <c r="A117" s="253" t="s">
        <v>689</v>
      </c>
      <c r="B117" s="254" t="s">
        <v>311</v>
      </c>
      <c r="C117" s="253" t="s">
        <v>310</v>
      </c>
      <c r="D117" s="99">
        <v>3</v>
      </c>
    </row>
    <row r="118" spans="1:4" ht="63" customHeight="1" x14ac:dyDescent="0.25">
      <c r="A118" s="253" t="s">
        <v>690</v>
      </c>
      <c r="B118" s="253" t="s">
        <v>307</v>
      </c>
      <c r="C118" s="253" t="s">
        <v>691</v>
      </c>
      <c r="D118" s="99">
        <v>10</v>
      </c>
    </row>
    <row r="119" spans="1:4" ht="18.75" x14ac:dyDescent="0.25">
      <c r="A119" s="137" t="s">
        <v>240</v>
      </c>
      <c r="B119" s="148"/>
      <c r="C119" s="137"/>
      <c r="D119" s="137">
        <v>53</v>
      </c>
    </row>
    <row r="120" spans="1:4" ht="99.75" customHeight="1" x14ac:dyDescent="0.25">
      <c r="A120" s="253" t="s">
        <v>692</v>
      </c>
      <c r="B120" s="254" t="s">
        <v>352</v>
      </c>
      <c r="C120" s="263" t="s">
        <v>347</v>
      </c>
      <c r="D120" s="250">
        <v>0</v>
      </c>
    </row>
    <row r="121" spans="1:4" ht="75" x14ac:dyDescent="0.25">
      <c r="A121" s="253" t="s">
        <v>693</v>
      </c>
      <c r="B121" s="254">
        <v>43869</v>
      </c>
      <c r="C121" s="263" t="s">
        <v>694</v>
      </c>
      <c r="D121" s="250">
        <v>6</v>
      </c>
    </row>
    <row r="122" spans="1:4" ht="79.5" customHeight="1" x14ac:dyDescent="0.25">
      <c r="A122" s="253" t="s">
        <v>695</v>
      </c>
      <c r="B122" s="254" t="s">
        <v>349</v>
      </c>
      <c r="C122" s="253" t="s">
        <v>320</v>
      </c>
      <c r="D122" s="250">
        <v>0</v>
      </c>
    </row>
    <row r="123" spans="1:4" ht="78" customHeight="1" x14ac:dyDescent="0.25">
      <c r="A123" s="253" t="s">
        <v>709</v>
      </c>
      <c r="B123" s="254" t="s">
        <v>348</v>
      </c>
      <c r="C123" s="263" t="s">
        <v>347</v>
      </c>
      <c r="D123" s="250">
        <v>1</v>
      </c>
    </row>
    <row r="124" spans="1:4" ht="56.25" x14ac:dyDescent="0.25">
      <c r="A124" s="253" t="s">
        <v>696</v>
      </c>
      <c r="B124" s="254" t="s">
        <v>344</v>
      </c>
      <c r="C124" s="253" t="s">
        <v>697</v>
      </c>
      <c r="D124" s="250">
        <v>1</v>
      </c>
    </row>
    <row r="125" spans="1:4" ht="56.25" x14ac:dyDescent="0.25">
      <c r="A125" s="253" t="s">
        <v>698</v>
      </c>
      <c r="B125" s="254">
        <v>43904</v>
      </c>
      <c r="C125" s="253" t="s">
        <v>699</v>
      </c>
      <c r="D125" s="250">
        <v>24</v>
      </c>
    </row>
    <row r="126" spans="1:4" ht="56.25" x14ac:dyDescent="0.25">
      <c r="A126" s="253" t="s">
        <v>700</v>
      </c>
      <c r="B126" s="277" t="s">
        <v>339</v>
      </c>
      <c r="C126" s="253" t="s">
        <v>338</v>
      </c>
      <c r="D126" s="250">
        <v>1</v>
      </c>
    </row>
    <row r="127" spans="1:4" ht="56.25" x14ac:dyDescent="0.25">
      <c r="A127" s="253" t="s">
        <v>701</v>
      </c>
      <c r="B127" s="253" t="s">
        <v>336</v>
      </c>
      <c r="C127" s="253" t="s">
        <v>335</v>
      </c>
      <c r="D127" s="250">
        <v>2</v>
      </c>
    </row>
    <row r="128" spans="1:4" ht="56.25" x14ac:dyDescent="0.25">
      <c r="A128" s="253" t="s">
        <v>702</v>
      </c>
      <c r="B128" s="253" t="s">
        <v>333</v>
      </c>
      <c r="C128" s="253" t="s">
        <v>703</v>
      </c>
      <c r="D128" s="250">
        <v>0</v>
      </c>
    </row>
    <row r="129" spans="1:4" ht="56.25" x14ac:dyDescent="0.25">
      <c r="A129" s="256" t="s">
        <v>704</v>
      </c>
      <c r="B129" s="278">
        <v>43968</v>
      </c>
      <c r="C129" s="253" t="s">
        <v>705</v>
      </c>
      <c r="D129" s="250">
        <v>1</v>
      </c>
    </row>
    <row r="130" spans="1:4" ht="56.25" x14ac:dyDescent="0.25">
      <c r="A130" s="253" t="s">
        <v>706</v>
      </c>
      <c r="B130" s="253" t="s">
        <v>330</v>
      </c>
      <c r="C130" s="271" t="s">
        <v>329</v>
      </c>
      <c r="D130" s="250">
        <v>1</v>
      </c>
    </row>
    <row r="131" spans="1:4" ht="56.25" x14ac:dyDescent="0.25">
      <c r="A131" s="253" t="s">
        <v>707</v>
      </c>
      <c r="B131" s="254" t="s">
        <v>326</v>
      </c>
      <c r="C131" s="253" t="s">
        <v>708</v>
      </c>
      <c r="D131" s="250">
        <v>16</v>
      </c>
    </row>
  </sheetData>
  <sheetProtection selectLockedCells="1" selectUnlockedCells="1"/>
  <hyperlinks>
    <hyperlink ref="C55" r:id="rId1"/>
    <hyperlink ref="C104" r:id="rId2"/>
    <hyperlink ref="C103" r:id="rId3"/>
    <hyperlink ref="C130" r:id="rId4"/>
    <hyperlink ref="C82" r:id="rId5"/>
    <hyperlink ref="C81" r:id="rId6"/>
  </hyperlinks>
  <pageMargins left="0.7" right="0.7" top="0.75" bottom="0.75" header="0.3" footer="0.3"/>
  <pageSetup paperSize="9" scale="95" orientation="landscape" r:id="rId7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topLeftCell="A112" zoomScaleNormal="80" zoomScaleSheetLayoutView="100" workbookViewId="0">
      <selection activeCell="D24" sqref="D24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54" t="s">
        <v>101</v>
      </c>
      <c r="B1" s="354"/>
      <c r="C1" s="354"/>
      <c r="D1" s="354"/>
      <c r="E1" s="354"/>
      <c r="F1" s="354"/>
      <c r="G1" s="354"/>
      <c r="H1" s="354"/>
      <c r="I1" s="354"/>
      <c r="J1" s="354"/>
      <c r="K1" s="185"/>
      <c r="L1" s="185"/>
    </row>
    <row r="2" spans="1:12" s="5" customFormat="1" ht="37.5" customHeight="1" x14ac:dyDescent="0.25">
      <c r="A2" s="356" t="s">
        <v>62</v>
      </c>
      <c r="B2" s="336" t="s">
        <v>55</v>
      </c>
      <c r="C2" s="336" t="s">
        <v>56</v>
      </c>
      <c r="D2" s="336"/>
      <c r="E2" s="336" t="s">
        <v>57</v>
      </c>
      <c r="F2" s="336" t="s">
        <v>58</v>
      </c>
      <c r="G2" s="336" t="s">
        <v>63</v>
      </c>
      <c r="H2" s="336"/>
      <c r="I2" s="336"/>
      <c r="J2" s="336" t="s">
        <v>64</v>
      </c>
      <c r="K2" s="336" t="s">
        <v>229</v>
      </c>
      <c r="L2" s="336" t="s">
        <v>217</v>
      </c>
    </row>
    <row r="3" spans="1:12" s="5" customFormat="1" ht="57.75" customHeight="1" x14ac:dyDescent="0.25">
      <c r="A3" s="356"/>
      <c r="B3" s="336"/>
      <c r="C3" s="208" t="s">
        <v>59</v>
      </c>
      <c r="D3" s="208" t="s">
        <v>90</v>
      </c>
      <c r="E3" s="336"/>
      <c r="F3" s="336"/>
      <c r="G3" s="208" t="s">
        <v>65</v>
      </c>
      <c r="H3" s="208" t="s">
        <v>228</v>
      </c>
      <c r="I3" s="208" t="s">
        <v>66</v>
      </c>
      <c r="J3" s="336"/>
      <c r="K3" s="336"/>
      <c r="L3" s="336"/>
    </row>
    <row r="4" spans="1:12" s="5" customFormat="1" ht="75" customHeight="1" x14ac:dyDescent="0.25">
      <c r="A4" s="60" t="s">
        <v>67</v>
      </c>
      <c r="B4" s="100" t="s">
        <v>60</v>
      </c>
      <c r="C4" s="100">
        <f>SUM(C5,C12,C21)</f>
        <v>8</v>
      </c>
      <c r="D4" s="100">
        <f>SUM(D5,D12,D21)</f>
        <v>8</v>
      </c>
      <c r="E4" s="100"/>
      <c r="F4" s="100"/>
      <c r="G4" s="100">
        <f t="shared" ref="G4:L4" si="0">SUM(G5,G12,G21)</f>
        <v>108</v>
      </c>
      <c r="H4" s="100">
        <f t="shared" si="0"/>
        <v>0</v>
      </c>
      <c r="I4" s="100">
        <f t="shared" si="0"/>
        <v>6037</v>
      </c>
      <c r="J4" s="100">
        <f t="shared" si="0"/>
        <v>0</v>
      </c>
      <c r="K4" s="100">
        <f t="shared" si="0"/>
        <v>2</v>
      </c>
      <c r="L4" s="100">
        <f t="shared" si="0"/>
        <v>50000</v>
      </c>
    </row>
    <row r="5" spans="1:12" s="5" customFormat="1" ht="21.6" customHeight="1" x14ac:dyDescent="0.25">
      <c r="A5" s="59"/>
      <c r="B5" s="127" t="s">
        <v>230</v>
      </c>
      <c r="C5" s="227">
        <f>SUM(C6:C11)</f>
        <v>0</v>
      </c>
      <c r="D5" s="227">
        <v>0</v>
      </c>
      <c r="E5" s="214"/>
      <c r="F5" s="129"/>
      <c r="G5" s="227">
        <f t="shared" ref="G5:L5" si="1">SUM(G6:G11)</f>
        <v>0</v>
      </c>
      <c r="H5" s="227">
        <f t="shared" si="1"/>
        <v>0</v>
      </c>
      <c r="I5" s="128">
        <f t="shared" si="1"/>
        <v>0</v>
      </c>
      <c r="J5" s="129">
        <f t="shared" si="1"/>
        <v>0</v>
      </c>
      <c r="K5" s="129">
        <f t="shared" si="1"/>
        <v>0</v>
      </c>
      <c r="L5" s="130">
        <f t="shared" si="1"/>
        <v>0</v>
      </c>
    </row>
    <row r="6" spans="1:12" s="5" customFormat="1" x14ac:dyDescent="0.25">
      <c r="A6" s="59"/>
      <c r="B6" s="68"/>
      <c r="C6" s="58"/>
      <c r="D6" s="58"/>
      <c r="E6" s="99"/>
      <c r="F6" s="99"/>
      <c r="G6" s="21"/>
      <c r="H6" s="21"/>
      <c r="I6" s="21"/>
      <c r="J6" s="109"/>
      <c r="K6" s="109"/>
      <c r="L6" s="109"/>
    </row>
    <row r="7" spans="1:12" s="5" customFormat="1" x14ac:dyDescent="0.25">
      <c r="A7" s="59"/>
      <c r="B7" s="68"/>
      <c r="C7" s="58"/>
      <c r="D7" s="58"/>
      <c r="E7" s="99"/>
      <c r="F7" s="99"/>
      <c r="G7" s="21"/>
      <c r="H7" s="21"/>
      <c r="I7" s="21"/>
      <c r="J7" s="109"/>
      <c r="K7" s="109"/>
      <c r="L7" s="109"/>
    </row>
    <row r="8" spans="1:12" s="5" customFormat="1" x14ac:dyDescent="0.25">
      <c r="A8" s="59"/>
      <c r="B8" s="68"/>
      <c r="C8" s="58"/>
      <c r="D8" s="58"/>
      <c r="E8" s="99"/>
      <c r="F8" s="99"/>
      <c r="G8" s="21"/>
      <c r="H8" s="21"/>
      <c r="I8" s="21"/>
      <c r="J8" s="109"/>
      <c r="K8" s="109"/>
      <c r="L8" s="109"/>
    </row>
    <row r="9" spans="1:12" s="5" customFormat="1" x14ac:dyDescent="0.25">
      <c r="A9" s="59"/>
      <c r="B9" s="68"/>
      <c r="C9" s="58"/>
      <c r="D9" s="58"/>
      <c r="E9" s="99"/>
      <c r="F9" s="99"/>
      <c r="G9" s="21"/>
      <c r="H9" s="21"/>
      <c r="I9" s="21"/>
      <c r="J9" s="109"/>
      <c r="K9" s="109"/>
      <c r="L9" s="109"/>
    </row>
    <row r="10" spans="1:12" s="5" customFormat="1" x14ac:dyDescent="0.25">
      <c r="A10" s="59"/>
      <c r="B10" s="68"/>
      <c r="C10" s="58"/>
      <c r="D10" s="58"/>
      <c r="E10" s="99"/>
      <c r="F10" s="99"/>
      <c r="G10" s="21"/>
      <c r="H10" s="21"/>
      <c r="I10" s="21"/>
      <c r="J10" s="109"/>
      <c r="K10" s="109"/>
      <c r="L10" s="109"/>
    </row>
    <row r="11" spans="1:12" s="5" customFormat="1" x14ac:dyDescent="0.25">
      <c r="A11" s="59"/>
      <c r="B11" s="68"/>
      <c r="C11" s="58"/>
      <c r="D11" s="58"/>
      <c r="E11" s="99"/>
      <c r="F11" s="99"/>
      <c r="G11" s="21"/>
      <c r="H11" s="21"/>
      <c r="I11" s="21"/>
      <c r="J11" s="109"/>
      <c r="K11" s="109"/>
      <c r="L11" s="109"/>
    </row>
    <row r="12" spans="1:12" s="5" customFormat="1" x14ac:dyDescent="0.25">
      <c r="A12" s="59"/>
      <c r="B12" s="127" t="s">
        <v>231</v>
      </c>
      <c r="C12" s="227">
        <f>SUM(C13:C20)</f>
        <v>3</v>
      </c>
      <c r="D12" s="228">
        <f>SUM(D13:D20)</f>
        <v>3</v>
      </c>
      <c r="E12" s="214"/>
      <c r="F12" s="129"/>
      <c r="G12" s="227">
        <f t="shared" ref="G12:L12" si="2">SUM(G13:G20)</f>
        <v>38</v>
      </c>
      <c r="H12" s="227">
        <f t="shared" si="2"/>
        <v>0</v>
      </c>
      <c r="I12" s="227">
        <f t="shared" si="2"/>
        <v>3546</v>
      </c>
      <c r="J12" s="229">
        <f t="shared" si="2"/>
        <v>0</v>
      </c>
      <c r="K12" s="229">
        <f t="shared" si="2"/>
        <v>0</v>
      </c>
      <c r="L12" s="230">
        <f t="shared" si="2"/>
        <v>0</v>
      </c>
    </row>
    <row r="13" spans="1:12" s="5" customFormat="1" ht="37.5" x14ac:dyDescent="0.25">
      <c r="A13" s="59"/>
      <c r="B13" s="68" t="s">
        <v>462</v>
      </c>
      <c r="C13" s="58">
        <v>1</v>
      </c>
      <c r="D13" s="58">
        <v>1</v>
      </c>
      <c r="E13" s="99" t="s">
        <v>772</v>
      </c>
      <c r="F13" s="99" t="s">
        <v>757</v>
      </c>
      <c r="G13" s="21">
        <v>12</v>
      </c>
      <c r="H13" s="21"/>
      <c r="I13" s="21">
        <v>1162</v>
      </c>
      <c r="J13" s="109"/>
      <c r="K13" s="109"/>
      <c r="L13" s="109"/>
    </row>
    <row r="14" spans="1:12" s="5" customFormat="1" ht="37.5" x14ac:dyDescent="0.25">
      <c r="A14" s="59"/>
      <c r="B14" s="68" t="s">
        <v>463</v>
      </c>
      <c r="C14" s="58">
        <v>1</v>
      </c>
      <c r="D14" s="58">
        <v>1</v>
      </c>
      <c r="E14" s="99" t="s">
        <v>772</v>
      </c>
      <c r="F14" s="99" t="s">
        <v>758</v>
      </c>
      <c r="G14" s="21">
        <v>16</v>
      </c>
      <c r="H14" s="21"/>
      <c r="I14" s="21">
        <v>234</v>
      </c>
      <c r="J14" s="109"/>
      <c r="K14" s="109"/>
      <c r="L14" s="109"/>
    </row>
    <row r="15" spans="1:12" s="5" customFormat="1" ht="37.5" x14ac:dyDescent="0.25">
      <c r="A15" s="59"/>
      <c r="B15" s="68" t="s">
        <v>464</v>
      </c>
      <c r="C15" s="58">
        <v>1</v>
      </c>
      <c r="D15" s="58">
        <v>1</v>
      </c>
      <c r="E15" s="99" t="s">
        <v>772</v>
      </c>
      <c r="F15" s="99" t="s">
        <v>759</v>
      </c>
      <c r="G15" s="21">
        <v>10</v>
      </c>
      <c r="H15" s="21"/>
      <c r="I15" s="21">
        <v>2150</v>
      </c>
      <c r="J15" s="109"/>
      <c r="K15" s="109"/>
      <c r="L15" s="109"/>
    </row>
    <row r="16" spans="1:12" s="5" customFormat="1" x14ac:dyDescent="0.25">
      <c r="A16" s="59"/>
      <c r="B16" s="68"/>
      <c r="C16" s="58"/>
      <c r="D16" s="58"/>
      <c r="E16" s="99"/>
      <c r="F16" s="99"/>
      <c r="G16" s="21"/>
      <c r="H16" s="21"/>
      <c r="I16" s="21"/>
      <c r="J16" s="109"/>
      <c r="K16" s="109"/>
      <c r="L16" s="109"/>
    </row>
    <row r="17" spans="1:12" s="5" customFormat="1" x14ac:dyDescent="0.25">
      <c r="A17" s="59"/>
      <c r="B17" s="68"/>
      <c r="C17" s="58"/>
      <c r="D17" s="58"/>
      <c r="E17" s="99"/>
      <c r="F17" s="99"/>
      <c r="G17" s="21"/>
      <c r="H17" s="21"/>
      <c r="I17" s="21"/>
      <c r="J17" s="109"/>
      <c r="K17" s="109"/>
      <c r="L17" s="109"/>
    </row>
    <row r="18" spans="1:12" s="5" customFormat="1" x14ac:dyDescent="0.25">
      <c r="A18" s="59"/>
      <c r="B18" s="68"/>
      <c r="C18" s="58"/>
      <c r="D18" s="58"/>
      <c r="E18" s="99"/>
      <c r="F18" s="99"/>
      <c r="G18" s="21"/>
      <c r="H18" s="21"/>
      <c r="I18" s="21"/>
      <c r="J18" s="109"/>
      <c r="K18" s="109"/>
      <c r="L18" s="109"/>
    </row>
    <row r="19" spans="1:12" s="5" customFormat="1" x14ac:dyDescent="0.25">
      <c r="A19" s="59"/>
      <c r="B19" s="68"/>
      <c r="C19" s="58"/>
      <c r="D19" s="58"/>
      <c r="E19" s="99"/>
      <c r="F19" s="99"/>
      <c r="G19" s="21"/>
      <c r="H19" s="21"/>
      <c r="I19" s="21"/>
      <c r="J19" s="109"/>
      <c r="K19" s="109"/>
      <c r="L19" s="109"/>
    </row>
    <row r="20" spans="1:12" s="5" customFormat="1" x14ac:dyDescent="0.25">
      <c r="A20" s="59"/>
      <c r="B20" s="68"/>
      <c r="C20" s="58"/>
      <c r="D20" s="58"/>
      <c r="E20" s="99"/>
      <c r="F20" s="99"/>
      <c r="G20" s="21"/>
      <c r="H20" s="21"/>
      <c r="I20" s="21"/>
      <c r="J20" s="109"/>
      <c r="K20" s="109"/>
      <c r="L20" s="109"/>
    </row>
    <row r="21" spans="1:12" s="5" customFormat="1" x14ac:dyDescent="0.25">
      <c r="A21" s="59"/>
      <c r="B21" s="127" t="s">
        <v>232</v>
      </c>
      <c r="C21" s="227">
        <f>SUM(C22:C28)</f>
        <v>5</v>
      </c>
      <c r="D21" s="227">
        <f>SUM(D22:D28)</f>
        <v>5</v>
      </c>
      <c r="E21" s="214"/>
      <c r="F21" s="129"/>
      <c r="G21" s="227">
        <f t="shared" ref="G21:L21" si="3">SUM(G22:G28)</f>
        <v>70</v>
      </c>
      <c r="H21" s="227">
        <f t="shared" si="3"/>
        <v>0</v>
      </c>
      <c r="I21" s="227">
        <f t="shared" si="3"/>
        <v>2491</v>
      </c>
      <c r="J21" s="229">
        <f t="shared" si="3"/>
        <v>0</v>
      </c>
      <c r="K21" s="229">
        <f t="shared" si="3"/>
        <v>2</v>
      </c>
      <c r="L21" s="230">
        <f t="shared" si="3"/>
        <v>50000</v>
      </c>
    </row>
    <row r="22" spans="1:12" s="5" customFormat="1" ht="56.25" x14ac:dyDescent="0.25">
      <c r="A22" s="59"/>
      <c r="B22" s="131" t="s">
        <v>465</v>
      </c>
      <c r="C22" s="132">
        <v>1</v>
      </c>
      <c r="D22" s="132">
        <v>1</v>
      </c>
      <c r="E22" s="215" t="s">
        <v>773</v>
      </c>
      <c r="F22" s="133" t="s">
        <v>760</v>
      </c>
      <c r="G22" s="132">
        <v>10</v>
      </c>
      <c r="H22" s="132"/>
      <c r="I22" s="132">
        <v>641</v>
      </c>
      <c r="J22" s="133"/>
      <c r="K22" s="133"/>
      <c r="L22" s="252"/>
    </row>
    <row r="23" spans="1:12" s="5" customFormat="1" ht="37.5" x14ac:dyDescent="0.25">
      <c r="A23" s="59"/>
      <c r="B23" s="131" t="s">
        <v>465</v>
      </c>
      <c r="C23" s="132">
        <v>1</v>
      </c>
      <c r="D23" s="132">
        <v>1</v>
      </c>
      <c r="E23" s="215" t="s">
        <v>774</v>
      </c>
      <c r="F23" s="133" t="s">
        <v>761</v>
      </c>
      <c r="G23" s="132">
        <v>10</v>
      </c>
      <c r="H23" s="132"/>
      <c r="I23" s="132">
        <v>220</v>
      </c>
      <c r="J23" s="133"/>
      <c r="K23" s="133">
        <v>1</v>
      </c>
      <c r="L23" s="216">
        <v>50000</v>
      </c>
    </row>
    <row r="24" spans="1:12" s="5" customFormat="1" ht="37.5" x14ac:dyDescent="0.25">
      <c r="A24" s="59"/>
      <c r="B24" s="131" t="s">
        <v>466</v>
      </c>
      <c r="C24" s="132">
        <v>1</v>
      </c>
      <c r="D24" s="132">
        <v>1</v>
      </c>
      <c r="E24" s="215" t="s">
        <v>775</v>
      </c>
      <c r="F24" s="133" t="s">
        <v>762</v>
      </c>
      <c r="G24" s="132">
        <v>20</v>
      </c>
      <c r="H24" s="132"/>
      <c r="I24" s="132">
        <v>1180</v>
      </c>
      <c r="J24" s="133"/>
      <c r="K24" s="133"/>
      <c r="L24" s="216"/>
    </row>
    <row r="25" spans="1:12" s="5" customFormat="1" ht="56.25" x14ac:dyDescent="0.25">
      <c r="A25" s="59"/>
      <c r="B25" s="131" t="s">
        <v>467</v>
      </c>
      <c r="C25" s="132">
        <v>1</v>
      </c>
      <c r="D25" s="132">
        <v>1</v>
      </c>
      <c r="E25" s="215" t="s">
        <v>776</v>
      </c>
      <c r="F25" s="133" t="s">
        <v>760</v>
      </c>
      <c r="G25" s="132">
        <v>20</v>
      </c>
      <c r="H25" s="132"/>
      <c r="I25" s="132">
        <v>100</v>
      </c>
      <c r="J25" s="133"/>
      <c r="K25" s="133">
        <v>1</v>
      </c>
      <c r="L25" s="216"/>
    </row>
    <row r="26" spans="1:12" s="5" customFormat="1" ht="37.5" x14ac:dyDescent="0.25">
      <c r="A26" s="59"/>
      <c r="B26" s="131" t="s">
        <v>468</v>
      </c>
      <c r="C26" s="132">
        <v>1</v>
      </c>
      <c r="D26" s="132">
        <v>1</v>
      </c>
      <c r="E26" s="215" t="s">
        <v>774</v>
      </c>
      <c r="F26" s="133" t="s">
        <v>763</v>
      </c>
      <c r="G26" s="132">
        <v>10</v>
      </c>
      <c r="H26" s="132"/>
      <c r="I26" s="132">
        <v>350</v>
      </c>
      <c r="J26" s="109"/>
      <c r="K26" s="109"/>
      <c r="L26" s="109"/>
    </row>
    <row r="27" spans="1:12" s="5" customFormat="1" x14ac:dyDescent="0.25">
      <c r="A27" s="59"/>
      <c r="B27" s="68"/>
      <c r="C27" s="58"/>
      <c r="D27" s="58"/>
      <c r="E27" s="99"/>
      <c r="F27" s="99"/>
      <c r="G27" s="21"/>
      <c r="H27" s="21"/>
      <c r="I27" s="21"/>
      <c r="J27" s="109"/>
      <c r="K27" s="109"/>
      <c r="L27" s="109"/>
    </row>
    <row r="28" spans="1:12" x14ac:dyDescent="0.25">
      <c r="A28" s="59"/>
      <c r="B28" s="68"/>
      <c r="C28" s="58"/>
      <c r="D28" s="58"/>
      <c r="E28" s="99"/>
      <c r="F28" s="99"/>
      <c r="G28" s="21"/>
      <c r="H28" s="21"/>
      <c r="I28" s="21"/>
      <c r="J28" s="109"/>
      <c r="K28" s="109"/>
      <c r="L28" s="109"/>
    </row>
    <row r="29" spans="1:12" s="5" customFormat="1" ht="75" customHeight="1" x14ac:dyDescent="0.25">
      <c r="A29" s="60" t="s">
        <v>68</v>
      </c>
      <c r="B29" s="100" t="s">
        <v>61</v>
      </c>
      <c r="C29" s="100">
        <f>SUM(C30,C35,C41)</f>
        <v>1</v>
      </c>
      <c r="D29" s="100">
        <f>SUM(D30,D35,D41)</f>
        <v>1</v>
      </c>
      <c r="E29" s="100"/>
      <c r="F29" s="100"/>
      <c r="G29" s="100">
        <f>SUM(G30,G35,G41)</f>
        <v>5</v>
      </c>
      <c r="H29" s="100">
        <f>SUM(H30,H35,H41)</f>
        <v>0</v>
      </c>
      <c r="I29" s="100">
        <f>SUM(I30,I35,I41)</f>
        <v>535</v>
      </c>
      <c r="J29" s="100">
        <f>SUM(J30,J35,J41)</f>
        <v>0</v>
      </c>
      <c r="K29" s="100">
        <f>SUM(K30,K35,K41)</f>
        <v>0</v>
      </c>
      <c r="L29" s="100">
        <f>SUM(K30,K35,K41)</f>
        <v>0</v>
      </c>
    </row>
    <row r="30" spans="1:12" s="5" customFormat="1" x14ac:dyDescent="0.25">
      <c r="A30" s="59"/>
      <c r="B30" s="127" t="s">
        <v>230</v>
      </c>
      <c r="C30" s="227">
        <f>SUM(C31:C34)</f>
        <v>0</v>
      </c>
      <c r="D30" s="227">
        <f>SUM(D31:D34)</f>
        <v>0</v>
      </c>
      <c r="E30" s="214"/>
      <c r="F30" s="129"/>
      <c r="G30" s="227">
        <f t="shared" ref="G30:L30" si="4">SUM(G31:G34)</f>
        <v>0</v>
      </c>
      <c r="H30" s="227">
        <f t="shared" si="4"/>
        <v>0</v>
      </c>
      <c r="I30" s="227">
        <f t="shared" si="4"/>
        <v>0</v>
      </c>
      <c r="J30" s="229">
        <f t="shared" si="4"/>
        <v>0</v>
      </c>
      <c r="K30" s="229">
        <f t="shared" si="4"/>
        <v>0</v>
      </c>
      <c r="L30" s="230">
        <f t="shared" si="4"/>
        <v>0</v>
      </c>
    </row>
    <row r="31" spans="1:12" s="5" customFormat="1" x14ac:dyDescent="0.25">
      <c r="A31" s="59"/>
      <c r="B31" s="68"/>
      <c r="C31" s="58"/>
      <c r="D31" s="58"/>
      <c r="E31" s="99"/>
      <c r="F31" s="99"/>
      <c r="G31" s="21"/>
      <c r="H31" s="21"/>
      <c r="I31" s="21"/>
      <c r="J31" s="99"/>
      <c r="K31" s="99"/>
      <c r="L31" s="99"/>
    </row>
    <row r="32" spans="1:12" s="5" customFormat="1" x14ac:dyDescent="0.25">
      <c r="A32" s="59"/>
      <c r="B32" s="68"/>
      <c r="C32" s="58"/>
      <c r="D32" s="58"/>
      <c r="E32" s="99"/>
      <c r="F32" s="99"/>
      <c r="G32" s="21"/>
      <c r="H32" s="21"/>
      <c r="I32" s="21"/>
      <c r="J32" s="99"/>
      <c r="K32" s="99"/>
      <c r="L32" s="99"/>
    </row>
    <row r="33" spans="1:12" s="5" customFormat="1" x14ac:dyDescent="0.25">
      <c r="A33" s="59"/>
      <c r="B33" s="68"/>
      <c r="C33" s="58"/>
      <c r="D33" s="58"/>
      <c r="E33" s="99"/>
      <c r="F33" s="99"/>
      <c r="G33" s="21"/>
      <c r="H33" s="21"/>
      <c r="I33" s="21"/>
      <c r="J33" s="99"/>
      <c r="K33" s="99"/>
      <c r="L33" s="99"/>
    </row>
    <row r="34" spans="1:12" s="5" customFormat="1" x14ac:dyDescent="0.25">
      <c r="A34" s="59"/>
      <c r="B34" s="68"/>
      <c r="C34" s="58"/>
      <c r="D34" s="58"/>
      <c r="E34" s="99"/>
      <c r="F34" s="99"/>
      <c r="G34" s="21"/>
      <c r="H34" s="21"/>
      <c r="I34" s="21"/>
      <c r="J34" s="99"/>
      <c r="K34" s="99"/>
      <c r="L34" s="99"/>
    </row>
    <row r="35" spans="1:12" s="5" customFormat="1" x14ac:dyDescent="0.25">
      <c r="A35" s="59"/>
      <c r="B35" s="127" t="s">
        <v>231</v>
      </c>
      <c r="C35" s="227">
        <f>SUM(C36:C40)</f>
        <v>0</v>
      </c>
      <c r="D35" s="227">
        <f>SUM(D36:D40)</f>
        <v>0</v>
      </c>
      <c r="E35" s="214"/>
      <c r="F35" s="129"/>
      <c r="G35" s="227">
        <f t="shared" ref="G35:L35" si="5">SUM(G36:G40)</f>
        <v>0</v>
      </c>
      <c r="H35" s="227">
        <f t="shared" si="5"/>
        <v>0</v>
      </c>
      <c r="I35" s="227">
        <f t="shared" si="5"/>
        <v>0</v>
      </c>
      <c r="J35" s="229">
        <f t="shared" si="5"/>
        <v>0</v>
      </c>
      <c r="K35" s="229">
        <f t="shared" si="5"/>
        <v>0</v>
      </c>
      <c r="L35" s="230">
        <f t="shared" si="5"/>
        <v>0</v>
      </c>
    </row>
    <row r="36" spans="1:12" s="5" customFormat="1" x14ac:dyDescent="0.25">
      <c r="A36" s="59"/>
      <c r="B36" s="68"/>
      <c r="C36" s="58"/>
      <c r="D36" s="58"/>
      <c r="E36" s="99"/>
      <c r="F36" s="99"/>
      <c r="G36" s="21"/>
      <c r="H36" s="21"/>
      <c r="I36" s="21"/>
      <c r="J36" s="99"/>
      <c r="K36" s="99"/>
      <c r="L36" s="99"/>
    </row>
    <row r="37" spans="1:12" s="5" customFormat="1" x14ac:dyDescent="0.25">
      <c r="A37" s="59"/>
      <c r="B37" s="68"/>
      <c r="C37" s="58"/>
      <c r="D37" s="58"/>
      <c r="E37" s="99"/>
      <c r="F37" s="99"/>
      <c r="G37" s="21"/>
      <c r="H37" s="21"/>
      <c r="I37" s="21"/>
      <c r="J37" s="99"/>
      <c r="K37" s="99"/>
      <c r="L37" s="99"/>
    </row>
    <row r="38" spans="1:12" s="5" customFormat="1" x14ac:dyDescent="0.25">
      <c r="A38" s="59"/>
      <c r="B38" s="68"/>
      <c r="C38" s="58"/>
      <c r="D38" s="58"/>
      <c r="E38" s="99"/>
      <c r="F38" s="99"/>
      <c r="G38" s="21"/>
      <c r="H38" s="21"/>
      <c r="I38" s="21"/>
      <c r="J38" s="99"/>
      <c r="K38" s="99"/>
      <c r="L38" s="99"/>
    </row>
    <row r="39" spans="1:12" s="5" customFormat="1" x14ac:dyDescent="0.25">
      <c r="A39" s="59"/>
      <c r="B39" s="68"/>
      <c r="C39" s="58"/>
      <c r="D39" s="58"/>
      <c r="E39" s="99"/>
      <c r="F39" s="99"/>
      <c r="G39" s="21"/>
      <c r="H39" s="21"/>
      <c r="I39" s="21"/>
      <c r="J39" s="99"/>
      <c r="K39" s="99"/>
      <c r="L39" s="99"/>
    </row>
    <row r="40" spans="1:12" s="5" customFormat="1" x14ac:dyDescent="0.25">
      <c r="A40" s="59"/>
      <c r="B40" s="68"/>
      <c r="C40" s="58"/>
      <c r="D40" s="58"/>
      <c r="E40" s="99"/>
      <c r="F40" s="99"/>
      <c r="G40" s="21"/>
      <c r="H40" s="21"/>
      <c r="I40" s="21"/>
      <c r="J40" s="99"/>
      <c r="K40" s="99"/>
      <c r="L40" s="99"/>
    </row>
    <row r="41" spans="1:12" s="5" customFormat="1" x14ac:dyDescent="0.25">
      <c r="A41" s="59"/>
      <c r="B41" s="127" t="s">
        <v>232</v>
      </c>
      <c r="C41" s="227">
        <f>SUM(C42:C46)</f>
        <v>1</v>
      </c>
      <c r="D41" s="227">
        <f>SUM(D42:D46)</f>
        <v>1</v>
      </c>
      <c r="E41" s="214"/>
      <c r="F41" s="129"/>
      <c r="G41" s="227">
        <f t="shared" ref="G41:L41" si="6">SUM(G42:G46)</f>
        <v>5</v>
      </c>
      <c r="H41" s="227">
        <f t="shared" si="6"/>
        <v>0</v>
      </c>
      <c r="I41" s="227">
        <f t="shared" si="6"/>
        <v>535</v>
      </c>
      <c r="J41" s="229">
        <f t="shared" si="6"/>
        <v>0</v>
      </c>
      <c r="K41" s="229">
        <f t="shared" si="6"/>
        <v>0</v>
      </c>
      <c r="L41" s="230">
        <f t="shared" si="6"/>
        <v>0</v>
      </c>
    </row>
    <row r="42" spans="1:12" s="5" customFormat="1" ht="37.5" x14ac:dyDescent="0.25">
      <c r="A42" s="59"/>
      <c r="B42" s="68" t="s">
        <v>469</v>
      </c>
      <c r="C42" s="58">
        <v>1</v>
      </c>
      <c r="D42" s="58">
        <v>1</v>
      </c>
      <c r="E42" s="99" t="s">
        <v>777</v>
      </c>
      <c r="F42" s="99" t="s">
        <v>764</v>
      </c>
      <c r="G42" s="21">
        <v>5</v>
      </c>
      <c r="H42" s="21"/>
      <c r="I42" s="21">
        <v>535</v>
      </c>
      <c r="J42" s="99"/>
      <c r="K42" s="99"/>
      <c r="L42" s="99"/>
    </row>
    <row r="43" spans="1:12" s="5" customFormat="1" x14ac:dyDescent="0.25">
      <c r="A43" s="59"/>
      <c r="B43" s="68"/>
      <c r="C43" s="58"/>
      <c r="D43" s="58"/>
      <c r="E43" s="99"/>
      <c r="F43" s="99"/>
      <c r="G43" s="21"/>
      <c r="H43" s="21"/>
      <c r="I43" s="21"/>
      <c r="J43" s="99"/>
      <c r="K43" s="99"/>
      <c r="L43" s="99"/>
    </row>
    <row r="44" spans="1:12" s="5" customFormat="1" x14ac:dyDescent="0.25">
      <c r="A44" s="59"/>
      <c r="B44" s="68"/>
      <c r="C44" s="58"/>
      <c r="D44" s="58"/>
      <c r="E44" s="99"/>
      <c r="F44" s="99"/>
      <c r="G44" s="21"/>
      <c r="H44" s="21"/>
      <c r="I44" s="21"/>
      <c r="J44" s="99"/>
      <c r="K44" s="99"/>
      <c r="L44" s="99"/>
    </row>
    <row r="45" spans="1:12" s="5" customFormat="1" x14ac:dyDescent="0.25">
      <c r="A45" s="59"/>
      <c r="B45" s="68"/>
      <c r="C45" s="58"/>
      <c r="D45" s="58"/>
      <c r="E45" s="99"/>
      <c r="F45" s="99"/>
      <c r="G45" s="21"/>
      <c r="H45" s="21"/>
      <c r="I45" s="21"/>
      <c r="J45" s="99"/>
      <c r="K45" s="99"/>
      <c r="L45" s="99"/>
    </row>
    <row r="46" spans="1:12" x14ac:dyDescent="0.25">
      <c r="A46" s="59"/>
      <c r="B46" s="68"/>
      <c r="C46" s="58"/>
      <c r="D46" s="58"/>
      <c r="E46" s="99"/>
      <c r="F46" s="99"/>
      <c r="G46" s="21"/>
      <c r="H46" s="21"/>
      <c r="I46" s="21"/>
      <c r="J46" s="99"/>
      <c r="K46" s="99"/>
      <c r="L46" s="99"/>
    </row>
    <row r="47" spans="1:12" s="5" customFormat="1" ht="37.5" customHeight="1" x14ac:dyDescent="0.25">
      <c r="A47" s="60" t="s">
        <v>97</v>
      </c>
      <c r="B47" s="100" t="s">
        <v>69</v>
      </c>
      <c r="C47" s="100">
        <f>SUM(C48,C52,C57)</f>
        <v>2</v>
      </c>
      <c r="D47" s="100">
        <f>SUM(D48,D52,D57)</f>
        <v>2</v>
      </c>
      <c r="E47" s="100"/>
      <c r="F47" s="60"/>
      <c r="G47" s="100">
        <f t="shared" ref="G47:L47" si="7">SUM(G48,G52,G57)</f>
        <v>40</v>
      </c>
      <c r="H47" s="100">
        <f t="shared" si="7"/>
        <v>0</v>
      </c>
      <c r="I47" s="100">
        <f t="shared" si="7"/>
        <v>538</v>
      </c>
      <c r="J47" s="100">
        <f t="shared" si="7"/>
        <v>0</v>
      </c>
      <c r="K47" s="100">
        <f t="shared" si="7"/>
        <v>0</v>
      </c>
      <c r="L47" s="100">
        <f t="shared" si="7"/>
        <v>0</v>
      </c>
    </row>
    <row r="48" spans="1:12" s="5" customFormat="1" x14ac:dyDescent="0.25">
      <c r="A48" s="59"/>
      <c r="B48" s="127" t="s">
        <v>230</v>
      </c>
      <c r="C48" s="128">
        <f>SUM(C49:C51)</f>
        <v>0</v>
      </c>
      <c r="D48" s="128">
        <f>SUM(D49:D51)</f>
        <v>0</v>
      </c>
      <c r="E48" s="214"/>
      <c r="F48" s="129"/>
      <c r="G48" s="128">
        <f t="shared" ref="G48:L48" si="8">SUM(G49:G51)</f>
        <v>0</v>
      </c>
      <c r="H48" s="128">
        <f t="shared" si="8"/>
        <v>0</v>
      </c>
      <c r="I48" s="128">
        <f t="shared" si="8"/>
        <v>0</v>
      </c>
      <c r="J48" s="129">
        <f t="shared" si="8"/>
        <v>0</v>
      </c>
      <c r="K48" s="129">
        <f t="shared" si="8"/>
        <v>0</v>
      </c>
      <c r="L48" s="130">
        <f t="shared" si="8"/>
        <v>0</v>
      </c>
    </row>
    <row r="49" spans="1:12" s="5" customFormat="1" x14ac:dyDescent="0.25">
      <c r="A49" s="59"/>
      <c r="B49" s="68"/>
      <c r="C49" s="58"/>
      <c r="D49" s="58"/>
      <c r="E49" s="99"/>
      <c r="F49" s="99"/>
      <c r="G49" s="21"/>
      <c r="H49" s="21"/>
      <c r="I49" s="21"/>
      <c r="J49" s="99"/>
      <c r="K49" s="99"/>
      <c r="L49" s="99"/>
    </row>
    <row r="50" spans="1:12" s="5" customFormat="1" x14ac:dyDescent="0.25">
      <c r="A50" s="59"/>
      <c r="B50" s="68"/>
      <c r="C50" s="58"/>
      <c r="D50" s="58"/>
      <c r="E50" s="99"/>
      <c r="F50" s="99"/>
      <c r="G50" s="21"/>
      <c r="H50" s="21"/>
      <c r="I50" s="21"/>
      <c r="J50" s="99"/>
      <c r="K50" s="99"/>
      <c r="L50" s="99"/>
    </row>
    <row r="51" spans="1:12" s="5" customFormat="1" x14ac:dyDescent="0.25">
      <c r="A51" s="59"/>
      <c r="B51" s="68"/>
      <c r="C51" s="58"/>
      <c r="D51" s="58"/>
      <c r="E51" s="99"/>
      <c r="F51" s="99"/>
      <c r="G51" s="21"/>
      <c r="H51" s="21"/>
      <c r="I51" s="21"/>
      <c r="J51" s="99"/>
      <c r="K51" s="99"/>
      <c r="L51" s="99"/>
    </row>
    <row r="52" spans="1:12" s="5" customFormat="1" x14ac:dyDescent="0.25">
      <c r="A52" s="59"/>
      <c r="B52" s="127" t="s">
        <v>231</v>
      </c>
      <c r="C52" s="128">
        <f>SUM(C53:C56)</f>
        <v>0</v>
      </c>
      <c r="D52" s="128">
        <f>SUM(D53:D56)</f>
        <v>0</v>
      </c>
      <c r="E52" s="214"/>
      <c r="F52" s="129"/>
      <c r="G52" s="128">
        <f t="shared" ref="G52:L52" si="9">SUM(G53:G56)</f>
        <v>0</v>
      </c>
      <c r="H52" s="128">
        <f t="shared" si="9"/>
        <v>0</v>
      </c>
      <c r="I52" s="128">
        <f t="shared" si="9"/>
        <v>0</v>
      </c>
      <c r="J52" s="129">
        <f t="shared" si="9"/>
        <v>0</v>
      </c>
      <c r="K52" s="129">
        <f t="shared" si="9"/>
        <v>0</v>
      </c>
      <c r="L52" s="130">
        <f t="shared" si="9"/>
        <v>0</v>
      </c>
    </row>
    <row r="53" spans="1:12" s="5" customFormat="1" x14ac:dyDescent="0.25">
      <c r="A53" s="59"/>
      <c r="B53" s="68"/>
      <c r="C53" s="58"/>
      <c r="D53" s="58"/>
      <c r="E53" s="99"/>
      <c r="F53" s="99"/>
      <c r="G53" s="21"/>
      <c r="H53" s="21"/>
      <c r="I53" s="21"/>
      <c r="J53" s="99"/>
      <c r="K53" s="99"/>
      <c r="L53" s="99"/>
    </row>
    <row r="54" spans="1:12" s="5" customFormat="1" x14ac:dyDescent="0.25">
      <c r="A54" s="59"/>
      <c r="B54" s="68"/>
      <c r="C54" s="58"/>
      <c r="D54" s="58"/>
      <c r="E54" s="99"/>
      <c r="F54" s="99"/>
      <c r="G54" s="21"/>
      <c r="H54" s="21"/>
      <c r="I54" s="21"/>
      <c r="J54" s="99"/>
      <c r="K54" s="99"/>
      <c r="L54" s="99"/>
    </row>
    <row r="55" spans="1:12" s="5" customFormat="1" x14ac:dyDescent="0.25">
      <c r="A55" s="59"/>
      <c r="B55" s="68"/>
      <c r="C55" s="58"/>
      <c r="D55" s="58"/>
      <c r="E55" s="99"/>
      <c r="F55" s="99"/>
      <c r="G55" s="21"/>
      <c r="H55" s="21"/>
      <c r="I55" s="21"/>
      <c r="J55" s="99"/>
      <c r="K55" s="99"/>
      <c r="L55" s="99"/>
    </row>
    <row r="56" spans="1:12" s="5" customFormat="1" x14ac:dyDescent="0.25">
      <c r="A56" s="59"/>
      <c r="B56" s="68"/>
      <c r="C56" s="58"/>
      <c r="D56" s="58"/>
      <c r="E56" s="99"/>
      <c r="F56" s="99"/>
      <c r="G56" s="21"/>
      <c r="H56" s="21"/>
      <c r="I56" s="21"/>
      <c r="J56" s="99"/>
      <c r="K56" s="99"/>
      <c r="L56" s="99"/>
    </row>
    <row r="57" spans="1:12" s="5" customFormat="1" x14ac:dyDescent="0.25">
      <c r="A57" s="59"/>
      <c r="B57" s="127" t="s">
        <v>232</v>
      </c>
      <c r="C57" s="128">
        <f>SUM(C58:C60)</f>
        <v>2</v>
      </c>
      <c r="D57" s="128">
        <f>SUM(D58:D60)</f>
        <v>2</v>
      </c>
      <c r="E57" s="214"/>
      <c r="F57" s="129"/>
      <c r="G57" s="128">
        <f t="shared" ref="G57:L57" si="10">SUM(G58:G60)</f>
        <v>40</v>
      </c>
      <c r="H57" s="128">
        <f t="shared" si="10"/>
        <v>0</v>
      </c>
      <c r="I57" s="128">
        <f t="shared" si="10"/>
        <v>538</v>
      </c>
      <c r="J57" s="129">
        <f t="shared" si="10"/>
        <v>0</v>
      </c>
      <c r="K57" s="129">
        <f t="shared" si="10"/>
        <v>0</v>
      </c>
      <c r="L57" s="130">
        <f t="shared" si="10"/>
        <v>0</v>
      </c>
    </row>
    <row r="58" spans="1:12" s="5" customFormat="1" ht="56.25" x14ac:dyDescent="0.25">
      <c r="A58" s="59"/>
      <c r="B58" s="68" t="s">
        <v>470</v>
      </c>
      <c r="C58" s="58">
        <v>1</v>
      </c>
      <c r="D58" s="58">
        <v>1</v>
      </c>
      <c r="E58" s="99" t="s">
        <v>778</v>
      </c>
      <c r="F58" s="99" t="s">
        <v>471</v>
      </c>
      <c r="G58" s="21">
        <v>20</v>
      </c>
      <c r="H58" s="21"/>
      <c r="I58" s="21">
        <v>438</v>
      </c>
      <c r="J58" s="99"/>
      <c r="K58" s="99"/>
      <c r="L58" s="99"/>
    </row>
    <row r="59" spans="1:12" s="5" customFormat="1" ht="56.25" x14ac:dyDescent="0.25">
      <c r="A59" s="59"/>
      <c r="B59" s="68" t="s">
        <v>472</v>
      </c>
      <c r="C59" s="58">
        <v>1</v>
      </c>
      <c r="D59" s="58">
        <v>1</v>
      </c>
      <c r="E59" s="99" t="s">
        <v>776</v>
      </c>
      <c r="F59" s="99" t="s">
        <v>471</v>
      </c>
      <c r="G59" s="21">
        <v>20</v>
      </c>
      <c r="H59" s="21"/>
      <c r="I59" s="21">
        <v>100</v>
      </c>
      <c r="J59" s="99"/>
      <c r="K59" s="99"/>
      <c r="L59" s="99"/>
    </row>
    <row r="60" spans="1:12" x14ac:dyDescent="0.25">
      <c r="A60" s="59"/>
      <c r="B60" s="68"/>
      <c r="C60" s="58"/>
      <c r="D60" s="58"/>
      <c r="E60" s="99"/>
      <c r="F60" s="99"/>
      <c r="G60" s="21"/>
      <c r="H60" s="21"/>
      <c r="I60" s="21"/>
      <c r="J60" s="99"/>
      <c r="K60" s="99"/>
      <c r="L60" s="99"/>
    </row>
    <row r="61" spans="1:12" s="5" customFormat="1" ht="75" customHeight="1" x14ac:dyDescent="0.25">
      <c r="A61" s="100" t="s">
        <v>98</v>
      </c>
      <c r="B61" s="100" t="s">
        <v>70</v>
      </c>
      <c r="C61" s="100">
        <f>SUM(C62,C66,C70)</f>
        <v>2</v>
      </c>
      <c r="D61" s="100">
        <f>SUM(D62,D66,D70)</f>
        <v>4</v>
      </c>
      <c r="E61" s="100"/>
      <c r="F61" s="100"/>
      <c r="G61" s="100">
        <f t="shared" ref="G61:L61" si="11">SUM(G62,G66,G70)</f>
        <v>85</v>
      </c>
      <c r="H61" s="100">
        <f t="shared" si="11"/>
        <v>0</v>
      </c>
      <c r="I61" s="100">
        <f t="shared" si="11"/>
        <v>7419</v>
      </c>
      <c r="J61" s="100">
        <f t="shared" si="11"/>
        <v>2</v>
      </c>
      <c r="K61" s="100">
        <f t="shared" si="11"/>
        <v>3</v>
      </c>
      <c r="L61" s="100">
        <f t="shared" si="11"/>
        <v>238742</v>
      </c>
    </row>
    <row r="62" spans="1:12" s="5" customFormat="1" x14ac:dyDescent="0.25">
      <c r="A62" s="59"/>
      <c r="B62" s="127" t="s">
        <v>230</v>
      </c>
      <c r="C62" s="128">
        <f>SUM(C63:C65)</f>
        <v>0</v>
      </c>
      <c r="D62" s="128">
        <f>SUM(D63:D65)</f>
        <v>0</v>
      </c>
      <c r="E62" s="214"/>
      <c r="F62" s="129"/>
      <c r="G62" s="128">
        <f t="shared" ref="G62:L62" si="12">SUM(G63:G65)</f>
        <v>0</v>
      </c>
      <c r="H62" s="128">
        <f t="shared" si="12"/>
        <v>0</v>
      </c>
      <c r="I62" s="128">
        <f t="shared" si="12"/>
        <v>0</v>
      </c>
      <c r="J62" s="129">
        <f t="shared" si="12"/>
        <v>0</v>
      </c>
      <c r="K62" s="129">
        <f t="shared" si="12"/>
        <v>0</v>
      </c>
      <c r="L62" s="130">
        <f t="shared" si="12"/>
        <v>0</v>
      </c>
    </row>
    <row r="63" spans="1:12" s="5" customFormat="1" x14ac:dyDescent="0.25">
      <c r="A63" s="59"/>
      <c r="B63" s="68"/>
      <c r="C63" s="58"/>
      <c r="D63" s="58"/>
      <c r="E63" s="99"/>
      <c r="F63" s="99"/>
      <c r="G63" s="21"/>
      <c r="H63" s="21"/>
      <c r="I63" s="21"/>
      <c r="J63" s="99"/>
      <c r="K63" s="99"/>
      <c r="L63" s="99"/>
    </row>
    <row r="64" spans="1:12" s="5" customFormat="1" x14ac:dyDescent="0.25">
      <c r="A64" s="59"/>
      <c r="B64" s="68"/>
      <c r="C64" s="58"/>
      <c r="D64" s="58"/>
      <c r="E64" s="99"/>
      <c r="F64" s="99"/>
      <c r="G64" s="21"/>
      <c r="H64" s="21"/>
      <c r="I64" s="21"/>
      <c r="J64" s="99"/>
      <c r="K64" s="99"/>
      <c r="L64" s="99"/>
    </row>
    <row r="65" spans="1:12" s="5" customFormat="1" x14ac:dyDescent="0.25">
      <c r="A65" s="59"/>
      <c r="B65" s="68"/>
      <c r="C65" s="58"/>
      <c r="D65" s="58"/>
      <c r="E65" s="99"/>
      <c r="F65" s="99"/>
      <c r="G65" s="21"/>
      <c r="H65" s="21"/>
      <c r="I65" s="21"/>
      <c r="J65" s="99"/>
      <c r="K65" s="99"/>
      <c r="L65" s="99"/>
    </row>
    <row r="66" spans="1:12" s="5" customFormat="1" x14ac:dyDescent="0.25">
      <c r="A66" s="59"/>
      <c r="B66" s="127" t="s">
        <v>231</v>
      </c>
      <c r="C66" s="128">
        <f>SUM(C67:C69)</f>
        <v>2</v>
      </c>
      <c r="D66" s="128">
        <f>SUM(D67:D69)</f>
        <v>2</v>
      </c>
      <c r="E66" s="214"/>
      <c r="F66" s="129"/>
      <c r="G66" s="128">
        <f t="shared" ref="G66:L66" si="13">SUM(G67:G69)</f>
        <v>35</v>
      </c>
      <c r="H66" s="128">
        <f t="shared" si="13"/>
        <v>0</v>
      </c>
      <c r="I66" s="128">
        <f t="shared" si="13"/>
        <v>6814</v>
      </c>
      <c r="J66" s="129">
        <f t="shared" si="13"/>
        <v>0</v>
      </c>
      <c r="K66" s="129">
        <f t="shared" si="13"/>
        <v>1</v>
      </c>
      <c r="L66" s="130">
        <f t="shared" si="13"/>
        <v>0</v>
      </c>
    </row>
    <row r="67" spans="1:12" s="5" customFormat="1" ht="56.25" x14ac:dyDescent="0.25">
      <c r="A67" s="59"/>
      <c r="B67" s="68" t="s">
        <v>473</v>
      </c>
      <c r="C67" s="58">
        <v>1</v>
      </c>
      <c r="D67" s="58">
        <v>1</v>
      </c>
      <c r="E67" s="99" t="s">
        <v>772</v>
      </c>
      <c r="F67" s="99" t="s">
        <v>765</v>
      </c>
      <c r="G67" s="21">
        <v>15</v>
      </c>
      <c r="H67" s="21"/>
      <c r="I67" s="21">
        <v>4373</v>
      </c>
      <c r="J67" s="99"/>
      <c r="K67" s="99"/>
      <c r="L67" s="99"/>
    </row>
    <row r="68" spans="1:12" s="5" customFormat="1" ht="37.5" x14ac:dyDescent="0.25">
      <c r="A68" s="59"/>
      <c r="B68" s="68" t="s">
        <v>474</v>
      </c>
      <c r="C68" s="58">
        <v>1</v>
      </c>
      <c r="D68" s="58">
        <v>1</v>
      </c>
      <c r="E68" s="99" t="s">
        <v>772</v>
      </c>
      <c r="F68" s="99" t="s">
        <v>766</v>
      </c>
      <c r="G68" s="21">
        <v>20</v>
      </c>
      <c r="H68" s="21"/>
      <c r="I68" s="21">
        <v>2441</v>
      </c>
      <c r="J68" s="99"/>
      <c r="K68" s="99">
        <v>1</v>
      </c>
      <c r="L68" s="99"/>
    </row>
    <row r="69" spans="1:12" s="5" customFormat="1" x14ac:dyDescent="0.25">
      <c r="A69" s="59"/>
      <c r="B69" s="68"/>
      <c r="C69" s="58"/>
      <c r="D69" s="58"/>
      <c r="E69" s="99"/>
      <c r="F69" s="99"/>
      <c r="G69" s="21"/>
      <c r="H69" s="21"/>
      <c r="I69" s="21"/>
      <c r="J69" s="99"/>
      <c r="K69" s="99"/>
      <c r="L69" s="99"/>
    </row>
    <row r="70" spans="1:12" s="5" customFormat="1" x14ac:dyDescent="0.25">
      <c r="A70" s="59"/>
      <c r="B70" s="127" t="s">
        <v>232</v>
      </c>
      <c r="C70" s="128">
        <f>SUM(C71:C74)</f>
        <v>0</v>
      </c>
      <c r="D70" s="128">
        <f>SUM(D71:D74)</f>
        <v>2</v>
      </c>
      <c r="E70" s="214"/>
      <c r="F70" s="129"/>
      <c r="G70" s="128">
        <f t="shared" ref="G70:L70" si="14">SUM(G71:G74)</f>
        <v>50</v>
      </c>
      <c r="H70" s="128">
        <f t="shared" si="14"/>
        <v>0</v>
      </c>
      <c r="I70" s="128">
        <f t="shared" si="14"/>
        <v>605</v>
      </c>
      <c r="J70" s="129">
        <f t="shared" si="14"/>
        <v>2</v>
      </c>
      <c r="K70" s="129">
        <f t="shared" si="14"/>
        <v>2</v>
      </c>
      <c r="L70" s="130">
        <f t="shared" si="14"/>
        <v>238742</v>
      </c>
    </row>
    <row r="71" spans="1:12" s="5" customFormat="1" ht="37.5" x14ac:dyDescent="0.25">
      <c r="A71" s="59"/>
      <c r="B71" s="68" t="s">
        <v>475</v>
      </c>
      <c r="C71" s="58"/>
      <c r="D71" s="58">
        <v>1</v>
      </c>
      <c r="E71" s="99" t="s">
        <v>774</v>
      </c>
      <c r="F71" s="99" t="s">
        <v>767</v>
      </c>
      <c r="G71" s="21">
        <v>30</v>
      </c>
      <c r="H71" s="21"/>
      <c r="I71" s="21">
        <v>305</v>
      </c>
      <c r="J71" s="99">
        <v>1</v>
      </c>
      <c r="K71" s="99">
        <v>1</v>
      </c>
      <c r="L71" s="188">
        <v>136924</v>
      </c>
    </row>
    <row r="72" spans="1:12" s="5" customFormat="1" ht="56.25" x14ac:dyDescent="0.25">
      <c r="A72" s="59"/>
      <c r="B72" s="68" t="s">
        <v>476</v>
      </c>
      <c r="C72" s="58"/>
      <c r="D72" s="58">
        <v>1</v>
      </c>
      <c r="E72" s="99" t="s">
        <v>780</v>
      </c>
      <c r="F72" s="99" t="s">
        <v>768</v>
      </c>
      <c r="G72" s="21">
        <v>20</v>
      </c>
      <c r="H72" s="21"/>
      <c r="I72" s="21">
        <v>300</v>
      </c>
      <c r="J72" s="99">
        <v>1</v>
      </c>
      <c r="K72" s="99">
        <v>1</v>
      </c>
      <c r="L72" s="188">
        <v>101818</v>
      </c>
    </row>
    <row r="73" spans="1:12" s="5" customFormat="1" x14ac:dyDescent="0.25">
      <c r="A73" s="59"/>
      <c r="B73" s="68"/>
      <c r="C73" s="58"/>
      <c r="D73" s="58"/>
      <c r="E73" s="99"/>
      <c r="F73" s="99"/>
      <c r="G73" s="21"/>
      <c r="H73" s="21"/>
      <c r="I73" s="21"/>
      <c r="J73" s="99"/>
      <c r="K73" s="99"/>
      <c r="L73" s="99"/>
    </row>
    <row r="74" spans="1:12" x14ac:dyDescent="0.25">
      <c r="A74" s="59"/>
      <c r="B74" s="68"/>
      <c r="C74" s="58"/>
      <c r="D74" s="58"/>
      <c r="E74" s="99"/>
      <c r="F74" s="99"/>
      <c r="G74" s="21"/>
      <c r="H74" s="21"/>
      <c r="I74" s="21"/>
      <c r="J74" s="99"/>
      <c r="K74" s="99"/>
      <c r="L74" s="99"/>
    </row>
    <row r="75" spans="1:12" s="5" customFormat="1" ht="93.75" customHeight="1" x14ac:dyDescent="0.25">
      <c r="A75" s="100" t="s">
        <v>99</v>
      </c>
      <c r="B75" s="100" t="s">
        <v>71</v>
      </c>
      <c r="C75" s="100">
        <f>SUM(C76,C80,C86)</f>
        <v>1</v>
      </c>
      <c r="D75" s="100">
        <f>SUM(D76,D80,D86)</f>
        <v>3</v>
      </c>
      <c r="E75" s="100"/>
      <c r="F75" s="100"/>
      <c r="G75" s="100">
        <f t="shared" ref="G75:L75" si="15">SUM(G76,G80,G86)</f>
        <v>40</v>
      </c>
      <c r="H75" s="100">
        <f t="shared" si="15"/>
        <v>0</v>
      </c>
      <c r="I75" s="100">
        <f t="shared" si="15"/>
        <v>1357</v>
      </c>
      <c r="J75" s="100">
        <f t="shared" si="15"/>
        <v>0</v>
      </c>
      <c r="K75" s="100">
        <f t="shared" si="15"/>
        <v>2</v>
      </c>
      <c r="L75" s="100">
        <f t="shared" si="15"/>
        <v>224000</v>
      </c>
    </row>
    <row r="76" spans="1:12" s="5" customFormat="1" x14ac:dyDescent="0.25">
      <c r="A76" s="59"/>
      <c r="B76" s="127" t="s">
        <v>230</v>
      </c>
      <c r="C76" s="128">
        <f>SUM(C77:C79)</f>
        <v>0</v>
      </c>
      <c r="D76" s="128">
        <f>SUM(D77:D79)</f>
        <v>0</v>
      </c>
      <c r="E76" s="214"/>
      <c r="F76" s="129"/>
      <c r="G76" s="128">
        <f t="shared" ref="G76:L76" si="16">SUM(G77:G79)</f>
        <v>0</v>
      </c>
      <c r="H76" s="128">
        <f t="shared" si="16"/>
        <v>0</v>
      </c>
      <c r="I76" s="128">
        <f t="shared" si="16"/>
        <v>0</v>
      </c>
      <c r="J76" s="129">
        <f t="shared" si="16"/>
        <v>0</v>
      </c>
      <c r="K76" s="129">
        <f t="shared" si="16"/>
        <v>0</v>
      </c>
      <c r="L76" s="130">
        <f t="shared" si="16"/>
        <v>0</v>
      </c>
    </row>
    <row r="77" spans="1:12" s="5" customFormat="1" x14ac:dyDescent="0.25">
      <c r="A77" s="59"/>
      <c r="B77" s="68"/>
      <c r="C77" s="58"/>
      <c r="D77" s="58"/>
      <c r="E77" s="99"/>
      <c r="F77" s="99"/>
      <c r="G77" s="21"/>
      <c r="H77" s="21"/>
      <c r="I77" s="21"/>
      <c r="J77" s="99"/>
      <c r="K77" s="99"/>
      <c r="L77" s="99"/>
    </row>
    <row r="78" spans="1:12" s="5" customFormat="1" x14ac:dyDescent="0.25">
      <c r="A78" s="59"/>
      <c r="B78" s="68"/>
      <c r="C78" s="58"/>
      <c r="D78" s="58"/>
      <c r="E78" s="99"/>
      <c r="F78" s="99"/>
      <c r="G78" s="21"/>
      <c r="H78" s="21"/>
      <c r="I78" s="21"/>
      <c r="J78" s="99"/>
      <c r="K78" s="99"/>
      <c r="L78" s="99"/>
    </row>
    <row r="79" spans="1:12" s="5" customFormat="1" x14ac:dyDescent="0.25">
      <c r="A79" s="59"/>
      <c r="B79" s="68"/>
      <c r="C79" s="58"/>
      <c r="D79" s="58"/>
      <c r="E79" s="99"/>
      <c r="F79" s="99"/>
      <c r="G79" s="21"/>
      <c r="H79" s="21"/>
      <c r="I79" s="21"/>
      <c r="J79" s="99"/>
      <c r="K79" s="99"/>
      <c r="L79" s="99"/>
    </row>
    <row r="80" spans="1:12" s="5" customFormat="1" x14ac:dyDescent="0.25">
      <c r="A80" s="59"/>
      <c r="B80" s="127" t="s">
        <v>231</v>
      </c>
      <c r="C80" s="128">
        <f>SUM(C81:C85)</f>
        <v>0</v>
      </c>
      <c r="D80" s="128">
        <f>SUM(D81:D85)</f>
        <v>0</v>
      </c>
      <c r="E80" s="214"/>
      <c r="F80" s="129"/>
      <c r="G80" s="128">
        <f t="shared" ref="G80:L80" si="17">SUM(G81:G85)</f>
        <v>0</v>
      </c>
      <c r="H80" s="128">
        <f t="shared" si="17"/>
        <v>0</v>
      </c>
      <c r="I80" s="128">
        <f t="shared" si="17"/>
        <v>0</v>
      </c>
      <c r="J80" s="129">
        <f t="shared" si="17"/>
        <v>0</v>
      </c>
      <c r="K80" s="129">
        <f t="shared" si="17"/>
        <v>0</v>
      </c>
      <c r="L80" s="130">
        <f t="shared" si="17"/>
        <v>0</v>
      </c>
    </row>
    <row r="81" spans="1:12" s="5" customFormat="1" x14ac:dyDescent="0.25">
      <c r="A81" s="59"/>
      <c r="B81" s="68"/>
      <c r="C81" s="58"/>
      <c r="D81" s="58"/>
      <c r="E81" s="99"/>
      <c r="F81" s="99"/>
      <c r="G81" s="21"/>
      <c r="H81" s="21"/>
      <c r="I81" s="21"/>
      <c r="J81" s="99"/>
      <c r="K81" s="99"/>
      <c r="L81" s="99"/>
    </row>
    <row r="82" spans="1:12" s="5" customFormat="1" x14ac:dyDescent="0.25">
      <c r="A82" s="59"/>
      <c r="B82" s="68"/>
      <c r="C82" s="58"/>
      <c r="D82" s="58"/>
      <c r="E82" s="99"/>
      <c r="F82" s="99"/>
      <c r="G82" s="21"/>
      <c r="H82" s="21"/>
      <c r="I82" s="21"/>
      <c r="J82" s="99"/>
      <c r="K82" s="99"/>
      <c r="L82" s="99"/>
    </row>
    <row r="83" spans="1:12" s="5" customFormat="1" x14ac:dyDescent="0.25">
      <c r="A83" s="59"/>
      <c r="B83" s="68"/>
      <c r="C83" s="58"/>
      <c r="D83" s="58"/>
      <c r="E83" s="99"/>
      <c r="F83" s="99"/>
      <c r="G83" s="21"/>
      <c r="H83" s="21"/>
      <c r="I83" s="21"/>
      <c r="J83" s="99"/>
      <c r="K83" s="99"/>
      <c r="L83" s="99"/>
    </row>
    <row r="84" spans="1:12" s="5" customFormat="1" x14ac:dyDescent="0.25">
      <c r="A84" s="59"/>
      <c r="B84" s="68"/>
      <c r="C84" s="58"/>
      <c r="D84" s="58"/>
      <c r="E84" s="99"/>
      <c r="F84" s="99"/>
      <c r="G84" s="21"/>
      <c r="H84" s="21"/>
      <c r="I84" s="21"/>
      <c r="J84" s="99"/>
      <c r="K84" s="99"/>
      <c r="L84" s="99"/>
    </row>
    <row r="85" spans="1:12" s="5" customFormat="1" x14ac:dyDescent="0.25">
      <c r="A85" s="59"/>
      <c r="B85" s="68"/>
      <c r="C85" s="58"/>
      <c r="D85" s="58"/>
      <c r="E85" s="99"/>
      <c r="F85" s="99"/>
      <c r="G85" s="21"/>
      <c r="H85" s="21"/>
      <c r="I85" s="21"/>
      <c r="J85" s="99"/>
      <c r="K85" s="99"/>
      <c r="L85" s="99"/>
    </row>
    <row r="86" spans="1:12" s="5" customFormat="1" x14ac:dyDescent="0.25">
      <c r="A86" s="59"/>
      <c r="B86" s="127" t="s">
        <v>232</v>
      </c>
      <c r="C86" s="128">
        <f>SUM(C87:C90)</f>
        <v>1</v>
      </c>
      <c r="D86" s="128">
        <f>SUM(D87:D90)</f>
        <v>3</v>
      </c>
      <c r="E86" s="214"/>
      <c r="F86" s="129"/>
      <c r="G86" s="128">
        <f t="shared" ref="G86:L86" si="18">SUM(G87:G90)</f>
        <v>40</v>
      </c>
      <c r="H86" s="128">
        <f t="shared" si="18"/>
        <v>0</v>
      </c>
      <c r="I86" s="128">
        <f t="shared" si="18"/>
        <v>1357</v>
      </c>
      <c r="J86" s="129">
        <f t="shared" si="18"/>
        <v>0</v>
      </c>
      <c r="K86" s="129">
        <f t="shared" si="18"/>
        <v>2</v>
      </c>
      <c r="L86" s="130">
        <f t="shared" si="18"/>
        <v>224000</v>
      </c>
    </row>
    <row r="87" spans="1:12" s="5" customFormat="1" ht="56.25" x14ac:dyDescent="0.25">
      <c r="A87" s="59"/>
      <c r="B87" s="68" t="s">
        <v>477</v>
      </c>
      <c r="C87" s="58">
        <v>1</v>
      </c>
      <c r="D87" s="58">
        <v>1</v>
      </c>
      <c r="E87" s="99" t="s">
        <v>779</v>
      </c>
      <c r="F87" s="99" t="s">
        <v>769</v>
      </c>
      <c r="G87" s="21">
        <v>20</v>
      </c>
      <c r="H87" s="21"/>
      <c r="I87" s="21">
        <v>937</v>
      </c>
      <c r="J87" s="99"/>
      <c r="K87" s="99"/>
      <c r="L87" s="99"/>
    </row>
    <row r="88" spans="1:12" s="5" customFormat="1" ht="37.5" x14ac:dyDescent="0.25">
      <c r="A88" s="59"/>
      <c r="B88" s="68" t="s">
        <v>478</v>
      </c>
      <c r="C88" s="58"/>
      <c r="D88" s="58">
        <v>1</v>
      </c>
      <c r="E88" s="99" t="s">
        <v>775</v>
      </c>
      <c r="F88" s="99" t="s">
        <v>770</v>
      </c>
      <c r="G88" s="21">
        <v>10</v>
      </c>
      <c r="H88" s="21"/>
      <c r="I88" s="21">
        <v>220</v>
      </c>
      <c r="J88" s="99"/>
      <c r="K88" s="99">
        <v>1</v>
      </c>
      <c r="L88" s="188">
        <v>100000</v>
      </c>
    </row>
    <row r="89" spans="1:12" s="5" customFormat="1" ht="93.75" x14ac:dyDescent="0.25">
      <c r="A89" s="59"/>
      <c r="B89" s="68" t="s">
        <v>479</v>
      </c>
      <c r="C89" s="58"/>
      <c r="D89" s="58">
        <v>1</v>
      </c>
      <c r="E89" s="99" t="s">
        <v>774</v>
      </c>
      <c r="F89" s="99" t="s">
        <v>771</v>
      </c>
      <c r="G89" s="21">
        <v>10</v>
      </c>
      <c r="H89" s="21"/>
      <c r="I89" s="21">
        <v>200</v>
      </c>
      <c r="J89" s="99"/>
      <c r="K89" s="99">
        <v>1</v>
      </c>
      <c r="L89" s="188">
        <v>124000</v>
      </c>
    </row>
    <row r="90" spans="1:12" x14ac:dyDescent="0.25">
      <c r="A90" s="59"/>
      <c r="B90" s="68"/>
      <c r="C90" s="58"/>
      <c r="D90" s="58"/>
      <c r="E90" s="99"/>
      <c r="F90" s="99"/>
      <c r="G90" s="21"/>
      <c r="H90" s="21"/>
      <c r="I90" s="21"/>
      <c r="J90" s="99"/>
      <c r="K90" s="99"/>
      <c r="L90" s="99"/>
    </row>
    <row r="91" spans="1:12" s="5" customFormat="1" ht="75" customHeight="1" x14ac:dyDescent="0.25">
      <c r="A91" s="100" t="s">
        <v>100</v>
      </c>
      <c r="B91" s="100" t="s">
        <v>72</v>
      </c>
      <c r="C91" s="100">
        <f>SUM(C92,C96,C102)</f>
        <v>0</v>
      </c>
      <c r="D91" s="100">
        <f>SUM(D92,D96,D102)</f>
        <v>0</v>
      </c>
      <c r="E91" s="100"/>
      <c r="F91" s="100"/>
      <c r="G91" s="100">
        <f>SUM(G92,G96,G102)</f>
        <v>0</v>
      </c>
      <c r="H91" s="100">
        <f>SUM(H92,H96,H102)</f>
        <v>0</v>
      </c>
      <c r="I91" s="100">
        <f>SUM(CI92,I96,I102)</f>
        <v>0</v>
      </c>
      <c r="J91" s="100">
        <f>SUM(J92,J96,J102)</f>
        <v>0</v>
      </c>
      <c r="K91" s="100">
        <f>SUM(K92,K96,K102)</f>
        <v>0</v>
      </c>
      <c r="L91" s="100">
        <f>SUM(L92,L96,L102)</f>
        <v>0</v>
      </c>
    </row>
    <row r="92" spans="1:12" s="5" customFormat="1" x14ac:dyDescent="0.25">
      <c r="A92" s="59"/>
      <c r="B92" s="127" t="s">
        <v>230</v>
      </c>
      <c r="C92" s="128">
        <f>SUM(C93:C95)</f>
        <v>0</v>
      </c>
      <c r="D92" s="128">
        <f>SUM(D93:D95)</f>
        <v>0</v>
      </c>
      <c r="E92" s="214"/>
      <c r="F92" s="129"/>
      <c r="G92" s="128">
        <f t="shared" ref="G92:L92" si="19">SUM(G93:G95)</f>
        <v>0</v>
      </c>
      <c r="H92" s="128">
        <f t="shared" si="19"/>
        <v>0</v>
      </c>
      <c r="I92" s="128">
        <f t="shared" si="19"/>
        <v>0</v>
      </c>
      <c r="J92" s="129">
        <f t="shared" si="19"/>
        <v>0</v>
      </c>
      <c r="K92" s="129">
        <f t="shared" si="19"/>
        <v>0</v>
      </c>
      <c r="L92" s="130">
        <f t="shared" si="19"/>
        <v>0</v>
      </c>
    </row>
    <row r="93" spans="1:12" s="5" customFormat="1" x14ac:dyDescent="0.25">
      <c r="A93" s="59"/>
      <c r="B93" s="68"/>
      <c r="C93" s="58"/>
      <c r="D93" s="58"/>
      <c r="E93" s="99"/>
      <c r="F93" s="99"/>
      <c r="G93" s="21"/>
      <c r="H93" s="21"/>
      <c r="I93" s="21"/>
      <c r="J93" s="99"/>
      <c r="K93" s="99"/>
      <c r="L93" s="99"/>
    </row>
    <row r="94" spans="1:12" s="5" customFormat="1" x14ac:dyDescent="0.25">
      <c r="A94" s="59"/>
      <c r="B94" s="68"/>
      <c r="C94" s="58"/>
      <c r="D94" s="58"/>
      <c r="E94" s="99"/>
      <c r="F94" s="99"/>
      <c r="G94" s="21"/>
      <c r="H94" s="21"/>
      <c r="I94" s="21"/>
      <c r="J94" s="99"/>
      <c r="K94" s="99"/>
      <c r="L94" s="99"/>
    </row>
    <row r="95" spans="1:12" s="5" customFormat="1" x14ac:dyDescent="0.25">
      <c r="A95" s="59"/>
      <c r="B95" s="68"/>
      <c r="C95" s="58"/>
      <c r="D95" s="58"/>
      <c r="E95" s="99"/>
      <c r="F95" s="99"/>
      <c r="G95" s="21"/>
      <c r="H95" s="21"/>
      <c r="I95" s="21"/>
      <c r="J95" s="99"/>
      <c r="K95" s="99"/>
      <c r="L95" s="99"/>
    </row>
    <row r="96" spans="1:12" s="5" customFormat="1" x14ac:dyDescent="0.25">
      <c r="A96" s="59"/>
      <c r="B96" s="127" t="s">
        <v>231</v>
      </c>
      <c r="C96" s="128">
        <v>0</v>
      </c>
      <c r="D96" s="128">
        <v>0</v>
      </c>
      <c r="E96" s="214"/>
      <c r="F96" s="129"/>
      <c r="G96" s="128">
        <f t="shared" ref="G96:L96" si="20">SUM(G97:G101)</f>
        <v>0</v>
      </c>
      <c r="H96" s="128">
        <f t="shared" si="20"/>
        <v>0</v>
      </c>
      <c r="I96" s="128">
        <f t="shared" si="20"/>
        <v>0</v>
      </c>
      <c r="J96" s="129">
        <f t="shared" si="20"/>
        <v>0</v>
      </c>
      <c r="K96" s="129">
        <f t="shared" si="20"/>
        <v>0</v>
      </c>
      <c r="L96" s="130">
        <f t="shared" si="20"/>
        <v>0</v>
      </c>
    </row>
    <row r="97" spans="1:12" s="5" customFormat="1" x14ac:dyDescent="0.25">
      <c r="A97" s="59"/>
      <c r="B97" s="68"/>
      <c r="C97" s="58"/>
      <c r="D97" s="58"/>
      <c r="E97" s="99"/>
      <c r="F97" s="99"/>
      <c r="G97" s="21"/>
      <c r="H97" s="21"/>
      <c r="I97" s="21"/>
      <c r="J97" s="99"/>
      <c r="K97" s="99"/>
      <c r="L97" s="99"/>
    </row>
    <row r="98" spans="1:12" s="5" customFormat="1" x14ac:dyDescent="0.25">
      <c r="A98" s="59"/>
      <c r="B98" s="68"/>
      <c r="C98" s="58"/>
      <c r="D98" s="58"/>
      <c r="E98" s="99"/>
      <c r="F98" s="99"/>
      <c r="G98" s="21"/>
      <c r="H98" s="21"/>
      <c r="I98" s="21"/>
      <c r="J98" s="99"/>
      <c r="K98" s="99"/>
      <c r="L98" s="99"/>
    </row>
    <row r="99" spans="1:12" s="5" customFormat="1" x14ac:dyDescent="0.25">
      <c r="A99" s="59"/>
      <c r="B99" s="68"/>
      <c r="C99" s="58"/>
      <c r="D99" s="58"/>
      <c r="E99" s="99"/>
      <c r="F99" s="99"/>
      <c r="G99" s="21"/>
      <c r="H99" s="21"/>
      <c r="I99" s="21"/>
      <c r="J99" s="99"/>
      <c r="K99" s="99"/>
      <c r="L99" s="99"/>
    </row>
    <row r="100" spans="1:12" s="5" customFormat="1" x14ac:dyDescent="0.25">
      <c r="A100" s="59"/>
      <c r="B100" s="68"/>
      <c r="C100" s="58"/>
      <c r="D100" s="58"/>
      <c r="E100" s="99"/>
      <c r="F100" s="99"/>
      <c r="G100" s="21"/>
      <c r="H100" s="21"/>
      <c r="I100" s="21"/>
      <c r="J100" s="99"/>
      <c r="K100" s="99"/>
      <c r="L100" s="99"/>
    </row>
    <row r="101" spans="1:12" s="5" customFormat="1" x14ac:dyDescent="0.25">
      <c r="A101" s="59"/>
      <c r="B101" s="68"/>
      <c r="C101" s="58"/>
      <c r="D101" s="58"/>
      <c r="E101" s="99"/>
      <c r="F101" s="99"/>
      <c r="G101" s="21"/>
      <c r="H101" s="21"/>
      <c r="I101" s="21"/>
      <c r="J101" s="99"/>
      <c r="K101" s="99"/>
      <c r="L101" s="99"/>
    </row>
    <row r="102" spans="1:12" s="5" customFormat="1" x14ac:dyDescent="0.25">
      <c r="A102" s="59"/>
      <c r="B102" s="127" t="s">
        <v>232</v>
      </c>
      <c r="C102" s="128">
        <f>SUM(C103:C106)</f>
        <v>0</v>
      </c>
      <c r="D102" s="128">
        <f>SUM(D103:D106)</f>
        <v>0</v>
      </c>
      <c r="E102" s="214"/>
      <c r="F102" s="129"/>
      <c r="G102" s="128">
        <f t="shared" ref="G102:L102" si="21">SUM(G103:G106)</f>
        <v>0</v>
      </c>
      <c r="H102" s="128">
        <f t="shared" si="21"/>
        <v>0</v>
      </c>
      <c r="I102" s="128">
        <f t="shared" si="21"/>
        <v>0</v>
      </c>
      <c r="J102" s="129">
        <f t="shared" si="21"/>
        <v>0</v>
      </c>
      <c r="K102" s="129">
        <f t="shared" si="21"/>
        <v>0</v>
      </c>
      <c r="L102" s="130">
        <f t="shared" si="21"/>
        <v>0</v>
      </c>
    </row>
    <row r="103" spans="1:12" s="5" customFormat="1" x14ac:dyDescent="0.25">
      <c r="A103" s="59"/>
      <c r="B103" s="68"/>
      <c r="C103" s="58"/>
      <c r="D103" s="58"/>
      <c r="E103" s="99"/>
      <c r="F103" s="99"/>
      <c r="G103" s="21"/>
      <c r="H103" s="21"/>
      <c r="I103" s="21"/>
      <c r="J103" s="99"/>
      <c r="K103" s="99"/>
      <c r="L103" s="99"/>
    </row>
    <row r="104" spans="1:12" s="5" customFormat="1" x14ac:dyDescent="0.25">
      <c r="A104" s="59"/>
      <c r="B104" s="68"/>
      <c r="C104" s="58"/>
      <c r="D104" s="58"/>
      <c r="E104" s="99"/>
      <c r="F104" s="99"/>
      <c r="G104" s="21"/>
      <c r="H104" s="21"/>
      <c r="I104" s="21"/>
      <c r="J104" s="99"/>
      <c r="K104" s="99"/>
      <c r="L104" s="99"/>
    </row>
    <row r="105" spans="1:12" s="5" customFormat="1" x14ac:dyDescent="0.25">
      <c r="A105" s="59"/>
      <c r="B105" s="68"/>
      <c r="C105" s="58"/>
      <c r="D105" s="58"/>
      <c r="E105" s="99"/>
      <c r="F105" s="99"/>
      <c r="G105" s="21"/>
      <c r="H105" s="21"/>
      <c r="I105" s="21"/>
      <c r="J105" s="99"/>
      <c r="K105" s="99"/>
      <c r="L105" s="99"/>
    </row>
    <row r="106" spans="1:12" x14ac:dyDescent="0.25">
      <c r="A106" s="59"/>
      <c r="B106" s="68"/>
      <c r="C106" s="58"/>
      <c r="D106" s="58"/>
      <c r="E106" s="99"/>
      <c r="F106" s="99"/>
      <c r="G106" s="21"/>
      <c r="H106" s="21"/>
      <c r="I106" s="21"/>
      <c r="J106" s="99"/>
      <c r="K106" s="99"/>
      <c r="L106" s="99"/>
    </row>
    <row r="107" spans="1:12" ht="187.5" customHeight="1" x14ac:dyDescent="0.25">
      <c r="A107" s="100" t="s">
        <v>195</v>
      </c>
      <c r="B107" s="100" t="s">
        <v>196</v>
      </c>
      <c r="C107" s="100">
        <f>SUM(C108,C112,C115)</f>
        <v>0</v>
      </c>
      <c r="D107" s="100">
        <f>SUM(D108,D112,D115)</f>
        <v>0</v>
      </c>
      <c r="E107" s="100"/>
      <c r="F107" s="100"/>
      <c r="G107" s="100">
        <f t="shared" ref="G107:L107" si="22">SUM(G108,G112,G115)</f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0">
        <f t="shared" si="22"/>
        <v>0</v>
      </c>
    </row>
    <row r="108" spans="1:12" x14ac:dyDescent="0.25">
      <c r="A108" s="59"/>
      <c r="B108" s="127" t="s">
        <v>230</v>
      </c>
      <c r="C108" s="128">
        <f>SUM(C109:C111)</f>
        <v>0</v>
      </c>
      <c r="D108" s="128">
        <f>SUM(D109:D111)</f>
        <v>0</v>
      </c>
      <c r="E108" s="214"/>
      <c r="F108" s="129"/>
      <c r="G108" s="128">
        <f t="shared" ref="G108:L108" si="23">SUM(G109:G111)</f>
        <v>0</v>
      </c>
      <c r="H108" s="128">
        <f t="shared" si="23"/>
        <v>0</v>
      </c>
      <c r="I108" s="128">
        <f t="shared" si="23"/>
        <v>0</v>
      </c>
      <c r="J108" s="129">
        <f t="shared" si="23"/>
        <v>0</v>
      </c>
      <c r="K108" s="129">
        <f t="shared" si="23"/>
        <v>0</v>
      </c>
      <c r="L108" s="130">
        <f t="shared" si="23"/>
        <v>0</v>
      </c>
    </row>
    <row r="109" spans="1:12" x14ac:dyDescent="0.25">
      <c r="A109" s="59"/>
      <c r="B109" s="68"/>
      <c r="C109" s="58"/>
      <c r="D109" s="58"/>
      <c r="E109" s="99"/>
      <c r="F109" s="99"/>
      <c r="G109" s="21"/>
      <c r="H109" s="21"/>
      <c r="I109" s="21"/>
      <c r="J109" s="99"/>
      <c r="K109" s="99"/>
      <c r="L109" s="99"/>
    </row>
    <row r="110" spans="1:12" x14ac:dyDescent="0.25">
      <c r="A110" s="59"/>
      <c r="B110" s="68"/>
      <c r="C110" s="58"/>
      <c r="D110" s="58"/>
      <c r="E110" s="99"/>
      <c r="F110" s="99"/>
      <c r="G110" s="21"/>
      <c r="H110" s="21"/>
      <c r="I110" s="21"/>
      <c r="J110" s="99"/>
      <c r="K110" s="99"/>
      <c r="L110" s="99"/>
    </row>
    <row r="111" spans="1:12" x14ac:dyDescent="0.25">
      <c r="A111" s="59"/>
      <c r="B111" s="68"/>
      <c r="C111" s="58"/>
      <c r="D111" s="58"/>
      <c r="E111" s="99"/>
      <c r="F111" s="99"/>
      <c r="G111" s="21"/>
      <c r="H111" s="21"/>
      <c r="I111" s="21"/>
      <c r="J111" s="99"/>
      <c r="K111" s="99"/>
      <c r="L111" s="99"/>
    </row>
    <row r="112" spans="1:12" x14ac:dyDescent="0.25">
      <c r="A112" s="59"/>
      <c r="B112" s="127" t="s">
        <v>231</v>
      </c>
      <c r="C112" s="128">
        <f>SUM(C113:C114)</f>
        <v>0</v>
      </c>
      <c r="D112" s="128">
        <f>SUM(D113:D114)</f>
        <v>0</v>
      </c>
      <c r="E112" s="214"/>
      <c r="F112" s="129"/>
      <c r="G112" s="128">
        <f t="shared" ref="G112:L112" si="24">SUM(G113:G114)</f>
        <v>0</v>
      </c>
      <c r="H112" s="128">
        <f t="shared" si="24"/>
        <v>0</v>
      </c>
      <c r="I112" s="128">
        <f t="shared" si="24"/>
        <v>0</v>
      </c>
      <c r="J112" s="129">
        <f t="shared" si="24"/>
        <v>0</v>
      </c>
      <c r="K112" s="129">
        <f t="shared" si="24"/>
        <v>0</v>
      </c>
      <c r="L112" s="130">
        <f t="shared" si="24"/>
        <v>0</v>
      </c>
    </row>
    <row r="113" spans="1:14" x14ac:dyDescent="0.25">
      <c r="A113" s="59"/>
      <c r="B113" s="68"/>
      <c r="C113" s="58"/>
      <c r="D113" s="58"/>
      <c r="E113" s="99"/>
      <c r="F113" s="99"/>
      <c r="G113" s="21"/>
      <c r="H113" s="21"/>
      <c r="I113" s="21"/>
      <c r="J113" s="99"/>
      <c r="K113" s="99"/>
      <c r="L113" s="99"/>
    </row>
    <row r="114" spans="1:14" x14ac:dyDescent="0.25">
      <c r="A114" s="59"/>
      <c r="B114" s="68"/>
      <c r="C114" s="58"/>
      <c r="D114" s="58"/>
      <c r="E114" s="99"/>
      <c r="F114" s="99"/>
      <c r="G114" s="21"/>
      <c r="H114" s="21"/>
      <c r="I114" s="21"/>
      <c r="J114" s="99"/>
      <c r="K114" s="99"/>
      <c r="L114" s="99"/>
    </row>
    <row r="115" spans="1:14" x14ac:dyDescent="0.25">
      <c r="A115" s="59"/>
      <c r="B115" s="127" t="s">
        <v>232</v>
      </c>
      <c r="C115" s="128">
        <f>SUM(C116:C118)</f>
        <v>0</v>
      </c>
      <c r="D115" s="128">
        <f>SUM(D116:D118)</f>
        <v>0</v>
      </c>
      <c r="E115" s="214"/>
      <c r="F115" s="129"/>
      <c r="G115" s="128">
        <f t="shared" ref="G115:L115" si="25">SUM(G116:G118)</f>
        <v>0</v>
      </c>
      <c r="H115" s="128">
        <f t="shared" si="25"/>
        <v>0</v>
      </c>
      <c r="I115" s="128">
        <f t="shared" si="25"/>
        <v>0</v>
      </c>
      <c r="J115" s="129">
        <f t="shared" si="25"/>
        <v>0</v>
      </c>
      <c r="K115" s="129">
        <f t="shared" si="25"/>
        <v>0</v>
      </c>
      <c r="L115" s="130">
        <f t="shared" si="25"/>
        <v>0</v>
      </c>
    </row>
    <row r="116" spans="1:14" x14ac:dyDescent="0.25">
      <c r="A116" s="59"/>
      <c r="B116" s="68"/>
      <c r="C116" s="58"/>
      <c r="D116" s="58"/>
      <c r="E116" s="99"/>
      <c r="F116" s="99"/>
      <c r="G116" s="21"/>
      <c r="H116" s="21"/>
      <c r="I116" s="21"/>
      <c r="J116" s="99"/>
      <c r="K116" s="99"/>
      <c r="L116" s="99"/>
    </row>
    <row r="117" spans="1:14" x14ac:dyDescent="0.25">
      <c r="A117" s="59"/>
      <c r="B117" s="68"/>
      <c r="C117" s="58"/>
      <c r="D117" s="58"/>
      <c r="E117" s="99"/>
      <c r="F117" s="99"/>
      <c r="G117" s="21"/>
      <c r="H117" s="21"/>
      <c r="I117" s="21"/>
      <c r="J117" s="99"/>
      <c r="K117" s="99"/>
      <c r="L117" s="99"/>
    </row>
    <row r="118" spans="1:14" x14ac:dyDescent="0.25">
      <c r="A118" s="59"/>
      <c r="B118" s="68"/>
      <c r="C118" s="58"/>
      <c r="D118" s="58"/>
      <c r="E118" s="99"/>
      <c r="F118" s="99"/>
      <c r="G118" s="21"/>
      <c r="H118" s="21"/>
      <c r="I118" s="21"/>
      <c r="J118" s="99"/>
      <c r="K118" s="99"/>
      <c r="L118" s="99"/>
    </row>
    <row r="119" spans="1:14" ht="19.5" x14ac:dyDescent="0.35">
      <c r="A119" s="355" t="s">
        <v>194</v>
      </c>
      <c r="B119" s="355"/>
      <c r="C119" s="355"/>
      <c r="D119" s="355"/>
      <c r="E119" s="355"/>
      <c r="F119" s="355"/>
      <c r="G119" s="355"/>
      <c r="H119" s="355"/>
      <c r="I119" s="355"/>
      <c r="J119" s="355"/>
      <c r="K119" s="100"/>
      <c r="L119" s="100"/>
    </row>
    <row r="120" spans="1:14" x14ac:dyDescent="0.3">
      <c r="K120" s="217"/>
      <c r="L120" s="123"/>
    </row>
    <row r="121" spans="1:14" x14ac:dyDescent="0.3">
      <c r="I121" s="10"/>
      <c r="J121" s="10"/>
      <c r="K121" s="123"/>
      <c r="L121" s="123"/>
      <c r="M121" s="3"/>
      <c r="N121" s="3"/>
    </row>
    <row r="122" spans="1:14" x14ac:dyDescent="0.3">
      <c r="I122" s="10"/>
      <c r="J122" s="10"/>
      <c r="K122" s="123"/>
      <c r="L122" s="123"/>
      <c r="M122" s="3"/>
      <c r="N122" s="3"/>
    </row>
    <row r="123" spans="1:14" x14ac:dyDescent="0.3">
      <c r="I123" s="10"/>
      <c r="J123" s="10"/>
      <c r="K123" s="123"/>
      <c r="L123" s="123"/>
      <c r="M123" s="3"/>
      <c r="N123" s="3"/>
    </row>
    <row r="124" spans="1:14" x14ac:dyDescent="0.3">
      <c r="I124" s="10"/>
      <c r="J124" s="10"/>
      <c r="K124" s="123"/>
      <c r="L124" s="123"/>
      <c r="M124" s="3"/>
      <c r="N124" s="3"/>
    </row>
    <row r="125" spans="1:14" x14ac:dyDescent="0.3">
      <c r="I125" s="10"/>
      <c r="J125" s="10"/>
      <c r="K125" s="123"/>
      <c r="L125" s="123"/>
      <c r="M125" s="3"/>
      <c r="N125" s="3"/>
    </row>
    <row r="126" spans="1:14" x14ac:dyDescent="0.3">
      <c r="I126" s="10"/>
      <c r="J126" s="10"/>
      <c r="K126" s="123"/>
      <c r="L126" s="123"/>
      <c r="M126" s="3"/>
      <c r="N126" s="3"/>
    </row>
    <row r="127" spans="1:14" x14ac:dyDescent="0.3">
      <c r="I127" s="10"/>
      <c r="J127" s="218"/>
      <c r="K127" s="219"/>
      <c r="L127" s="219"/>
      <c r="M127" s="220"/>
      <c r="N127" s="3"/>
    </row>
    <row r="128" spans="1:14" x14ac:dyDescent="0.3">
      <c r="I128" s="10"/>
      <c r="J128" s="218"/>
      <c r="K128" s="219"/>
      <c r="L128" s="219"/>
      <c r="M128" s="220"/>
      <c r="N128" s="3"/>
    </row>
    <row r="129" spans="9:14" customFormat="1" x14ac:dyDescent="0.25">
      <c r="I129" s="3"/>
      <c r="J129" s="220"/>
      <c r="K129" s="219"/>
      <c r="L129" s="219"/>
      <c r="M129" s="220"/>
      <c r="N129" s="3"/>
    </row>
    <row r="130" spans="9:14" customFormat="1" x14ac:dyDescent="0.25">
      <c r="I130" s="3"/>
      <c r="J130" s="220"/>
      <c r="K130" s="221"/>
      <c r="L130" s="221"/>
      <c r="M130" s="220"/>
      <c r="N130" s="3"/>
    </row>
    <row r="131" spans="9:14" customFormat="1" x14ac:dyDescent="0.25">
      <c r="I131" s="3"/>
      <c r="J131" s="220"/>
      <c r="K131" s="222"/>
      <c r="L131" s="222"/>
      <c r="M131" s="220"/>
      <c r="N131" s="3"/>
    </row>
    <row r="132" spans="9:14" customFormat="1" x14ac:dyDescent="0.25">
      <c r="I132" s="3"/>
      <c r="J132" s="220"/>
      <c r="K132" s="222"/>
      <c r="L132" s="222"/>
      <c r="M132" s="220"/>
      <c r="N132" s="3"/>
    </row>
    <row r="133" spans="9:14" customFormat="1" x14ac:dyDescent="0.25">
      <c r="I133" s="3"/>
      <c r="J133" s="220"/>
      <c r="K133" s="222"/>
      <c r="L133" s="222"/>
      <c r="M133" s="220"/>
      <c r="N133" s="3"/>
    </row>
    <row r="134" spans="9:14" customFormat="1" x14ac:dyDescent="0.25">
      <c r="I134" s="3"/>
      <c r="J134" s="3"/>
      <c r="K134" s="124"/>
      <c r="L134" s="124"/>
      <c r="M134" s="3"/>
      <c r="N134" s="3"/>
    </row>
    <row r="135" spans="9:14" customFormat="1" x14ac:dyDescent="0.25">
      <c r="I135" s="3"/>
      <c r="J135" s="3"/>
      <c r="K135" s="124"/>
      <c r="L135" s="124"/>
      <c r="M135" s="3"/>
      <c r="N135" s="3"/>
    </row>
    <row r="136" spans="9:14" customFormat="1" x14ac:dyDescent="0.25">
      <c r="I136" s="3"/>
      <c r="J136" s="3"/>
      <c r="K136" s="124"/>
      <c r="L136" s="124"/>
      <c r="M136" s="3"/>
      <c r="N136" s="3"/>
    </row>
    <row r="137" spans="9:14" customFormat="1" x14ac:dyDescent="0.25">
      <c r="I137" s="3"/>
      <c r="J137" s="220"/>
      <c r="K137" s="222"/>
      <c r="L137" s="222"/>
      <c r="M137" s="220"/>
      <c r="N137" s="220"/>
    </row>
    <row r="138" spans="9:14" customFormat="1" x14ac:dyDescent="0.25">
      <c r="I138" s="3"/>
      <c r="J138" s="220"/>
      <c r="K138" s="222"/>
      <c r="L138" s="222"/>
      <c r="M138" s="220"/>
      <c r="N138" s="220"/>
    </row>
    <row r="139" spans="9:14" customFormat="1" x14ac:dyDescent="0.25">
      <c r="I139" s="3"/>
      <c r="J139" s="220"/>
      <c r="K139" s="222"/>
      <c r="L139" s="222"/>
      <c r="M139" s="220"/>
      <c r="N139" s="220"/>
    </row>
    <row r="140" spans="9:14" customFormat="1" x14ac:dyDescent="0.25">
      <c r="I140" s="3"/>
      <c r="J140" s="220"/>
      <c r="K140" s="222"/>
      <c r="L140" s="222"/>
      <c r="M140" s="220"/>
      <c r="N140" s="220"/>
    </row>
    <row r="141" spans="9:14" customFormat="1" x14ac:dyDescent="0.25">
      <c r="I141" s="3"/>
      <c r="J141" s="220"/>
      <c r="K141" s="221"/>
      <c r="L141" s="221"/>
      <c r="M141" s="220"/>
      <c r="N141" s="220"/>
    </row>
    <row r="142" spans="9:14" customFormat="1" x14ac:dyDescent="0.25">
      <c r="I142" s="3"/>
      <c r="J142" s="220"/>
      <c r="K142" s="222"/>
      <c r="L142" s="222"/>
      <c r="M142" s="220"/>
      <c r="N142" s="220"/>
    </row>
    <row r="143" spans="9:14" customFormat="1" x14ac:dyDescent="0.25">
      <c r="I143" s="3"/>
      <c r="J143" s="220"/>
      <c r="K143" s="222"/>
      <c r="L143" s="222"/>
      <c r="M143" s="220"/>
      <c r="N143" s="220"/>
    </row>
    <row r="144" spans="9:14" customFormat="1" x14ac:dyDescent="0.25">
      <c r="I144" s="3"/>
      <c r="J144" s="220"/>
      <c r="K144" s="222"/>
      <c r="L144" s="222"/>
      <c r="M144" s="220"/>
      <c r="N144" s="220"/>
    </row>
    <row r="145" spans="9:14" customFormat="1" x14ac:dyDescent="0.25">
      <c r="I145" s="3"/>
      <c r="J145" s="220"/>
      <c r="K145" s="222"/>
      <c r="L145" s="222"/>
      <c r="M145" s="220"/>
      <c r="N145" s="220"/>
    </row>
    <row r="146" spans="9:14" customFormat="1" x14ac:dyDescent="0.25">
      <c r="I146" s="3"/>
      <c r="J146" s="220"/>
      <c r="K146" s="222"/>
      <c r="L146" s="222"/>
      <c r="M146" s="220"/>
      <c r="N146" s="220"/>
    </row>
    <row r="147" spans="9:14" customFormat="1" x14ac:dyDescent="0.25">
      <c r="I147" s="3"/>
      <c r="J147" s="3"/>
      <c r="K147" s="124"/>
      <c r="L147" s="124"/>
      <c r="M147" s="3"/>
      <c r="N147" s="3"/>
    </row>
    <row r="148" spans="9:14" customFormat="1" x14ac:dyDescent="0.25">
      <c r="I148" s="3"/>
      <c r="J148" s="3"/>
      <c r="K148" s="124"/>
      <c r="L148" s="124"/>
      <c r="M148" s="3"/>
      <c r="N148" s="3"/>
    </row>
    <row r="149" spans="9:14" customFormat="1" x14ac:dyDescent="0.25">
      <c r="I149" s="3"/>
      <c r="J149" s="220"/>
      <c r="K149" s="222"/>
      <c r="L149" s="222"/>
      <c r="M149" s="220"/>
      <c r="N149" s="220"/>
    </row>
    <row r="150" spans="9:14" customFormat="1" x14ac:dyDescent="0.25">
      <c r="I150" s="3"/>
      <c r="J150" s="220"/>
      <c r="K150" s="222"/>
      <c r="L150" s="222"/>
      <c r="M150" s="220"/>
      <c r="N150" s="220"/>
    </row>
    <row r="151" spans="9:14" customFormat="1" x14ac:dyDescent="0.25">
      <c r="I151" s="3"/>
      <c r="J151" s="220"/>
      <c r="K151" s="222"/>
      <c r="L151" s="222"/>
      <c r="M151" s="220"/>
      <c r="N151" s="220"/>
    </row>
    <row r="152" spans="9:14" customFormat="1" x14ac:dyDescent="0.25">
      <c r="I152" s="3"/>
      <c r="J152" s="220"/>
      <c r="K152" s="221"/>
      <c r="L152" s="221"/>
      <c r="M152" s="220"/>
      <c r="N152" s="220"/>
    </row>
    <row r="153" spans="9:14" customFormat="1" x14ac:dyDescent="0.25">
      <c r="I153" s="3"/>
      <c r="J153" s="220"/>
      <c r="K153" s="222"/>
      <c r="L153" s="222"/>
      <c r="M153" s="220"/>
      <c r="N153" s="220"/>
    </row>
    <row r="154" spans="9:14" customFormat="1" x14ac:dyDescent="0.25">
      <c r="I154" s="3"/>
      <c r="J154" s="220"/>
      <c r="K154" s="222"/>
      <c r="L154" s="222"/>
      <c r="M154" s="220"/>
      <c r="N154" s="220"/>
    </row>
    <row r="155" spans="9:14" customFormat="1" x14ac:dyDescent="0.25">
      <c r="I155" s="3"/>
      <c r="J155" s="220"/>
      <c r="K155" s="222"/>
      <c r="L155" s="222"/>
      <c r="M155" s="220"/>
      <c r="N155" s="220"/>
    </row>
    <row r="156" spans="9:14" customFormat="1" x14ac:dyDescent="0.25">
      <c r="I156" s="3"/>
      <c r="J156" s="220"/>
      <c r="K156" s="222"/>
      <c r="L156" s="222"/>
      <c r="M156" s="220"/>
      <c r="N156" s="220"/>
    </row>
    <row r="157" spans="9:14" customFormat="1" x14ac:dyDescent="0.25">
      <c r="I157" s="3"/>
      <c r="J157" s="220"/>
      <c r="K157" s="222"/>
      <c r="L157" s="222"/>
      <c r="M157" s="220"/>
      <c r="N157" s="220"/>
    </row>
    <row r="158" spans="9:14" customFormat="1" x14ac:dyDescent="0.25">
      <c r="I158" s="3"/>
      <c r="J158" s="220"/>
      <c r="K158" s="222"/>
      <c r="L158" s="222"/>
      <c r="M158" s="220"/>
      <c r="N158" s="220"/>
    </row>
    <row r="159" spans="9:14" customFormat="1" x14ac:dyDescent="0.25">
      <c r="I159" s="3"/>
      <c r="J159" s="220"/>
      <c r="K159" s="222"/>
      <c r="L159" s="222"/>
      <c r="M159" s="220"/>
      <c r="N159" s="220"/>
    </row>
    <row r="160" spans="9:14" customFormat="1" x14ac:dyDescent="0.25">
      <c r="I160" s="3"/>
      <c r="J160" s="220"/>
      <c r="K160" s="222"/>
      <c r="L160" s="222"/>
      <c r="M160" s="220"/>
      <c r="N160" s="220"/>
    </row>
    <row r="161" spans="7:17" customFormat="1" x14ac:dyDescent="0.25">
      <c r="I161" s="3"/>
      <c r="J161" s="220"/>
      <c r="K161" s="222"/>
      <c r="L161" s="222"/>
      <c r="M161" s="220"/>
      <c r="N161" s="220"/>
    </row>
    <row r="162" spans="7:17" customFormat="1" x14ac:dyDescent="0.25">
      <c r="I162" s="3"/>
      <c r="J162" s="220"/>
      <c r="K162" s="222"/>
      <c r="L162" s="222"/>
      <c r="M162" s="220"/>
      <c r="N162" s="220"/>
    </row>
    <row r="163" spans="7:17" customFormat="1" x14ac:dyDescent="0.25">
      <c r="I163" s="3"/>
      <c r="J163" s="220"/>
      <c r="K163" s="221"/>
      <c r="L163" s="221"/>
      <c r="M163" s="220"/>
      <c r="N163" s="220"/>
    </row>
    <row r="164" spans="7:17" customFormat="1" x14ac:dyDescent="0.25">
      <c r="I164" s="3"/>
      <c r="J164" s="220"/>
      <c r="K164" s="222"/>
      <c r="L164" s="222"/>
      <c r="M164" s="220"/>
      <c r="N164" s="220"/>
    </row>
    <row r="165" spans="7:17" customFormat="1" x14ac:dyDescent="0.25">
      <c r="G165" s="223"/>
      <c r="H165" s="223"/>
      <c r="I165" s="220"/>
      <c r="J165" s="220"/>
      <c r="K165" s="222"/>
      <c r="L165" s="222"/>
      <c r="M165" s="220"/>
      <c r="N165" s="220"/>
      <c r="O165" s="223"/>
      <c r="P165" s="223"/>
      <c r="Q165" s="223"/>
    </row>
    <row r="166" spans="7:17" customFormat="1" x14ac:dyDescent="0.25">
      <c r="G166" s="223"/>
      <c r="H166" s="223"/>
      <c r="I166" s="220"/>
      <c r="J166" s="220"/>
      <c r="K166" s="222"/>
      <c r="L166" s="222"/>
      <c r="M166" s="220"/>
      <c r="N166" s="220"/>
      <c r="O166" s="223"/>
      <c r="P166" s="223"/>
      <c r="Q166" s="223"/>
    </row>
    <row r="167" spans="7:17" customFormat="1" x14ac:dyDescent="0.25">
      <c r="G167" s="223"/>
      <c r="H167" s="223"/>
      <c r="I167" s="220"/>
      <c r="J167" s="220"/>
      <c r="K167" s="222"/>
      <c r="L167" s="222"/>
      <c r="M167" s="220"/>
      <c r="N167" s="220"/>
      <c r="O167" s="223"/>
      <c r="P167" s="223"/>
      <c r="Q167" s="223"/>
    </row>
    <row r="168" spans="7:17" customFormat="1" x14ac:dyDescent="0.25">
      <c r="G168" s="223"/>
      <c r="H168" s="223"/>
      <c r="I168" s="220"/>
      <c r="J168" s="220"/>
      <c r="K168" s="222"/>
      <c r="L168" s="222"/>
      <c r="M168" s="220"/>
      <c r="N168" s="220"/>
      <c r="O168" s="223"/>
      <c r="P168" s="223"/>
      <c r="Q168" s="223"/>
    </row>
    <row r="169" spans="7:17" customFormat="1" x14ac:dyDescent="0.25">
      <c r="G169" s="223"/>
      <c r="H169" s="223"/>
      <c r="I169" s="220"/>
      <c r="J169" s="220"/>
      <c r="K169" s="222"/>
      <c r="L169" s="222"/>
      <c r="M169" s="220"/>
      <c r="N169" s="220"/>
      <c r="O169" s="223"/>
      <c r="P169" s="223"/>
      <c r="Q169" s="223"/>
    </row>
    <row r="170" spans="7:17" customFormat="1" x14ac:dyDescent="0.25">
      <c r="G170" s="223"/>
      <c r="H170" s="223"/>
      <c r="I170" s="220"/>
      <c r="J170" s="220"/>
      <c r="K170" s="222"/>
      <c r="L170" s="222"/>
      <c r="M170" s="220"/>
      <c r="N170" s="220"/>
      <c r="O170" s="223"/>
      <c r="P170" s="223"/>
      <c r="Q170" s="223"/>
    </row>
    <row r="171" spans="7:17" customFormat="1" x14ac:dyDescent="0.25">
      <c r="G171" s="223"/>
      <c r="H171" s="223"/>
      <c r="I171" s="220"/>
      <c r="J171" s="220"/>
      <c r="K171" s="222"/>
      <c r="L171" s="222"/>
      <c r="M171" s="220"/>
      <c r="N171" s="220"/>
      <c r="O171" s="223"/>
      <c r="P171" s="223"/>
      <c r="Q171" s="223"/>
    </row>
    <row r="172" spans="7:17" customFormat="1" x14ac:dyDescent="0.25">
      <c r="G172" s="223"/>
      <c r="H172" s="223"/>
      <c r="I172" s="220"/>
      <c r="J172" s="220"/>
      <c r="K172" s="222"/>
      <c r="L172" s="222"/>
      <c r="M172" s="220"/>
      <c r="N172" s="220"/>
      <c r="O172" s="223"/>
      <c r="P172" s="223"/>
      <c r="Q172" s="223"/>
    </row>
    <row r="173" spans="7:17" customFormat="1" x14ac:dyDescent="0.25">
      <c r="G173" s="223"/>
      <c r="H173" s="223"/>
      <c r="I173" s="220"/>
      <c r="J173" s="220"/>
      <c r="K173" s="222"/>
      <c r="L173" s="222"/>
      <c r="M173" s="220"/>
      <c r="N173" s="220"/>
      <c r="O173" s="223"/>
      <c r="P173" s="223"/>
      <c r="Q173" s="223"/>
    </row>
    <row r="174" spans="7:17" customFormat="1" x14ac:dyDescent="0.25">
      <c r="G174" s="223"/>
      <c r="H174" s="223"/>
      <c r="I174" s="220"/>
      <c r="J174" s="220"/>
      <c r="K174" s="221"/>
      <c r="L174" s="221"/>
      <c r="M174" s="220"/>
      <c r="N174" s="220"/>
      <c r="O174" s="223"/>
      <c r="P174" s="223"/>
      <c r="Q174" s="223"/>
    </row>
    <row r="175" spans="7:17" customFormat="1" x14ac:dyDescent="0.25">
      <c r="G175" s="223"/>
      <c r="H175" s="223"/>
      <c r="I175" s="220"/>
      <c r="J175" s="220"/>
      <c r="K175" s="222"/>
      <c r="L175" s="222"/>
      <c r="M175" s="220"/>
      <c r="N175" s="220"/>
      <c r="O175" s="223"/>
      <c r="P175" s="223"/>
      <c r="Q175" s="223"/>
    </row>
    <row r="176" spans="7:17" customFormat="1" x14ac:dyDescent="0.25">
      <c r="G176" s="223"/>
      <c r="H176" s="223"/>
      <c r="I176" s="220"/>
      <c r="J176" s="220"/>
      <c r="K176" s="222"/>
      <c r="L176" s="222"/>
      <c r="M176" s="220"/>
      <c r="N176" s="220"/>
      <c r="O176" s="223"/>
      <c r="P176" s="223"/>
      <c r="Q176" s="223"/>
    </row>
    <row r="177" spans="7:17" x14ac:dyDescent="0.3">
      <c r="G177" s="224"/>
      <c r="H177" s="224"/>
      <c r="I177" s="218"/>
      <c r="J177" s="218"/>
      <c r="K177" s="218"/>
      <c r="L177" s="218"/>
      <c r="M177" s="220"/>
      <c r="N177" s="220"/>
      <c r="O177" s="223"/>
      <c r="P177" s="223"/>
      <c r="Q177" s="223"/>
    </row>
    <row r="178" spans="7:17" x14ac:dyDescent="0.3">
      <c r="G178" s="224"/>
      <c r="H178" s="224"/>
      <c r="I178" s="218"/>
      <c r="J178" s="218"/>
      <c r="K178" s="218"/>
      <c r="L178" s="218"/>
      <c r="M178" s="220"/>
      <c r="N178" s="220"/>
      <c r="O178" s="223"/>
      <c r="P178" s="223"/>
      <c r="Q178" s="223"/>
    </row>
    <row r="179" spans="7:17" x14ac:dyDescent="0.3">
      <c r="G179" s="224"/>
      <c r="H179" s="224"/>
      <c r="I179" s="225"/>
      <c r="J179" s="225"/>
      <c r="K179" s="225"/>
      <c r="L179" s="225"/>
      <c r="M179" s="223"/>
      <c r="N179" s="223"/>
      <c r="O179" s="223"/>
      <c r="P179" s="223"/>
      <c r="Q179" s="223"/>
    </row>
  </sheetData>
  <sheetProtection sheet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SheetLayoutView="100" workbookViewId="0">
      <selection activeCell="B4" sqref="B4: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57" t="s">
        <v>106</v>
      </c>
      <c r="B1" s="357"/>
      <c r="C1" s="357"/>
      <c r="D1" s="357"/>
      <c r="E1" s="357"/>
      <c r="F1" s="357"/>
      <c r="G1" s="357"/>
    </row>
    <row r="2" spans="1:7" ht="54.75" customHeight="1" x14ac:dyDescent="0.25">
      <c r="A2" s="332" t="s">
        <v>107</v>
      </c>
      <c r="B2" s="358" t="s">
        <v>108</v>
      </c>
      <c r="C2" s="359"/>
      <c r="D2" s="332" t="s">
        <v>111</v>
      </c>
      <c r="E2" s="332" t="s">
        <v>112</v>
      </c>
      <c r="F2" s="332" t="s">
        <v>113</v>
      </c>
      <c r="G2" s="336" t="s">
        <v>114</v>
      </c>
    </row>
    <row r="3" spans="1:7" ht="21" customHeight="1" x14ac:dyDescent="0.25">
      <c r="A3" s="334"/>
      <c r="B3" s="183" t="s">
        <v>59</v>
      </c>
      <c r="C3" s="183" t="s">
        <v>90</v>
      </c>
      <c r="D3" s="334"/>
      <c r="E3" s="334"/>
      <c r="F3" s="334"/>
      <c r="G3" s="336"/>
    </row>
    <row r="4" spans="1:7" ht="129" customHeight="1" x14ac:dyDescent="0.25">
      <c r="A4" s="51" t="s">
        <v>109</v>
      </c>
      <c r="B4" s="54">
        <v>0</v>
      </c>
      <c r="C4" s="54">
        <v>1</v>
      </c>
      <c r="D4" s="75" t="s">
        <v>480</v>
      </c>
      <c r="E4" s="75" t="s">
        <v>481</v>
      </c>
      <c r="F4" s="98" t="s">
        <v>482</v>
      </c>
      <c r="G4" s="68"/>
    </row>
    <row r="5" spans="1:7" ht="143.25" customHeight="1" x14ac:dyDescent="0.25">
      <c r="A5" s="53" t="s">
        <v>110</v>
      </c>
      <c r="B5" s="54"/>
      <c r="C5" s="54"/>
      <c r="D5" s="75"/>
      <c r="E5" s="98"/>
      <c r="F5" s="98"/>
      <c r="G5" s="68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SheetLayoutView="100" workbookViewId="0">
      <selection activeCell="B8" sqref="B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64" t="s">
        <v>115</v>
      </c>
      <c r="B1" s="364"/>
      <c r="C1" s="364"/>
      <c r="D1" s="364"/>
      <c r="E1" s="364"/>
      <c r="F1" s="364"/>
      <c r="G1" s="364"/>
      <c r="H1" s="364"/>
      <c r="I1" s="364"/>
    </row>
    <row r="2" spans="1:9" s="5" customFormat="1" ht="38.25" customHeight="1" x14ac:dyDescent="0.25">
      <c r="A2" s="362" t="s">
        <v>62</v>
      </c>
      <c r="B2" s="362" t="s">
        <v>116</v>
      </c>
      <c r="C2" s="363" t="s">
        <v>117</v>
      </c>
      <c r="D2" s="363"/>
      <c r="E2" s="362" t="s">
        <v>118</v>
      </c>
      <c r="F2" s="362" t="s">
        <v>95</v>
      </c>
      <c r="G2" s="362" t="s">
        <v>120</v>
      </c>
      <c r="H2" s="362"/>
      <c r="I2" s="362" t="s">
        <v>122</v>
      </c>
    </row>
    <row r="3" spans="1:9" s="5" customFormat="1" ht="55.5" customHeight="1" x14ac:dyDescent="0.25">
      <c r="A3" s="362"/>
      <c r="B3" s="362"/>
      <c r="C3" s="19" t="s">
        <v>59</v>
      </c>
      <c r="D3" s="19" t="s">
        <v>90</v>
      </c>
      <c r="E3" s="362"/>
      <c r="F3" s="362"/>
      <c r="G3" s="7" t="s">
        <v>119</v>
      </c>
      <c r="H3" s="7" t="s">
        <v>121</v>
      </c>
      <c r="I3" s="362"/>
    </row>
    <row r="4" spans="1:9" ht="18.75" x14ac:dyDescent="0.25">
      <c r="A4" s="55">
        <v>1</v>
      </c>
      <c r="B4" s="68"/>
      <c r="C4" s="58">
        <v>0</v>
      </c>
      <c r="D4" s="58">
        <v>0</v>
      </c>
      <c r="E4" s="84"/>
      <c r="F4" s="68"/>
      <c r="G4" s="21">
        <v>0</v>
      </c>
      <c r="H4" s="21">
        <v>0</v>
      </c>
      <c r="I4" s="84"/>
    </row>
    <row r="5" spans="1:9" ht="18.75" x14ac:dyDescent="0.25">
      <c r="A5" s="55">
        <v>2</v>
      </c>
      <c r="B5" s="68"/>
      <c r="C5" s="58">
        <v>0</v>
      </c>
      <c r="D5" s="58">
        <v>0</v>
      </c>
      <c r="E5" s="55"/>
      <c r="F5" s="68"/>
      <c r="G5" s="21">
        <v>0</v>
      </c>
      <c r="H5" s="21">
        <v>0</v>
      </c>
      <c r="I5" s="55"/>
    </row>
    <row r="6" spans="1:9" ht="18.75" x14ac:dyDescent="0.25">
      <c r="A6" s="55">
        <v>3</v>
      </c>
      <c r="B6" s="68"/>
      <c r="C6" s="58">
        <v>0</v>
      </c>
      <c r="D6" s="58">
        <v>0</v>
      </c>
      <c r="E6" s="55"/>
      <c r="F6" s="68"/>
      <c r="G6" s="21">
        <v>0</v>
      </c>
      <c r="H6" s="21">
        <v>0</v>
      </c>
      <c r="I6" s="55"/>
    </row>
    <row r="7" spans="1:9" ht="18.75" x14ac:dyDescent="0.2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 x14ac:dyDescent="0.2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99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99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99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99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99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99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99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99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99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99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99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99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99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99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99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99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99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99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99">
        <v>26</v>
      </c>
      <c r="B29" s="85"/>
      <c r="C29" s="23">
        <v>0</v>
      </c>
      <c r="D29" s="23">
        <v>0</v>
      </c>
      <c r="E29" s="48"/>
      <c r="F29" s="85"/>
      <c r="G29" s="102">
        <v>0</v>
      </c>
      <c r="H29" s="102">
        <v>0</v>
      </c>
      <c r="I29" s="48"/>
    </row>
    <row r="30" spans="1:9" ht="18.75" x14ac:dyDescent="0.25">
      <c r="A30" s="99">
        <v>27</v>
      </c>
      <c r="B30" s="85"/>
      <c r="C30" s="23">
        <v>0</v>
      </c>
      <c r="D30" s="23">
        <v>0</v>
      </c>
      <c r="E30" s="48"/>
      <c r="F30" s="85"/>
      <c r="G30" s="102">
        <v>0</v>
      </c>
      <c r="H30" s="102">
        <v>0</v>
      </c>
      <c r="I30" s="48"/>
    </row>
    <row r="31" spans="1:9" ht="18.75" x14ac:dyDescent="0.25">
      <c r="A31" s="99">
        <v>28</v>
      </c>
      <c r="B31" s="85"/>
      <c r="C31" s="23">
        <v>0</v>
      </c>
      <c r="D31" s="23">
        <v>0</v>
      </c>
      <c r="E31" s="48"/>
      <c r="F31" s="85"/>
      <c r="G31" s="102">
        <v>0</v>
      </c>
      <c r="H31" s="102">
        <v>0</v>
      </c>
      <c r="I31" s="48"/>
    </row>
    <row r="32" spans="1:9" ht="18.75" x14ac:dyDescent="0.25">
      <c r="A32" s="99">
        <v>29</v>
      </c>
      <c r="B32" s="85"/>
      <c r="C32" s="23">
        <v>0</v>
      </c>
      <c r="D32" s="23">
        <v>0</v>
      </c>
      <c r="E32" s="48"/>
      <c r="F32" s="85"/>
      <c r="G32" s="102">
        <v>0</v>
      </c>
      <c r="H32" s="102">
        <v>0</v>
      </c>
      <c r="I32" s="48"/>
    </row>
    <row r="33" spans="1:9" ht="18.75" x14ac:dyDescent="0.25">
      <c r="A33" s="99">
        <v>30</v>
      </c>
      <c r="B33" s="85"/>
      <c r="C33" s="102">
        <v>0</v>
      </c>
      <c r="D33" s="102">
        <v>0</v>
      </c>
      <c r="E33" s="48"/>
      <c r="F33" s="85"/>
      <c r="G33" s="102">
        <v>0</v>
      </c>
      <c r="H33" s="102">
        <v>0</v>
      </c>
      <c r="I33" s="48"/>
    </row>
    <row r="34" spans="1:9" ht="18.75" x14ac:dyDescent="0.25">
      <c r="A34" s="99">
        <v>31</v>
      </c>
      <c r="B34" s="85"/>
      <c r="C34" s="102">
        <v>0</v>
      </c>
      <c r="D34" s="102">
        <v>0</v>
      </c>
      <c r="E34" s="48"/>
      <c r="F34" s="85"/>
      <c r="G34" s="102">
        <v>0</v>
      </c>
      <c r="H34" s="102">
        <v>0</v>
      </c>
      <c r="I34" s="48"/>
    </row>
    <row r="35" spans="1:9" ht="18.75" x14ac:dyDescent="0.25">
      <c r="A35" s="99">
        <v>32</v>
      </c>
      <c r="B35" s="85"/>
      <c r="C35" s="102">
        <v>0</v>
      </c>
      <c r="D35" s="102">
        <v>0</v>
      </c>
      <c r="E35" s="48"/>
      <c r="F35" s="85"/>
      <c r="G35" s="102">
        <v>0</v>
      </c>
      <c r="H35" s="102">
        <v>0</v>
      </c>
      <c r="I35" s="48"/>
    </row>
    <row r="36" spans="1:9" ht="18.75" x14ac:dyDescent="0.25">
      <c r="A36" s="99">
        <v>33</v>
      </c>
      <c r="B36" s="85"/>
      <c r="C36" s="102">
        <v>0</v>
      </c>
      <c r="D36" s="102">
        <v>0</v>
      </c>
      <c r="E36" s="48"/>
      <c r="F36" s="85"/>
      <c r="G36" s="102">
        <v>0</v>
      </c>
      <c r="H36" s="102">
        <v>0</v>
      </c>
      <c r="I36" s="48"/>
    </row>
    <row r="37" spans="1:9" ht="18.75" x14ac:dyDescent="0.25">
      <c r="A37" s="99">
        <v>34</v>
      </c>
      <c r="B37" s="85"/>
      <c r="C37" s="102">
        <v>0</v>
      </c>
      <c r="D37" s="102">
        <v>0</v>
      </c>
      <c r="E37" s="48"/>
      <c r="F37" s="85"/>
      <c r="G37" s="102">
        <v>0</v>
      </c>
      <c r="H37" s="102">
        <v>0</v>
      </c>
      <c r="I37" s="48"/>
    </row>
    <row r="38" spans="1:9" ht="18.75" x14ac:dyDescent="0.25">
      <c r="A38" s="99">
        <v>35</v>
      </c>
      <c r="B38" s="85"/>
      <c r="C38" s="102">
        <v>0</v>
      </c>
      <c r="D38" s="102">
        <v>0</v>
      </c>
      <c r="E38" s="48"/>
      <c r="F38" s="85"/>
      <c r="G38" s="102">
        <v>0</v>
      </c>
      <c r="H38" s="102">
        <v>0</v>
      </c>
      <c r="I38" s="48"/>
    </row>
    <row r="39" spans="1:9" ht="18.75" x14ac:dyDescent="0.25">
      <c r="A39" s="99">
        <v>36</v>
      </c>
      <c r="B39" s="85"/>
      <c r="C39" s="102">
        <v>0</v>
      </c>
      <c r="D39" s="102">
        <v>0</v>
      </c>
      <c r="E39" s="48"/>
      <c r="F39" s="85"/>
      <c r="G39" s="102">
        <v>0</v>
      </c>
      <c r="H39" s="102">
        <v>0</v>
      </c>
      <c r="I39" s="48"/>
    </row>
    <row r="40" spans="1:9" ht="18.75" x14ac:dyDescent="0.25">
      <c r="A40" s="99">
        <v>37</v>
      </c>
      <c r="B40" s="85"/>
      <c r="C40" s="102">
        <v>0</v>
      </c>
      <c r="D40" s="102">
        <v>0</v>
      </c>
      <c r="E40" s="48"/>
      <c r="F40" s="85"/>
      <c r="G40" s="102">
        <v>0</v>
      </c>
      <c r="H40" s="102">
        <v>0</v>
      </c>
      <c r="I40" s="48"/>
    </row>
    <row r="41" spans="1:9" ht="18.75" x14ac:dyDescent="0.25">
      <c r="A41" s="99">
        <v>38</v>
      </c>
      <c r="B41" s="85"/>
      <c r="C41" s="102">
        <v>0</v>
      </c>
      <c r="D41" s="102">
        <v>0</v>
      </c>
      <c r="E41" s="48"/>
      <c r="F41" s="85"/>
      <c r="G41" s="102">
        <v>0</v>
      </c>
      <c r="H41" s="102">
        <v>0</v>
      </c>
      <c r="I41" s="48"/>
    </row>
    <row r="42" spans="1:9" ht="18.75" x14ac:dyDescent="0.25">
      <c r="A42" s="99">
        <v>39</v>
      </c>
      <c r="B42" s="85"/>
      <c r="C42" s="102">
        <v>0</v>
      </c>
      <c r="D42" s="102">
        <v>0</v>
      </c>
      <c r="E42" s="48"/>
      <c r="F42" s="85"/>
      <c r="G42" s="102">
        <v>0</v>
      </c>
      <c r="H42" s="102">
        <v>0</v>
      </c>
      <c r="I42" s="48"/>
    </row>
    <row r="43" spans="1:9" ht="18.75" x14ac:dyDescent="0.25">
      <c r="A43" s="99">
        <v>40</v>
      </c>
      <c r="B43" s="85"/>
      <c r="C43" s="102">
        <v>0</v>
      </c>
      <c r="D43" s="102">
        <v>0</v>
      </c>
      <c r="E43" s="48"/>
      <c r="F43" s="85"/>
      <c r="G43" s="102">
        <v>0</v>
      </c>
      <c r="H43" s="102">
        <v>0</v>
      </c>
      <c r="I43" s="48"/>
    </row>
    <row r="44" spans="1:9" ht="18.75" x14ac:dyDescent="0.25">
      <c r="A44" s="99">
        <v>41</v>
      </c>
      <c r="B44" s="85"/>
      <c r="C44" s="102">
        <v>0</v>
      </c>
      <c r="D44" s="102">
        <v>0</v>
      </c>
      <c r="E44" s="48"/>
      <c r="F44" s="85"/>
      <c r="G44" s="102">
        <v>0</v>
      </c>
      <c r="H44" s="102">
        <v>0</v>
      </c>
      <c r="I44" s="48"/>
    </row>
    <row r="45" spans="1:9" ht="18.75" x14ac:dyDescent="0.25">
      <c r="A45" s="99">
        <v>42</v>
      </c>
      <c r="B45" s="85"/>
      <c r="C45" s="102">
        <v>0</v>
      </c>
      <c r="D45" s="102">
        <v>0</v>
      </c>
      <c r="E45" s="48"/>
      <c r="F45" s="85"/>
      <c r="G45" s="102">
        <v>0</v>
      </c>
      <c r="H45" s="102">
        <v>0</v>
      </c>
      <c r="I45" s="48"/>
    </row>
    <row r="46" spans="1:9" ht="18.75" x14ac:dyDescent="0.25">
      <c r="A46" s="99">
        <v>43</v>
      </c>
      <c r="B46" s="85"/>
      <c r="C46" s="102">
        <v>0</v>
      </c>
      <c r="D46" s="102">
        <v>0</v>
      </c>
      <c r="E46" s="48"/>
      <c r="F46" s="85"/>
      <c r="G46" s="102">
        <v>0</v>
      </c>
      <c r="H46" s="102">
        <v>0</v>
      </c>
      <c r="I46" s="48"/>
    </row>
    <row r="47" spans="1:9" ht="18.75" x14ac:dyDescent="0.25">
      <c r="A47" s="99">
        <v>44</v>
      </c>
      <c r="B47" s="85"/>
      <c r="C47" s="102">
        <v>0</v>
      </c>
      <c r="D47" s="102">
        <v>0</v>
      </c>
      <c r="E47" s="48"/>
      <c r="F47" s="85"/>
      <c r="G47" s="102">
        <v>0</v>
      </c>
      <c r="H47" s="102">
        <v>0</v>
      </c>
      <c r="I47" s="48"/>
    </row>
    <row r="48" spans="1:9" ht="18.75" x14ac:dyDescent="0.25">
      <c r="A48" s="99">
        <v>45</v>
      </c>
      <c r="B48" s="85"/>
      <c r="C48" s="102">
        <v>0</v>
      </c>
      <c r="D48" s="102">
        <v>0</v>
      </c>
      <c r="E48" s="48"/>
      <c r="F48" s="85"/>
      <c r="G48" s="102">
        <v>0</v>
      </c>
      <c r="H48" s="102">
        <v>0</v>
      </c>
      <c r="I48" s="48"/>
    </row>
    <row r="49" spans="1:9" ht="18.75" x14ac:dyDescent="0.25">
      <c r="A49" s="99">
        <v>46</v>
      </c>
      <c r="B49" s="85"/>
      <c r="C49" s="102">
        <v>0</v>
      </c>
      <c r="D49" s="102">
        <v>0</v>
      </c>
      <c r="E49" s="48"/>
      <c r="F49" s="85"/>
      <c r="G49" s="102">
        <v>0</v>
      </c>
      <c r="H49" s="102">
        <v>0</v>
      </c>
      <c r="I49" s="48"/>
    </row>
    <row r="50" spans="1:9" ht="18.75" x14ac:dyDescent="0.25">
      <c r="A50" s="99">
        <v>47</v>
      </c>
      <c r="B50" s="85"/>
      <c r="C50" s="102">
        <v>0</v>
      </c>
      <c r="D50" s="102">
        <v>0</v>
      </c>
      <c r="E50" s="48"/>
      <c r="F50" s="85"/>
      <c r="G50" s="102">
        <v>0</v>
      </c>
      <c r="H50" s="102">
        <v>0</v>
      </c>
      <c r="I50" s="48"/>
    </row>
    <row r="51" spans="1:9" ht="18.75" x14ac:dyDescent="0.25">
      <c r="A51" s="99">
        <v>48</v>
      </c>
      <c r="B51" s="85"/>
      <c r="C51" s="102">
        <v>0</v>
      </c>
      <c r="D51" s="102">
        <v>0</v>
      </c>
      <c r="E51" s="48"/>
      <c r="F51" s="85"/>
      <c r="G51" s="102">
        <v>0</v>
      </c>
      <c r="H51" s="102">
        <v>0</v>
      </c>
      <c r="I51" s="48"/>
    </row>
    <row r="52" spans="1:9" ht="18.75" x14ac:dyDescent="0.25">
      <c r="A52" s="99">
        <v>49</v>
      </c>
      <c r="B52" s="85"/>
      <c r="C52" s="102">
        <v>0</v>
      </c>
      <c r="D52" s="102">
        <v>0</v>
      </c>
      <c r="E52" s="48"/>
      <c r="F52" s="85"/>
      <c r="G52" s="102">
        <v>0</v>
      </c>
      <c r="H52" s="102">
        <v>0</v>
      </c>
      <c r="I52" s="48"/>
    </row>
    <row r="53" spans="1:9" ht="18.75" x14ac:dyDescent="0.25">
      <c r="A53" s="99">
        <v>50</v>
      </c>
      <c r="B53" s="85"/>
      <c r="C53" s="102">
        <v>0</v>
      </c>
      <c r="D53" s="102">
        <v>0</v>
      </c>
      <c r="E53" s="48"/>
      <c r="F53" s="85"/>
      <c r="G53" s="102">
        <v>0</v>
      </c>
      <c r="H53" s="102">
        <v>0</v>
      </c>
      <c r="I53" s="48"/>
    </row>
    <row r="54" spans="1:9" ht="18.75" x14ac:dyDescent="0.25">
      <c r="A54" s="99">
        <v>51</v>
      </c>
      <c r="B54" s="85"/>
      <c r="C54" s="102">
        <v>0</v>
      </c>
      <c r="D54" s="102">
        <v>0</v>
      </c>
      <c r="E54" s="48"/>
      <c r="F54" s="85"/>
      <c r="G54" s="102">
        <v>0</v>
      </c>
      <c r="H54" s="102">
        <v>0</v>
      </c>
      <c r="I54" s="48"/>
    </row>
    <row r="55" spans="1:9" ht="18.75" x14ac:dyDescent="0.25">
      <c r="A55" s="99">
        <v>52</v>
      </c>
      <c r="B55" s="85"/>
      <c r="C55" s="102">
        <v>0</v>
      </c>
      <c r="D55" s="102">
        <v>0</v>
      </c>
      <c r="E55" s="48"/>
      <c r="F55" s="85"/>
      <c r="G55" s="102">
        <v>0</v>
      </c>
      <c r="H55" s="102">
        <v>0</v>
      </c>
      <c r="I55" s="48"/>
    </row>
    <row r="56" spans="1:9" ht="18.75" x14ac:dyDescent="0.25">
      <c r="A56" s="99">
        <v>53</v>
      </c>
      <c r="B56" s="85"/>
      <c r="C56" s="102">
        <v>0</v>
      </c>
      <c r="D56" s="102">
        <v>0</v>
      </c>
      <c r="E56" s="48"/>
      <c r="F56" s="85"/>
      <c r="G56" s="102">
        <v>0</v>
      </c>
      <c r="H56" s="102">
        <v>0</v>
      </c>
      <c r="I56" s="48"/>
    </row>
    <row r="57" spans="1:9" ht="18.75" x14ac:dyDescent="0.25">
      <c r="A57" s="99">
        <v>52</v>
      </c>
      <c r="B57" s="85"/>
      <c r="C57" s="102">
        <v>0</v>
      </c>
      <c r="D57" s="102">
        <v>0</v>
      </c>
      <c r="E57" s="48"/>
      <c r="F57" s="85"/>
      <c r="G57" s="102">
        <v>0</v>
      </c>
      <c r="H57" s="102">
        <v>0</v>
      </c>
      <c r="I57" s="48"/>
    </row>
    <row r="58" spans="1:9" ht="18.75" x14ac:dyDescent="0.25">
      <c r="A58" s="99">
        <v>55</v>
      </c>
      <c r="B58" s="85"/>
      <c r="C58" s="23">
        <v>0</v>
      </c>
      <c r="D58" s="23">
        <v>0</v>
      </c>
      <c r="E58" s="48"/>
      <c r="F58" s="85"/>
      <c r="G58" s="102">
        <v>0</v>
      </c>
      <c r="H58" s="102">
        <v>0</v>
      </c>
      <c r="I58" s="48"/>
    </row>
    <row r="59" spans="1:9" ht="18.75" x14ac:dyDescent="0.25">
      <c r="A59" s="360" t="s">
        <v>91</v>
      </c>
      <c r="B59" s="361"/>
      <c r="C59" s="35">
        <f>SUM(C4:C58)</f>
        <v>0</v>
      </c>
      <c r="D59" s="35">
        <f>SUM(D4:D58)</f>
        <v>0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F12" zoomScale="90" zoomScaleNormal="80" zoomScaleSheetLayoutView="90" workbookViewId="0">
      <selection activeCell="I10" sqref="I10:N10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367" t="s">
        <v>266</v>
      </c>
      <c r="B2" s="367"/>
      <c r="C2" s="367"/>
      <c r="D2" s="367"/>
      <c r="E2" s="367"/>
      <c r="F2" s="367"/>
      <c r="G2" s="367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36" t="s">
        <v>123</v>
      </c>
      <c r="B3" s="365" t="s">
        <v>117</v>
      </c>
      <c r="C3" s="365"/>
      <c r="D3" s="336" t="s">
        <v>271</v>
      </c>
      <c r="E3" s="366" t="s">
        <v>264</v>
      </c>
      <c r="F3" s="336" t="s">
        <v>125</v>
      </c>
      <c r="G3" s="336" t="s">
        <v>126</v>
      </c>
      <c r="H3" s="336" t="s">
        <v>123</v>
      </c>
      <c r="I3" s="365" t="s">
        <v>117</v>
      </c>
      <c r="J3" s="365"/>
      <c r="K3" s="336" t="s">
        <v>270</v>
      </c>
      <c r="L3" s="366" t="s">
        <v>264</v>
      </c>
      <c r="M3" s="336" t="s">
        <v>125</v>
      </c>
      <c r="N3" s="336" t="s">
        <v>126</v>
      </c>
    </row>
    <row r="4" spans="1:14" s="5" customFormat="1" ht="76.5" customHeight="1" x14ac:dyDescent="0.25">
      <c r="A4" s="336"/>
      <c r="B4" s="50" t="s">
        <v>59</v>
      </c>
      <c r="C4" s="50" t="s">
        <v>90</v>
      </c>
      <c r="D4" s="336"/>
      <c r="E4" s="366"/>
      <c r="F4" s="336"/>
      <c r="G4" s="336"/>
      <c r="H4" s="336"/>
      <c r="I4" s="50" t="s">
        <v>59</v>
      </c>
      <c r="J4" s="50" t="s">
        <v>90</v>
      </c>
      <c r="K4" s="336"/>
      <c r="L4" s="366"/>
      <c r="M4" s="336"/>
      <c r="N4" s="336"/>
    </row>
    <row r="5" spans="1:14" ht="18.75" x14ac:dyDescent="0.3">
      <c r="A5" s="63" t="s">
        <v>237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10</v>
      </c>
      <c r="C5" s="35">
        <f>SUM(C6:C146)</f>
        <v>10</v>
      </c>
      <c r="D5" s="240"/>
      <c r="E5" s="240"/>
      <c r="F5" s="35">
        <f>SUM(F6:F146)</f>
        <v>1880</v>
      </c>
      <c r="G5" s="240"/>
      <c r="H5" s="63" t="s">
        <v>124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10</v>
      </c>
      <c r="J5" s="35">
        <f>SUM(J6:J146)</f>
        <v>10</v>
      </c>
      <c r="K5" s="240"/>
      <c r="L5" s="240"/>
      <c r="M5" s="35">
        <f>SUM(M6:M146)</f>
        <v>850</v>
      </c>
      <c r="N5" s="240"/>
    </row>
    <row r="6" spans="1:14" ht="61.5" customHeight="1" x14ac:dyDescent="0.25">
      <c r="A6" s="172"/>
      <c r="B6" s="171">
        <v>1</v>
      </c>
      <c r="C6" s="171">
        <v>1</v>
      </c>
      <c r="D6" s="169" t="s">
        <v>489</v>
      </c>
      <c r="E6" s="170" t="s">
        <v>69</v>
      </c>
      <c r="F6" s="171">
        <v>150</v>
      </c>
      <c r="G6" s="170" t="s">
        <v>483</v>
      </c>
      <c r="H6" s="172"/>
      <c r="I6" s="171">
        <v>1</v>
      </c>
      <c r="J6" s="171">
        <v>1</v>
      </c>
      <c r="K6" s="169" t="s">
        <v>502</v>
      </c>
      <c r="L6" s="170" t="s">
        <v>61</v>
      </c>
      <c r="M6" s="171">
        <v>85</v>
      </c>
      <c r="N6" s="170" t="s">
        <v>512</v>
      </c>
    </row>
    <row r="7" spans="1:14" ht="112.5" x14ac:dyDescent="0.25">
      <c r="A7" s="64"/>
      <c r="B7" s="21">
        <v>1</v>
      </c>
      <c r="C7" s="21">
        <v>1</v>
      </c>
      <c r="D7" s="68" t="s">
        <v>484</v>
      </c>
      <c r="E7" s="99" t="s">
        <v>241</v>
      </c>
      <c r="F7" s="21">
        <v>250</v>
      </c>
      <c r="G7" s="99" t="s">
        <v>495</v>
      </c>
      <c r="H7" s="64"/>
      <c r="I7" s="21">
        <v>1</v>
      </c>
      <c r="J7" s="21">
        <v>1</v>
      </c>
      <c r="K7" s="68" t="s">
        <v>503</v>
      </c>
      <c r="L7" s="99" t="s">
        <v>71</v>
      </c>
      <c r="M7" s="21">
        <v>85</v>
      </c>
      <c r="N7" s="99" t="s">
        <v>513</v>
      </c>
    </row>
    <row r="8" spans="1:14" ht="139.5" customHeight="1" x14ac:dyDescent="0.25">
      <c r="A8" s="64"/>
      <c r="B8" s="21">
        <v>1</v>
      </c>
      <c r="C8" s="21">
        <v>1</v>
      </c>
      <c r="D8" s="68" t="s">
        <v>485</v>
      </c>
      <c r="E8" s="99" t="s">
        <v>61</v>
      </c>
      <c r="F8" s="21">
        <v>150</v>
      </c>
      <c r="G8" s="99" t="s">
        <v>496</v>
      </c>
      <c r="H8" s="64"/>
      <c r="I8" s="21">
        <v>1</v>
      </c>
      <c r="J8" s="21">
        <v>1</v>
      </c>
      <c r="K8" s="68" t="s">
        <v>504</v>
      </c>
      <c r="L8" s="99" t="s">
        <v>71</v>
      </c>
      <c r="M8" s="21">
        <v>85</v>
      </c>
      <c r="N8" s="99" t="s">
        <v>514</v>
      </c>
    </row>
    <row r="9" spans="1:14" ht="93.75" x14ac:dyDescent="0.25">
      <c r="A9" s="64"/>
      <c r="B9" s="21">
        <v>1</v>
      </c>
      <c r="C9" s="21">
        <v>1</v>
      </c>
      <c r="D9" s="68" t="s">
        <v>490</v>
      </c>
      <c r="E9" s="99" t="s">
        <v>241</v>
      </c>
      <c r="F9" s="21">
        <v>249</v>
      </c>
      <c r="G9" s="99" t="s">
        <v>495</v>
      </c>
      <c r="H9" s="64"/>
      <c r="I9" s="21">
        <v>1</v>
      </c>
      <c r="J9" s="21">
        <v>1</v>
      </c>
      <c r="K9" s="68" t="s">
        <v>505</v>
      </c>
      <c r="L9" s="99" t="s">
        <v>71</v>
      </c>
      <c r="M9" s="21">
        <v>85</v>
      </c>
      <c r="N9" s="99" t="s">
        <v>515</v>
      </c>
    </row>
    <row r="10" spans="1:14" ht="56.25" x14ac:dyDescent="0.25">
      <c r="A10" s="64"/>
      <c r="B10" s="21">
        <v>1</v>
      </c>
      <c r="C10" s="21">
        <v>1</v>
      </c>
      <c r="D10" s="68" t="s">
        <v>486</v>
      </c>
      <c r="E10" s="99" t="s">
        <v>241</v>
      </c>
      <c r="F10" s="21">
        <v>351</v>
      </c>
      <c r="G10" s="99" t="s">
        <v>497</v>
      </c>
      <c r="H10" s="64"/>
      <c r="I10" s="21">
        <v>1</v>
      </c>
      <c r="J10" s="21">
        <v>1</v>
      </c>
      <c r="K10" s="68" t="s">
        <v>506</v>
      </c>
      <c r="L10" s="99" t="s">
        <v>241</v>
      </c>
      <c r="M10" s="21">
        <v>85</v>
      </c>
      <c r="N10" s="99" t="s">
        <v>516</v>
      </c>
    </row>
    <row r="11" spans="1:14" ht="93.75" x14ac:dyDescent="0.25">
      <c r="A11" s="64"/>
      <c r="B11" s="21">
        <v>1</v>
      </c>
      <c r="C11" s="21">
        <v>1</v>
      </c>
      <c r="D11" s="68" t="s">
        <v>491</v>
      </c>
      <c r="E11" s="99" t="s">
        <v>71</v>
      </c>
      <c r="F11" s="21">
        <v>150</v>
      </c>
      <c r="G11" s="99" t="s">
        <v>498</v>
      </c>
      <c r="H11" s="64"/>
      <c r="I11" s="21">
        <v>1</v>
      </c>
      <c r="J11" s="21">
        <v>1</v>
      </c>
      <c r="K11" s="68" t="s">
        <v>507</v>
      </c>
      <c r="L11" s="99" t="s">
        <v>61</v>
      </c>
      <c r="M11" s="21">
        <v>85</v>
      </c>
      <c r="N11" s="99" t="s">
        <v>517</v>
      </c>
    </row>
    <row r="12" spans="1:14" ht="81.75" customHeight="1" x14ac:dyDescent="0.25">
      <c r="A12" s="64"/>
      <c r="B12" s="21">
        <v>1</v>
      </c>
      <c r="C12" s="21">
        <v>1</v>
      </c>
      <c r="D12" s="68" t="s">
        <v>492</v>
      </c>
      <c r="E12" s="99" t="s">
        <v>71</v>
      </c>
      <c r="F12" s="21">
        <v>160</v>
      </c>
      <c r="G12" s="99" t="s">
        <v>499</v>
      </c>
      <c r="H12" s="64"/>
      <c r="I12" s="21">
        <v>1</v>
      </c>
      <c r="J12" s="21">
        <v>1</v>
      </c>
      <c r="K12" s="68" t="s">
        <v>508</v>
      </c>
      <c r="L12" s="99" t="s">
        <v>241</v>
      </c>
      <c r="M12" s="21">
        <v>85</v>
      </c>
      <c r="N12" s="99" t="s">
        <v>781</v>
      </c>
    </row>
    <row r="13" spans="1:14" ht="80.25" customHeight="1" x14ac:dyDescent="0.25">
      <c r="A13" s="64"/>
      <c r="B13" s="21">
        <v>1</v>
      </c>
      <c r="C13" s="21">
        <v>1</v>
      </c>
      <c r="D13" s="68" t="s">
        <v>493</v>
      </c>
      <c r="E13" s="99" t="s">
        <v>71</v>
      </c>
      <c r="F13" s="21">
        <v>140</v>
      </c>
      <c r="G13" s="99" t="s">
        <v>498</v>
      </c>
      <c r="H13" s="64"/>
      <c r="I13" s="21">
        <v>1</v>
      </c>
      <c r="J13" s="21">
        <v>1</v>
      </c>
      <c r="K13" s="68" t="s">
        <v>509</v>
      </c>
      <c r="L13" s="99" t="s">
        <v>241</v>
      </c>
      <c r="M13" s="21">
        <v>85</v>
      </c>
      <c r="N13" s="99" t="s">
        <v>518</v>
      </c>
    </row>
    <row r="14" spans="1:14" ht="93.75" x14ac:dyDescent="0.25">
      <c r="A14" s="64"/>
      <c r="B14" s="21">
        <v>1</v>
      </c>
      <c r="C14" s="21">
        <v>1</v>
      </c>
      <c r="D14" s="68" t="s">
        <v>494</v>
      </c>
      <c r="E14" s="99" t="s">
        <v>487</v>
      </c>
      <c r="F14" s="21">
        <v>140</v>
      </c>
      <c r="G14" s="99" t="s">
        <v>500</v>
      </c>
      <c r="H14" s="64"/>
      <c r="I14" s="21">
        <v>1</v>
      </c>
      <c r="J14" s="21">
        <v>1</v>
      </c>
      <c r="K14" s="68" t="s">
        <v>510</v>
      </c>
      <c r="L14" s="99" t="s">
        <v>71</v>
      </c>
      <c r="M14" s="21">
        <v>85</v>
      </c>
      <c r="N14" s="99" t="s">
        <v>519</v>
      </c>
    </row>
    <row r="15" spans="1:14" ht="75" x14ac:dyDescent="0.25">
      <c r="A15" s="64"/>
      <c r="B15" s="21">
        <v>1</v>
      </c>
      <c r="C15" s="21">
        <v>1</v>
      </c>
      <c r="D15" s="68" t="s">
        <v>488</v>
      </c>
      <c r="E15" s="99" t="s">
        <v>487</v>
      </c>
      <c r="F15" s="21">
        <v>140</v>
      </c>
      <c r="G15" s="99" t="s">
        <v>501</v>
      </c>
      <c r="H15" s="64"/>
      <c r="I15" s="21">
        <v>1</v>
      </c>
      <c r="J15" s="21">
        <v>1</v>
      </c>
      <c r="K15" s="68" t="s">
        <v>511</v>
      </c>
      <c r="L15" s="99" t="s">
        <v>241</v>
      </c>
      <c r="M15" s="21">
        <v>85</v>
      </c>
      <c r="N15" s="99" t="s">
        <v>520</v>
      </c>
    </row>
    <row r="16" spans="1:14" ht="18.75" x14ac:dyDescent="0.25">
      <c r="A16" s="64"/>
      <c r="B16" s="21">
        <v>0</v>
      </c>
      <c r="C16" s="21">
        <v>0</v>
      </c>
      <c r="D16" s="68"/>
      <c r="E16" s="55"/>
      <c r="F16" s="21">
        <v>0</v>
      </c>
      <c r="G16" s="55"/>
      <c r="H16" s="64"/>
      <c r="I16" s="21">
        <v>0</v>
      </c>
      <c r="J16" s="21">
        <v>0</v>
      </c>
      <c r="K16" s="68"/>
      <c r="L16" s="55"/>
      <c r="M16" s="21">
        <v>0</v>
      </c>
      <c r="N16" s="55"/>
    </row>
    <row r="17" spans="1:14" ht="18.75" x14ac:dyDescent="0.25">
      <c r="A17" s="64"/>
      <c r="B17" s="21">
        <v>0</v>
      </c>
      <c r="C17" s="21">
        <v>0</v>
      </c>
      <c r="D17" s="68"/>
      <c r="E17" s="55"/>
      <c r="F17" s="21">
        <v>0</v>
      </c>
      <c r="G17" s="55"/>
      <c r="H17" s="64"/>
      <c r="I17" s="21">
        <v>0</v>
      </c>
      <c r="J17" s="21">
        <v>0</v>
      </c>
      <c r="K17" s="68"/>
      <c r="L17" s="55"/>
      <c r="M17" s="21">
        <v>0</v>
      </c>
      <c r="N17" s="55"/>
    </row>
    <row r="18" spans="1:14" ht="18.75" x14ac:dyDescent="0.25">
      <c r="A18" s="64"/>
      <c r="B18" s="21">
        <v>0</v>
      </c>
      <c r="C18" s="21">
        <v>0</v>
      </c>
      <c r="D18" s="68"/>
      <c r="E18" s="55"/>
      <c r="F18" s="21">
        <v>0</v>
      </c>
      <c r="G18" s="55"/>
      <c r="H18" s="64"/>
      <c r="I18" s="21">
        <v>0</v>
      </c>
      <c r="J18" s="21">
        <v>0</v>
      </c>
      <c r="K18" s="68"/>
      <c r="L18" s="55"/>
      <c r="M18" s="21">
        <v>0</v>
      </c>
      <c r="N18" s="55"/>
    </row>
    <row r="19" spans="1:14" ht="18.75" x14ac:dyDescent="0.25">
      <c r="A19" s="64"/>
      <c r="B19" s="21">
        <v>0</v>
      </c>
      <c r="C19" s="21">
        <v>0</v>
      </c>
      <c r="D19" s="68"/>
      <c r="E19" s="55"/>
      <c r="F19" s="21">
        <v>0</v>
      </c>
      <c r="G19" s="55"/>
      <c r="H19" s="64"/>
      <c r="I19" s="21">
        <v>0</v>
      </c>
      <c r="J19" s="21">
        <v>0</v>
      </c>
      <c r="K19" s="68"/>
      <c r="L19" s="55"/>
      <c r="M19" s="21">
        <v>0</v>
      </c>
      <c r="N19" s="55"/>
    </row>
    <row r="20" spans="1:14" ht="18.75" x14ac:dyDescent="0.25">
      <c r="A20" s="64"/>
      <c r="B20" s="21">
        <v>0</v>
      </c>
      <c r="C20" s="21">
        <v>0</v>
      </c>
      <c r="D20" s="68"/>
      <c r="E20" s="55"/>
      <c r="F20" s="21">
        <v>0</v>
      </c>
      <c r="G20" s="55"/>
      <c r="H20" s="64"/>
      <c r="I20" s="21">
        <v>0</v>
      </c>
      <c r="J20" s="21">
        <v>0</v>
      </c>
      <c r="K20" s="68"/>
      <c r="L20" s="55"/>
      <c r="M20" s="21">
        <v>0</v>
      </c>
      <c r="N20" s="55"/>
    </row>
    <row r="21" spans="1:14" ht="18.75" x14ac:dyDescent="0.25">
      <c r="A21" s="64"/>
      <c r="B21" s="21">
        <v>0</v>
      </c>
      <c r="C21" s="21">
        <v>0</v>
      </c>
      <c r="D21" s="68"/>
      <c r="E21" s="55"/>
      <c r="F21" s="21">
        <v>0</v>
      </c>
      <c r="G21" s="55"/>
      <c r="H21" s="64"/>
      <c r="I21" s="21">
        <v>0</v>
      </c>
      <c r="J21" s="21">
        <v>0</v>
      </c>
      <c r="K21" s="68"/>
      <c r="L21" s="55"/>
      <c r="M21" s="21">
        <v>0</v>
      </c>
      <c r="N21" s="55"/>
    </row>
    <row r="22" spans="1:14" ht="18.75" x14ac:dyDescent="0.25">
      <c r="A22" s="64"/>
      <c r="B22" s="21">
        <v>0</v>
      </c>
      <c r="C22" s="21">
        <v>0</v>
      </c>
      <c r="D22" s="68"/>
      <c r="E22" s="55"/>
      <c r="F22" s="21">
        <v>0</v>
      </c>
      <c r="G22" s="55"/>
      <c r="H22" s="64"/>
      <c r="I22" s="21">
        <v>0</v>
      </c>
      <c r="J22" s="21">
        <v>0</v>
      </c>
      <c r="K22" s="68"/>
      <c r="L22" s="55"/>
      <c r="M22" s="21">
        <v>0</v>
      </c>
      <c r="N22" s="55"/>
    </row>
    <row r="23" spans="1:14" ht="18.75" x14ac:dyDescent="0.25">
      <c r="A23" s="64"/>
      <c r="B23" s="21">
        <v>0</v>
      </c>
      <c r="C23" s="21">
        <v>0</v>
      </c>
      <c r="D23" s="68"/>
      <c r="E23" s="55"/>
      <c r="F23" s="21">
        <v>0</v>
      </c>
      <c r="G23" s="55"/>
      <c r="H23" s="64"/>
      <c r="I23" s="21">
        <v>0</v>
      </c>
      <c r="J23" s="21">
        <v>0</v>
      </c>
      <c r="K23" s="68"/>
      <c r="L23" s="55"/>
      <c r="M23" s="21">
        <v>0</v>
      </c>
      <c r="N23" s="55"/>
    </row>
    <row r="24" spans="1:14" ht="18.75" x14ac:dyDescent="0.25">
      <c r="A24" s="64"/>
      <c r="B24" s="21">
        <v>0</v>
      </c>
      <c r="C24" s="21">
        <v>0</v>
      </c>
      <c r="D24" s="68"/>
      <c r="E24" s="55"/>
      <c r="F24" s="21">
        <v>0</v>
      </c>
      <c r="G24" s="55"/>
      <c r="H24" s="64"/>
      <c r="I24" s="21">
        <v>0</v>
      </c>
      <c r="J24" s="21">
        <v>0</v>
      </c>
      <c r="K24" s="68"/>
      <c r="L24" s="55"/>
      <c r="M24" s="21">
        <v>0</v>
      </c>
      <c r="N24" s="55"/>
    </row>
    <row r="25" spans="1:14" ht="18.75" x14ac:dyDescent="0.25">
      <c r="A25" s="64"/>
      <c r="B25" s="21">
        <v>0</v>
      </c>
      <c r="C25" s="21">
        <v>0</v>
      </c>
      <c r="D25" s="68"/>
      <c r="E25" s="55"/>
      <c r="F25" s="21">
        <v>0</v>
      </c>
      <c r="G25" s="55"/>
      <c r="H25" s="64"/>
      <c r="I25" s="21">
        <v>0</v>
      </c>
      <c r="J25" s="21">
        <v>0</v>
      </c>
      <c r="K25" s="68"/>
      <c r="L25" s="55"/>
      <c r="M25" s="21">
        <v>0</v>
      </c>
      <c r="N25" s="55"/>
    </row>
    <row r="26" spans="1:14" ht="18.75" x14ac:dyDescent="0.25">
      <c r="A26" s="64"/>
      <c r="B26" s="21">
        <v>0</v>
      </c>
      <c r="C26" s="21">
        <v>0</v>
      </c>
      <c r="D26" s="68"/>
      <c r="E26" s="55"/>
      <c r="F26" s="21">
        <v>0</v>
      </c>
      <c r="G26" s="55"/>
      <c r="H26" s="64"/>
      <c r="I26" s="21">
        <v>0</v>
      </c>
      <c r="J26" s="21">
        <v>0</v>
      </c>
      <c r="K26" s="68"/>
      <c r="L26" s="55"/>
      <c r="M26" s="21">
        <v>0</v>
      </c>
      <c r="N26" s="55"/>
    </row>
    <row r="27" spans="1:14" ht="18.75" x14ac:dyDescent="0.25">
      <c r="A27" s="64"/>
      <c r="B27" s="21">
        <v>0</v>
      </c>
      <c r="C27" s="21">
        <v>0</v>
      </c>
      <c r="D27" s="68"/>
      <c r="E27" s="55"/>
      <c r="F27" s="21">
        <v>0</v>
      </c>
      <c r="G27" s="55"/>
      <c r="H27" s="64"/>
      <c r="I27" s="21">
        <v>0</v>
      </c>
      <c r="J27" s="21">
        <v>0</v>
      </c>
      <c r="K27" s="68"/>
      <c r="L27" s="55"/>
      <c r="M27" s="21">
        <v>0</v>
      </c>
      <c r="N27" s="55"/>
    </row>
    <row r="28" spans="1:14" ht="18.75" x14ac:dyDescent="0.25">
      <c r="A28" s="64"/>
      <c r="B28" s="21">
        <v>0</v>
      </c>
      <c r="C28" s="21">
        <v>0</v>
      </c>
      <c r="D28" s="68"/>
      <c r="E28" s="55"/>
      <c r="F28" s="21">
        <v>0</v>
      </c>
      <c r="G28" s="55"/>
      <c r="H28" s="64"/>
      <c r="I28" s="21">
        <v>0</v>
      </c>
      <c r="J28" s="21">
        <v>0</v>
      </c>
      <c r="K28" s="68"/>
      <c r="L28" s="55"/>
      <c r="M28" s="21">
        <v>0</v>
      </c>
      <c r="N28" s="55"/>
    </row>
    <row r="29" spans="1:14" ht="18.75" x14ac:dyDescent="0.25">
      <c r="A29" s="64"/>
      <c r="B29" s="21">
        <v>0</v>
      </c>
      <c r="C29" s="21">
        <v>0</v>
      </c>
      <c r="D29" s="68"/>
      <c r="E29" s="55"/>
      <c r="F29" s="21">
        <v>0</v>
      </c>
      <c r="G29" s="55"/>
      <c r="H29" s="64"/>
      <c r="I29" s="21">
        <v>0</v>
      </c>
      <c r="J29" s="21">
        <v>0</v>
      </c>
      <c r="K29" s="68"/>
      <c r="L29" s="55"/>
      <c r="M29" s="21">
        <v>0</v>
      </c>
      <c r="N29" s="55"/>
    </row>
    <row r="30" spans="1:14" ht="18.75" x14ac:dyDescent="0.25">
      <c r="A30" s="64"/>
      <c r="B30" s="21">
        <v>0</v>
      </c>
      <c r="C30" s="21">
        <v>0</v>
      </c>
      <c r="D30" s="68"/>
      <c r="E30" s="55"/>
      <c r="F30" s="21">
        <v>0</v>
      </c>
      <c r="G30" s="55"/>
      <c r="H30" s="64"/>
      <c r="I30" s="21">
        <v>0</v>
      </c>
      <c r="J30" s="21">
        <v>0</v>
      </c>
      <c r="K30" s="68"/>
      <c r="L30" s="55"/>
      <c r="M30" s="21">
        <v>0</v>
      </c>
      <c r="N30" s="55"/>
    </row>
    <row r="31" spans="1:14" ht="18.75" x14ac:dyDescent="0.25">
      <c r="A31" s="64"/>
      <c r="B31" s="21">
        <v>0</v>
      </c>
      <c r="C31" s="21">
        <v>0</v>
      </c>
      <c r="D31" s="68"/>
      <c r="E31" s="55"/>
      <c r="F31" s="21">
        <v>0</v>
      </c>
      <c r="G31" s="55"/>
      <c r="H31" s="64"/>
      <c r="I31" s="21">
        <v>0</v>
      </c>
      <c r="J31" s="21">
        <v>0</v>
      </c>
      <c r="K31" s="68"/>
      <c r="L31" s="55"/>
      <c r="M31" s="21">
        <v>0</v>
      </c>
      <c r="N31" s="55"/>
    </row>
    <row r="32" spans="1:14" ht="18.75" x14ac:dyDescent="0.25">
      <c r="A32" s="64"/>
      <c r="B32" s="21">
        <v>0</v>
      </c>
      <c r="C32" s="21">
        <v>0</v>
      </c>
      <c r="D32" s="68"/>
      <c r="E32" s="55"/>
      <c r="F32" s="21"/>
      <c r="G32" s="55"/>
      <c r="H32" s="64"/>
      <c r="I32" s="21">
        <v>0</v>
      </c>
      <c r="J32" s="21">
        <v>0</v>
      </c>
      <c r="K32" s="68"/>
      <c r="L32" s="55"/>
      <c r="M32" s="21">
        <v>0</v>
      </c>
      <c r="N32" s="55"/>
    </row>
    <row r="33" spans="1:14" ht="18.75" x14ac:dyDescent="0.25">
      <c r="A33" s="64"/>
      <c r="B33" s="21">
        <v>0</v>
      </c>
      <c r="C33" s="21">
        <v>0</v>
      </c>
      <c r="D33" s="68"/>
      <c r="E33" s="55"/>
      <c r="F33" s="21">
        <v>0</v>
      </c>
      <c r="G33" s="55"/>
      <c r="H33" s="64"/>
      <c r="I33" s="21">
        <v>0</v>
      </c>
      <c r="J33" s="21">
        <v>0</v>
      </c>
      <c r="K33" s="68"/>
      <c r="L33" s="55"/>
      <c r="M33" s="21">
        <v>0</v>
      </c>
      <c r="N33" s="55"/>
    </row>
    <row r="34" spans="1:14" ht="18.75" x14ac:dyDescent="0.25">
      <c r="A34" s="64"/>
      <c r="B34" s="21">
        <v>0</v>
      </c>
      <c r="C34" s="21">
        <v>0</v>
      </c>
      <c r="D34" s="68"/>
      <c r="E34" s="55"/>
      <c r="F34" s="21">
        <v>0</v>
      </c>
      <c r="G34" s="55"/>
      <c r="H34" s="64"/>
      <c r="I34" s="21">
        <v>0</v>
      </c>
      <c r="J34" s="21">
        <v>0</v>
      </c>
      <c r="K34" s="68"/>
      <c r="L34" s="55"/>
      <c r="M34" s="21">
        <v>0</v>
      </c>
      <c r="N34" s="55"/>
    </row>
    <row r="35" spans="1:14" ht="18.75" x14ac:dyDescent="0.25">
      <c r="A35" s="64"/>
      <c r="B35" s="21">
        <v>0</v>
      </c>
      <c r="C35" s="21">
        <v>0</v>
      </c>
      <c r="D35" s="68"/>
      <c r="E35" s="55"/>
      <c r="F35" s="21">
        <v>0</v>
      </c>
      <c r="G35" s="55"/>
      <c r="H35" s="64"/>
      <c r="I35" s="21">
        <v>0</v>
      </c>
      <c r="J35" s="21">
        <v>0</v>
      </c>
      <c r="K35" s="68"/>
      <c r="L35" s="55"/>
      <c r="M35" s="21">
        <v>0</v>
      </c>
      <c r="N35" s="55"/>
    </row>
    <row r="36" spans="1:14" ht="18.75" x14ac:dyDescent="0.25">
      <c r="A36" s="64"/>
      <c r="B36" s="21">
        <v>0</v>
      </c>
      <c r="C36" s="21">
        <v>0</v>
      </c>
      <c r="D36" s="68"/>
      <c r="E36" s="55"/>
      <c r="F36" s="21">
        <v>0</v>
      </c>
      <c r="G36" s="55"/>
      <c r="H36" s="64"/>
      <c r="I36" s="21">
        <v>0</v>
      </c>
      <c r="J36" s="21">
        <v>0</v>
      </c>
      <c r="K36" s="68"/>
      <c r="L36" s="55"/>
      <c r="M36" s="21">
        <v>0</v>
      </c>
      <c r="N36" s="55"/>
    </row>
    <row r="37" spans="1:14" ht="18.75" x14ac:dyDescent="0.25">
      <c r="A37" s="64"/>
      <c r="B37" s="21">
        <v>0</v>
      </c>
      <c r="C37" s="21">
        <v>0</v>
      </c>
      <c r="D37" s="68"/>
      <c r="E37" s="55"/>
      <c r="F37" s="21">
        <v>0</v>
      </c>
      <c r="G37" s="55"/>
      <c r="H37" s="64"/>
      <c r="I37" s="21">
        <v>0</v>
      </c>
      <c r="J37" s="21">
        <v>0</v>
      </c>
      <c r="K37" s="68"/>
      <c r="L37" s="55"/>
      <c r="M37" s="21">
        <v>0</v>
      </c>
      <c r="N37" s="55"/>
    </row>
    <row r="38" spans="1:14" ht="18.75" x14ac:dyDescent="0.25">
      <c r="A38" s="64"/>
      <c r="B38" s="21">
        <v>0</v>
      </c>
      <c r="C38" s="21">
        <v>0</v>
      </c>
      <c r="D38" s="68"/>
      <c r="E38" s="55"/>
      <c r="F38" s="21">
        <v>0</v>
      </c>
      <c r="G38" s="55"/>
      <c r="H38" s="64"/>
      <c r="I38" s="21">
        <v>0</v>
      </c>
      <c r="J38" s="21">
        <v>0</v>
      </c>
      <c r="K38" s="68"/>
      <c r="L38" s="55"/>
      <c r="M38" s="21">
        <v>0</v>
      </c>
      <c r="N38" s="55"/>
    </row>
    <row r="39" spans="1:14" ht="18.75" x14ac:dyDescent="0.25">
      <c r="A39" s="64"/>
      <c r="B39" s="21">
        <v>0</v>
      </c>
      <c r="C39" s="21">
        <v>0</v>
      </c>
      <c r="D39" s="68"/>
      <c r="E39" s="55"/>
      <c r="F39" s="21">
        <v>0</v>
      </c>
      <c r="G39" s="55"/>
      <c r="H39" s="64"/>
      <c r="I39" s="21">
        <v>0</v>
      </c>
      <c r="J39" s="21">
        <v>0</v>
      </c>
      <c r="K39" s="68"/>
      <c r="L39" s="55"/>
      <c r="M39" s="21">
        <v>0</v>
      </c>
      <c r="N39" s="55"/>
    </row>
    <row r="40" spans="1:14" ht="18.75" x14ac:dyDescent="0.25">
      <c r="A40" s="64"/>
      <c r="B40" s="21">
        <v>0</v>
      </c>
      <c r="C40" s="21">
        <v>0</v>
      </c>
      <c r="D40" s="68"/>
      <c r="E40" s="55"/>
      <c r="F40" s="21">
        <v>0</v>
      </c>
      <c r="G40" s="55"/>
      <c r="H40" s="64"/>
      <c r="I40" s="21">
        <v>0</v>
      </c>
      <c r="J40" s="21">
        <v>0</v>
      </c>
      <c r="K40" s="68"/>
      <c r="L40" s="55"/>
      <c r="M40" s="21">
        <v>0</v>
      </c>
      <c r="N40" s="55"/>
    </row>
    <row r="41" spans="1:14" ht="18.75" x14ac:dyDescent="0.25">
      <c r="A41" s="64"/>
      <c r="B41" s="21">
        <v>0</v>
      </c>
      <c r="C41" s="21">
        <v>0</v>
      </c>
      <c r="D41" s="68"/>
      <c r="E41" s="55"/>
      <c r="F41" s="21">
        <v>0</v>
      </c>
      <c r="G41" s="55"/>
      <c r="H41" s="64"/>
      <c r="I41" s="21">
        <v>0</v>
      </c>
      <c r="J41" s="21">
        <v>0</v>
      </c>
      <c r="K41" s="68"/>
      <c r="L41" s="55"/>
      <c r="M41" s="21">
        <v>0</v>
      </c>
      <c r="N41" s="55"/>
    </row>
    <row r="42" spans="1:14" ht="18.75" x14ac:dyDescent="0.25">
      <c r="A42" s="64"/>
      <c r="B42" s="21">
        <v>0</v>
      </c>
      <c r="C42" s="21">
        <v>0</v>
      </c>
      <c r="D42" s="68"/>
      <c r="E42" s="55"/>
      <c r="F42" s="21">
        <v>0</v>
      </c>
      <c r="G42" s="55"/>
      <c r="H42" s="64"/>
      <c r="I42" s="21">
        <v>0</v>
      </c>
      <c r="J42" s="21">
        <v>0</v>
      </c>
      <c r="K42" s="68"/>
      <c r="L42" s="55"/>
      <c r="M42" s="21">
        <v>0</v>
      </c>
      <c r="N42" s="55"/>
    </row>
    <row r="43" spans="1:14" ht="18.75" x14ac:dyDescent="0.25">
      <c r="A43" s="64"/>
      <c r="B43" s="21">
        <v>0</v>
      </c>
      <c r="C43" s="21">
        <v>0</v>
      </c>
      <c r="D43" s="68"/>
      <c r="E43" s="55"/>
      <c r="F43" s="21">
        <v>0</v>
      </c>
      <c r="G43" s="55"/>
      <c r="H43" s="64"/>
      <c r="I43" s="21">
        <v>0</v>
      </c>
      <c r="J43" s="21">
        <v>0</v>
      </c>
      <c r="K43" s="68"/>
      <c r="L43" s="55"/>
      <c r="M43" s="21">
        <v>0</v>
      </c>
      <c r="N43" s="55"/>
    </row>
    <row r="44" spans="1:14" ht="18.75" x14ac:dyDescent="0.25">
      <c r="A44" s="64"/>
      <c r="B44" s="21">
        <v>0</v>
      </c>
      <c r="C44" s="21">
        <v>0</v>
      </c>
      <c r="D44" s="68"/>
      <c r="E44" s="55"/>
      <c r="F44" s="21">
        <v>0</v>
      </c>
      <c r="G44" s="55"/>
      <c r="H44" s="64"/>
      <c r="I44" s="21">
        <v>0</v>
      </c>
      <c r="J44" s="21">
        <v>0</v>
      </c>
      <c r="K44" s="68"/>
      <c r="L44" s="55"/>
      <c r="M44" s="21">
        <v>0</v>
      </c>
      <c r="N44" s="55"/>
    </row>
    <row r="45" spans="1:14" ht="18.75" x14ac:dyDescent="0.25">
      <c r="A45" s="64"/>
      <c r="B45" s="21">
        <v>0</v>
      </c>
      <c r="C45" s="21">
        <v>0</v>
      </c>
      <c r="D45" s="68"/>
      <c r="E45" s="55"/>
      <c r="F45" s="21">
        <v>0</v>
      </c>
      <c r="G45" s="55"/>
      <c r="H45" s="64"/>
      <c r="I45" s="21">
        <v>0</v>
      </c>
      <c r="J45" s="21">
        <v>0</v>
      </c>
      <c r="K45" s="68"/>
      <c r="L45" s="55"/>
      <c r="M45" s="21">
        <v>0</v>
      </c>
      <c r="N45" s="55"/>
    </row>
    <row r="46" spans="1:14" ht="18.75" x14ac:dyDescent="0.25">
      <c r="A46" s="64"/>
      <c r="B46" s="21">
        <v>0</v>
      </c>
      <c r="C46" s="21">
        <v>0</v>
      </c>
      <c r="D46" s="68"/>
      <c r="E46" s="55"/>
      <c r="F46" s="21">
        <v>0</v>
      </c>
      <c r="G46" s="55"/>
      <c r="H46" s="64"/>
      <c r="I46" s="21">
        <v>0</v>
      </c>
      <c r="J46" s="21">
        <v>0</v>
      </c>
      <c r="K46" s="68"/>
      <c r="L46" s="55"/>
      <c r="M46" s="21">
        <v>0</v>
      </c>
      <c r="N46" s="55"/>
    </row>
    <row r="47" spans="1:14" ht="18.75" x14ac:dyDescent="0.25">
      <c r="A47" s="64"/>
      <c r="B47" s="21">
        <v>0</v>
      </c>
      <c r="C47" s="21">
        <v>0</v>
      </c>
      <c r="D47" s="68"/>
      <c r="E47" s="55"/>
      <c r="F47" s="21">
        <v>0</v>
      </c>
      <c r="G47" s="55"/>
      <c r="H47" s="64"/>
      <c r="I47" s="21">
        <v>0</v>
      </c>
      <c r="J47" s="21">
        <v>0</v>
      </c>
      <c r="K47" s="68"/>
      <c r="L47" s="55"/>
      <c r="M47" s="21">
        <v>0</v>
      </c>
      <c r="N47" s="55"/>
    </row>
    <row r="48" spans="1:14" ht="18.75" x14ac:dyDescent="0.25">
      <c r="A48" s="64"/>
      <c r="B48" s="21">
        <v>0</v>
      </c>
      <c r="C48" s="21">
        <v>0</v>
      </c>
      <c r="D48" s="68"/>
      <c r="E48" s="55"/>
      <c r="F48" s="21">
        <v>0</v>
      </c>
      <c r="G48" s="55"/>
      <c r="H48" s="64"/>
      <c r="I48" s="21">
        <v>0</v>
      </c>
      <c r="J48" s="21">
        <v>0</v>
      </c>
      <c r="K48" s="68"/>
      <c r="L48" s="55"/>
      <c r="M48" s="21">
        <v>0</v>
      </c>
      <c r="N48" s="55"/>
    </row>
    <row r="49" spans="1:14" ht="18.75" x14ac:dyDescent="0.25">
      <c r="A49" s="64"/>
      <c r="B49" s="21">
        <v>0</v>
      </c>
      <c r="C49" s="21">
        <v>0</v>
      </c>
      <c r="D49" s="68"/>
      <c r="E49" s="55"/>
      <c r="F49" s="21">
        <v>0</v>
      </c>
      <c r="G49" s="55"/>
      <c r="H49" s="64"/>
      <c r="I49" s="21">
        <v>0</v>
      </c>
      <c r="J49" s="21">
        <v>0</v>
      </c>
      <c r="K49" s="68"/>
      <c r="L49" s="55"/>
      <c r="M49" s="21">
        <v>0</v>
      </c>
      <c r="N49" s="55"/>
    </row>
    <row r="50" spans="1:14" ht="18.75" x14ac:dyDescent="0.25">
      <c r="A50" s="64"/>
      <c r="B50" s="21">
        <v>0</v>
      </c>
      <c r="C50" s="21">
        <v>0</v>
      </c>
      <c r="D50" s="68"/>
      <c r="E50" s="55"/>
      <c r="F50" s="21">
        <v>0</v>
      </c>
      <c r="G50" s="55"/>
      <c r="H50" s="64"/>
      <c r="I50" s="21">
        <v>0</v>
      </c>
      <c r="J50" s="21">
        <v>0</v>
      </c>
      <c r="K50" s="68"/>
      <c r="L50" s="55"/>
      <c r="M50" s="21">
        <v>0</v>
      </c>
      <c r="N50" s="55"/>
    </row>
    <row r="51" spans="1:14" ht="18.75" x14ac:dyDescent="0.25">
      <c r="A51" s="64"/>
      <c r="B51" s="21">
        <v>0</v>
      </c>
      <c r="C51" s="21">
        <v>0</v>
      </c>
      <c r="D51" s="68"/>
      <c r="E51" s="55"/>
      <c r="F51" s="21">
        <v>0</v>
      </c>
      <c r="G51" s="55"/>
      <c r="H51" s="64"/>
      <c r="I51" s="21">
        <v>0</v>
      </c>
      <c r="J51" s="21">
        <v>0</v>
      </c>
      <c r="K51" s="68"/>
      <c r="L51" s="55"/>
      <c r="M51" s="21">
        <v>0</v>
      </c>
      <c r="N51" s="55"/>
    </row>
    <row r="52" spans="1:14" ht="18.75" x14ac:dyDescent="0.25">
      <c r="A52" s="64"/>
      <c r="B52" s="21">
        <v>0</v>
      </c>
      <c r="C52" s="21">
        <v>0</v>
      </c>
      <c r="D52" s="68"/>
      <c r="E52" s="55"/>
      <c r="F52" s="21">
        <v>0</v>
      </c>
      <c r="G52" s="55"/>
      <c r="H52" s="64"/>
      <c r="I52" s="21">
        <v>0</v>
      </c>
      <c r="J52" s="21">
        <v>0</v>
      </c>
      <c r="K52" s="68"/>
      <c r="L52" s="55"/>
      <c r="M52" s="21">
        <v>0</v>
      </c>
      <c r="N52" s="55"/>
    </row>
    <row r="53" spans="1:14" ht="18.75" x14ac:dyDescent="0.25">
      <c r="A53" s="64"/>
      <c r="B53" s="21">
        <v>0</v>
      </c>
      <c r="C53" s="21">
        <v>0</v>
      </c>
      <c r="D53" s="68"/>
      <c r="E53" s="55"/>
      <c r="F53" s="21">
        <v>0</v>
      </c>
      <c r="G53" s="55"/>
      <c r="H53" s="64"/>
      <c r="I53" s="21">
        <v>0</v>
      </c>
      <c r="J53" s="21">
        <v>0</v>
      </c>
      <c r="K53" s="68"/>
      <c r="L53" s="55"/>
      <c r="M53" s="21">
        <v>0</v>
      </c>
      <c r="N53" s="55"/>
    </row>
    <row r="54" spans="1:14" ht="18.75" x14ac:dyDescent="0.25">
      <c r="A54" s="64"/>
      <c r="B54" s="21">
        <v>0</v>
      </c>
      <c r="C54" s="21">
        <v>0</v>
      </c>
      <c r="D54" s="68"/>
      <c r="E54" s="55"/>
      <c r="F54" s="21">
        <v>0</v>
      </c>
      <c r="G54" s="55"/>
      <c r="H54" s="64"/>
      <c r="I54" s="21">
        <v>0</v>
      </c>
      <c r="J54" s="21">
        <v>0</v>
      </c>
      <c r="K54" s="68"/>
      <c r="L54" s="55"/>
      <c r="M54" s="21">
        <v>0</v>
      </c>
      <c r="N54" s="55"/>
    </row>
    <row r="55" spans="1:14" ht="18.75" x14ac:dyDescent="0.25">
      <c r="A55" s="64"/>
      <c r="B55" s="21">
        <v>0</v>
      </c>
      <c r="C55" s="21">
        <v>0</v>
      </c>
      <c r="D55" s="68"/>
      <c r="E55" s="55"/>
      <c r="F55" s="21">
        <v>0</v>
      </c>
      <c r="G55" s="55"/>
      <c r="H55" s="64"/>
      <c r="I55" s="21">
        <v>0</v>
      </c>
      <c r="J55" s="21">
        <v>0</v>
      </c>
      <c r="K55" s="68"/>
      <c r="L55" s="55"/>
      <c r="M55" s="21">
        <v>0</v>
      </c>
      <c r="N55" s="55"/>
    </row>
    <row r="56" spans="1:14" ht="18.75" x14ac:dyDescent="0.25">
      <c r="A56" s="64"/>
      <c r="B56" s="21">
        <v>0</v>
      </c>
      <c r="C56" s="21">
        <v>0</v>
      </c>
      <c r="D56" s="68"/>
      <c r="E56" s="55"/>
      <c r="F56" s="21">
        <v>0</v>
      </c>
      <c r="G56" s="55"/>
      <c r="H56" s="64"/>
      <c r="I56" s="21">
        <v>0</v>
      </c>
      <c r="J56" s="21">
        <v>0</v>
      </c>
      <c r="K56" s="68"/>
      <c r="L56" s="55"/>
      <c r="M56" s="21">
        <v>0</v>
      </c>
      <c r="N56" s="55"/>
    </row>
    <row r="57" spans="1:14" ht="18.75" x14ac:dyDescent="0.25">
      <c r="A57" s="64"/>
      <c r="B57" s="21">
        <v>0</v>
      </c>
      <c r="C57" s="21">
        <v>0</v>
      </c>
      <c r="D57" s="68"/>
      <c r="E57" s="55"/>
      <c r="F57" s="21">
        <v>0</v>
      </c>
      <c r="G57" s="55"/>
      <c r="H57" s="64"/>
      <c r="I57" s="21">
        <v>0</v>
      </c>
      <c r="J57" s="21">
        <v>0</v>
      </c>
      <c r="K57" s="68"/>
      <c r="L57" s="55"/>
      <c r="M57" s="21">
        <v>0</v>
      </c>
      <c r="N57" s="55"/>
    </row>
    <row r="58" spans="1:14" ht="18.75" x14ac:dyDescent="0.25">
      <c r="A58" s="64"/>
      <c r="B58" s="21">
        <v>0</v>
      </c>
      <c r="C58" s="21">
        <v>0</v>
      </c>
      <c r="D58" s="68"/>
      <c r="E58" s="55"/>
      <c r="F58" s="21">
        <v>0</v>
      </c>
      <c r="G58" s="55"/>
      <c r="H58" s="64"/>
      <c r="I58" s="21">
        <v>0</v>
      </c>
      <c r="J58" s="21">
        <v>0</v>
      </c>
      <c r="K58" s="68"/>
      <c r="L58" s="55"/>
      <c r="M58" s="21">
        <v>0</v>
      </c>
      <c r="N58" s="55"/>
    </row>
    <row r="59" spans="1:14" ht="18.75" x14ac:dyDescent="0.25">
      <c r="A59" s="64"/>
      <c r="B59" s="21">
        <v>0</v>
      </c>
      <c r="C59" s="21">
        <v>0</v>
      </c>
      <c r="D59" s="68"/>
      <c r="E59" s="55"/>
      <c r="F59" s="21">
        <v>0</v>
      </c>
      <c r="G59" s="55"/>
      <c r="H59" s="64"/>
      <c r="I59" s="21">
        <v>0</v>
      </c>
      <c r="J59" s="21">
        <v>0</v>
      </c>
      <c r="K59" s="68"/>
      <c r="L59" s="55"/>
      <c r="M59" s="21">
        <v>0</v>
      </c>
      <c r="N59" s="55"/>
    </row>
    <row r="60" spans="1:14" ht="18.75" x14ac:dyDescent="0.25">
      <c r="A60" s="64"/>
      <c r="B60" s="21">
        <v>0</v>
      </c>
      <c r="C60" s="21">
        <v>0</v>
      </c>
      <c r="D60" s="68"/>
      <c r="E60" s="55"/>
      <c r="F60" s="21">
        <v>0</v>
      </c>
      <c r="G60" s="55"/>
      <c r="H60" s="64"/>
      <c r="I60" s="21">
        <v>0</v>
      </c>
      <c r="J60" s="21">
        <v>0</v>
      </c>
      <c r="K60" s="68"/>
      <c r="L60" s="55"/>
      <c r="M60" s="21">
        <v>0</v>
      </c>
      <c r="N60" s="55"/>
    </row>
    <row r="61" spans="1:14" ht="18.75" x14ac:dyDescent="0.25">
      <c r="A61" s="64"/>
      <c r="B61" s="21">
        <v>0</v>
      </c>
      <c r="C61" s="21">
        <v>0</v>
      </c>
      <c r="D61" s="68"/>
      <c r="E61" s="55"/>
      <c r="F61" s="21">
        <v>0</v>
      </c>
      <c r="G61" s="55"/>
      <c r="H61" s="64"/>
      <c r="I61" s="21">
        <v>0</v>
      </c>
      <c r="J61" s="21">
        <v>0</v>
      </c>
      <c r="K61" s="68"/>
      <c r="L61" s="55"/>
      <c r="M61" s="21">
        <v>0</v>
      </c>
      <c r="N61" s="55"/>
    </row>
    <row r="62" spans="1:14" ht="18.75" x14ac:dyDescent="0.25">
      <c r="A62" s="64"/>
      <c r="B62" s="21">
        <v>0</v>
      </c>
      <c r="C62" s="21">
        <v>0</v>
      </c>
      <c r="D62" s="68"/>
      <c r="E62" s="55"/>
      <c r="F62" s="21">
        <v>0</v>
      </c>
      <c r="G62" s="55"/>
      <c r="H62" s="64"/>
      <c r="I62" s="21">
        <v>0</v>
      </c>
      <c r="J62" s="21">
        <v>0</v>
      </c>
      <c r="K62" s="68"/>
      <c r="L62" s="55"/>
      <c r="M62" s="21">
        <v>0</v>
      </c>
      <c r="N62" s="55"/>
    </row>
    <row r="63" spans="1:14" ht="18.75" x14ac:dyDescent="0.25">
      <c r="A63" s="64"/>
      <c r="B63" s="21">
        <v>0</v>
      </c>
      <c r="C63" s="21">
        <v>0</v>
      </c>
      <c r="D63" s="68"/>
      <c r="E63" s="55"/>
      <c r="F63" s="21">
        <v>0</v>
      </c>
      <c r="G63" s="55"/>
      <c r="H63" s="64"/>
      <c r="I63" s="21">
        <v>0</v>
      </c>
      <c r="J63" s="21">
        <v>0</v>
      </c>
      <c r="K63" s="68"/>
      <c r="L63" s="55"/>
      <c r="M63" s="21">
        <v>0</v>
      </c>
      <c r="N63" s="55"/>
    </row>
    <row r="64" spans="1:14" ht="18.75" x14ac:dyDescent="0.25">
      <c r="A64" s="64"/>
      <c r="B64" s="21">
        <v>0</v>
      </c>
      <c r="C64" s="21">
        <v>0</v>
      </c>
      <c r="D64" s="68"/>
      <c r="E64" s="55"/>
      <c r="F64" s="21">
        <v>0</v>
      </c>
      <c r="G64" s="55"/>
      <c r="H64" s="64"/>
      <c r="I64" s="21">
        <v>0</v>
      </c>
      <c r="J64" s="21">
        <v>0</v>
      </c>
      <c r="K64" s="68"/>
      <c r="L64" s="55"/>
      <c r="M64" s="21">
        <v>0</v>
      </c>
      <c r="N64" s="55"/>
    </row>
    <row r="65" spans="1:14" ht="18.75" x14ac:dyDescent="0.25">
      <c r="A65" s="64"/>
      <c r="B65" s="21">
        <v>0</v>
      </c>
      <c r="C65" s="21">
        <v>0</v>
      </c>
      <c r="D65" s="68"/>
      <c r="E65" s="55"/>
      <c r="F65" s="21">
        <v>0</v>
      </c>
      <c r="G65" s="55"/>
      <c r="H65" s="64"/>
      <c r="I65" s="21">
        <v>0</v>
      </c>
      <c r="J65" s="21">
        <v>0</v>
      </c>
      <c r="K65" s="68"/>
      <c r="L65" s="55"/>
      <c r="M65" s="21">
        <v>0</v>
      </c>
      <c r="N65" s="55"/>
    </row>
    <row r="66" spans="1:14" ht="18.75" x14ac:dyDescent="0.25">
      <c r="A66" s="64"/>
      <c r="B66" s="21">
        <v>0</v>
      </c>
      <c r="C66" s="21">
        <v>0</v>
      </c>
      <c r="D66" s="68"/>
      <c r="E66" s="55"/>
      <c r="F66" s="21">
        <v>0</v>
      </c>
      <c r="G66" s="55"/>
      <c r="H66" s="64"/>
      <c r="I66" s="21">
        <v>0</v>
      </c>
      <c r="J66" s="21">
        <v>0</v>
      </c>
      <c r="K66" s="68"/>
      <c r="L66" s="55"/>
      <c r="M66" s="21">
        <v>0</v>
      </c>
      <c r="N66" s="55"/>
    </row>
    <row r="67" spans="1:14" ht="18.75" x14ac:dyDescent="0.25">
      <c r="A67" s="64"/>
      <c r="B67" s="21">
        <v>0</v>
      </c>
      <c r="C67" s="21">
        <v>0</v>
      </c>
      <c r="D67" s="68"/>
      <c r="E67" s="55"/>
      <c r="F67" s="21">
        <v>0</v>
      </c>
      <c r="G67" s="55"/>
      <c r="H67" s="64"/>
      <c r="I67" s="21">
        <v>0</v>
      </c>
      <c r="J67" s="21">
        <v>0</v>
      </c>
      <c r="K67" s="68"/>
      <c r="L67" s="55"/>
      <c r="M67" s="21">
        <v>0</v>
      </c>
      <c r="N67" s="55"/>
    </row>
    <row r="68" spans="1:14" ht="18.75" x14ac:dyDescent="0.25">
      <c r="A68" s="64"/>
      <c r="B68" s="21">
        <v>0</v>
      </c>
      <c r="C68" s="21">
        <v>0</v>
      </c>
      <c r="D68" s="68"/>
      <c r="E68" s="55"/>
      <c r="F68" s="21">
        <v>0</v>
      </c>
      <c r="G68" s="55"/>
      <c r="H68" s="64"/>
      <c r="I68" s="21">
        <v>0</v>
      </c>
      <c r="J68" s="21">
        <v>0</v>
      </c>
      <c r="K68" s="68"/>
      <c r="L68" s="55"/>
      <c r="M68" s="21">
        <v>0</v>
      </c>
      <c r="N68" s="55"/>
    </row>
    <row r="69" spans="1:14" ht="18.75" x14ac:dyDescent="0.25">
      <c r="A69" s="64"/>
      <c r="B69" s="21">
        <v>0</v>
      </c>
      <c r="C69" s="21">
        <v>0</v>
      </c>
      <c r="D69" s="68"/>
      <c r="E69" s="55"/>
      <c r="F69" s="21">
        <v>0</v>
      </c>
      <c r="G69" s="55"/>
      <c r="H69" s="64"/>
      <c r="I69" s="21">
        <v>0</v>
      </c>
      <c r="J69" s="21">
        <v>0</v>
      </c>
      <c r="K69" s="68"/>
      <c r="L69" s="55"/>
      <c r="M69" s="21">
        <v>0</v>
      </c>
      <c r="N69" s="55"/>
    </row>
    <row r="70" spans="1:14" ht="18.75" x14ac:dyDescent="0.25">
      <c r="A70" s="57"/>
      <c r="B70" s="21">
        <v>0</v>
      </c>
      <c r="C70" s="21">
        <v>0</v>
      </c>
      <c r="D70" s="68"/>
      <c r="E70" s="55"/>
      <c r="F70" s="21">
        <v>0</v>
      </c>
      <c r="G70" s="55"/>
      <c r="H70" s="64"/>
      <c r="I70" s="21">
        <v>0</v>
      </c>
      <c r="J70" s="21">
        <v>0</v>
      </c>
      <c r="K70" s="68"/>
      <c r="L70" s="55"/>
      <c r="M70" s="21">
        <v>0</v>
      </c>
      <c r="N70" s="55"/>
    </row>
    <row r="71" spans="1:14" ht="18.75" x14ac:dyDescent="0.25">
      <c r="A71" s="57"/>
      <c r="B71" s="21">
        <v>0</v>
      </c>
      <c r="C71" s="21">
        <v>0</v>
      </c>
      <c r="D71" s="68"/>
      <c r="E71" s="55"/>
      <c r="F71" s="21">
        <v>0</v>
      </c>
      <c r="G71" s="55"/>
      <c r="H71" s="64"/>
      <c r="I71" s="21">
        <v>0</v>
      </c>
      <c r="J71" s="21">
        <v>0</v>
      </c>
      <c r="K71" s="68"/>
      <c r="L71" s="55"/>
      <c r="M71" s="21">
        <v>0</v>
      </c>
      <c r="N71" s="55"/>
    </row>
    <row r="72" spans="1:14" ht="18.75" x14ac:dyDescent="0.25">
      <c r="A72" s="57"/>
      <c r="B72" s="21">
        <v>0</v>
      </c>
      <c r="C72" s="21">
        <v>0</v>
      </c>
      <c r="D72" s="68"/>
      <c r="E72" s="55"/>
      <c r="F72" s="21">
        <v>0</v>
      </c>
      <c r="G72" s="55"/>
      <c r="H72" s="64"/>
      <c r="I72" s="21">
        <v>0</v>
      </c>
      <c r="J72" s="21">
        <v>0</v>
      </c>
      <c r="K72" s="68"/>
      <c r="L72" s="55"/>
      <c r="M72" s="21">
        <v>0</v>
      </c>
      <c r="N72" s="55"/>
    </row>
    <row r="73" spans="1:14" ht="18.75" x14ac:dyDescent="0.25">
      <c r="A73" s="57"/>
      <c r="B73" s="21">
        <v>0</v>
      </c>
      <c r="C73" s="21">
        <v>0</v>
      </c>
      <c r="D73" s="68"/>
      <c r="E73" s="55"/>
      <c r="F73" s="21">
        <v>0</v>
      </c>
      <c r="G73" s="55"/>
      <c r="H73" s="64"/>
      <c r="I73" s="21">
        <v>0</v>
      </c>
      <c r="J73" s="21">
        <v>0</v>
      </c>
      <c r="K73" s="68"/>
      <c r="L73" s="55"/>
      <c r="M73" s="21">
        <v>0</v>
      </c>
      <c r="N73" s="55"/>
    </row>
    <row r="74" spans="1:14" ht="18.75" x14ac:dyDescent="0.25">
      <c r="A74" s="57"/>
      <c r="B74" s="21">
        <v>0</v>
      </c>
      <c r="C74" s="21">
        <v>0</v>
      </c>
      <c r="D74" s="68"/>
      <c r="E74" s="55"/>
      <c r="F74" s="21">
        <v>0</v>
      </c>
      <c r="G74" s="55"/>
      <c r="H74" s="64"/>
      <c r="I74" s="21">
        <v>0</v>
      </c>
      <c r="J74" s="21">
        <v>0</v>
      </c>
      <c r="K74" s="68"/>
      <c r="L74" s="55"/>
      <c r="M74" s="21">
        <v>0</v>
      </c>
      <c r="N74" s="55"/>
    </row>
    <row r="75" spans="1:14" ht="18.75" x14ac:dyDescent="0.25">
      <c r="A75" s="57"/>
      <c r="B75" s="21">
        <v>0</v>
      </c>
      <c r="C75" s="21">
        <v>0</v>
      </c>
      <c r="D75" s="68"/>
      <c r="E75" s="55"/>
      <c r="F75" s="21">
        <v>0</v>
      </c>
      <c r="G75" s="55"/>
      <c r="H75" s="64"/>
      <c r="I75" s="21">
        <v>0</v>
      </c>
      <c r="J75" s="21">
        <v>0</v>
      </c>
      <c r="K75" s="68"/>
      <c r="L75" s="55"/>
      <c r="M75" s="21">
        <v>0</v>
      </c>
      <c r="N75" s="55"/>
    </row>
    <row r="76" spans="1:14" ht="18.75" x14ac:dyDescent="0.25">
      <c r="A76" s="57"/>
      <c r="B76" s="21">
        <v>0</v>
      </c>
      <c r="C76" s="21">
        <v>0</v>
      </c>
      <c r="D76" s="68"/>
      <c r="E76" s="55"/>
      <c r="F76" s="21">
        <v>0</v>
      </c>
      <c r="G76" s="55"/>
      <c r="H76" s="64"/>
      <c r="I76" s="21">
        <v>0</v>
      </c>
      <c r="J76" s="21">
        <v>0</v>
      </c>
      <c r="K76" s="68"/>
      <c r="L76" s="55"/>
      <c r="M76" s="21">
        <v>0</v>
      </c>
      <c r="N76" s="55"/>
    </row>
    <row r="77" spans="1:14" ht="18.75" x14ac:dyDescent="0.25">
      <c r="A77" s="57"/>
      <c r="B77" s="21">
        <v>0</v>
      </c>
      <c r="C77" s="21">
        <v>0</v>
      </c>
      <c r="D77" s="68"/>
      <c r="E77" s="55"/>
      <c r="F77" s="21">
        <v>0</v>
      </c>
      <c r="G77" s="55"/>
      <c r="H77" s="64"/>
      <c r="I77" s="21">
        <v>0</v>
      </c>
      <c r="J77" s="21">
        <v>0</v>
      </c>
      <c r="K77" s="68"/>
      <c r="L77" s="55"/>
      <c r="M77" s="21">
        <v>0</v>
      </c>
      <c r="N77" s="55"/>
    </row>
    <row r="78" spans="1:14" ht="18.75" x14ac:dyDescent="0.25">
      <c r="A78" s="57"/>
      <c r="B78" s="21">
        <v>0</v>
      </c>
      <c r="C78" s="21">
        <v>0</v>
      </c>
      <c r="D78" s="68"/>
      <c r="E78" s="55"/>
      <c r="F78" s="21">
        <v>0</v>
      </c>
      <c r="G78" s="55"/>
      <c r="H78" s="64"/>
      <c r="I78" s="21">
        <v>0</v>
      </c>
      <c r="J78" s="21">
        <v>0</v>
      </c>
      <c r="K78" s="68"/>
      <c r="L78" s="55"/>
      <c r="M78" s="21">
        <v>0</v>
      </c>
      <c r="N78" s="55"/>
    </row>
    <row r="79" spans="1:14" ht="18.75" x14ac:dyDescent="0.25">
      <c r="A79" s="57"/>
      <c r="B79" s="21">
        <v>0</v>
      </c>
      <c r="C79" s="21">
        <v>0</v>
      </c>
      <c r="D79" s="68"/>
      <c r="E79" s="55"/>
      <c r="F79" s="21">
        <v>0</v>
      </c>
      <c r="G79" s="55"/>
      <c r="H79" s="64"/>
      <c r="I79" s="21">
        <v>0</v>
      </c>
      <c r="J79" s="21">
        <v>0</v>
      </c>
      <c r="K79" s="68"/>
      <c r="L79" s="55"/>
      <c r="M79" s="21">
        <v>0</v>
      </c>
      <c r="N79" s="55"/>
    </row>
    <row r="80" spans="1:14" ht="18.75" x14ac:dyDescent="0.25">
      <c r="A80" s="57"/>
      <c r="B80" s="21">
        <v>0</v>
      </c>
      <c r="C80" s="21">
        <v>0</v>
      </c>
      <c r="D80" s="68"/>
      <c r="E80" s="55"/>
      <c r="F80" s="21">
        <v>0</v>
      </c>
      <c r="G80" s="55"/>
      <c r="H80" s="64"/>
      <c r="I80" s="21">
        <v>0</v>
      </c>
      <c r="J80" s="21">
        <v>0</v>
      </c>
      <c r="K80" s="68"/>
      <c r="L80" s="55"/>
      <c r="M80" s="21">
        <v>0</v>
      </c>
      <c r="N80" s="55"/>
    </row>
    <row r="81" spans="1:14" ht="18.75" x14ac:dyDescent="0.25">
      <c r="A81" s="57"/>
      <c r="B81" s="21">
        <v>0</v>
      </c>
      <c r="C81" s="21">
        <v>0</v>
      </c>
      <c r="D81" s="68"/>
      <c r="E81" s="55"/>
      <c r="F81" s="21">
        <v>0</v>
      </c>
      <c r="G81" s="55"/>
      <c r="H81" s="64"/>
      <c r="I81" s="21">
        <v>0</v>
      </c>
      <c r="J81" s="21">
        <v>0</v>
      </c>
      <c r="K81" s="68"/>
      <c r="L81" s="55"/>
      <c r="M81" s="21">
        <v>0</v>
      </c>
      <c r="N81" s="55"/>
    </row>
    <row r="82" spans="1:14" ht="18.75" x14ac:dyDescent="0.25">
      <c r="A82" s="57"/>
      <c r="B82" s="21">
        <v>0</v>
      </c>
      <c r="C82" s="21">
        <v>0</v>
      </c>
      <c r="D82" s="68"/>
      <c r="E82" s="55"/>
      <c r="F82" s="21">
        <v>0</v>
      </c>
      <c r="G82" s="55"/>
      <c r="H82" s="64"/>
      <c r="I82" s="21">
        <v>0</v>
      </c>
      <c r="J82" s="21">
        <v>0</v>
      </c>
      <c r="K82" s="68"/>
      <c r="L82" s="55"/>
      <c r="M82" s="21">
        <v>0</v>
      </c>
      <c r="N82" s="55"/>
    </row>
    <row r="83" spans="1:14" ht="18.75" x14ac:dyDescent="0.25">
      <c r="A83" s="57"/>
      <c r="B83" s="21">
        <v>0</v>
      </c>
      <c r="C83" s="21">
        <v>0</v>
      </c>
      <c r="D83" s="68"/>
      <c r="E83" s="55"/>
      <c r="F83" s="21">
        <v>0</v>
      </c>
      <c r="G83" s="55"/>
      <c r="H83" s="64"/>
      <c r="I83" s="21">
        <v>0</v>
      </c>
      <c r="J83" s="21">
        <v>0</v>
      </c>
      <c r="K83" s="68"/>
      <c r="L83" s="55"/>
      <c r="M83" s="21">
        <v>0</v>
      </c>
      <c r="N83" s="55"/>
    </row>
    <row r="84" spans="1:14" ht="18.75" x14ac:dyDescent="0.25">
      <c r="A84" s="57"/>
      <c r="B84" s="21">
        <v>0</v>
      </c>
      <c r="C84" s="21">
        <v>0</v>
      </c>
      <c r="D84" s="68"/>
      <c r="E84" s="55"/>
      <c r="F84" s="21">
        <v>0</v>
      </c>
      <c r="G84" s="55"/>
      <c r="H84" s="64"/>
      <c r="I84" s="21">
        <v>0</v>
      </c>
      <c r="J84" s="21">
        <v>0</v>
      </c>
      <c r="K84" s="68"/>
      <c r="L84" s="55"/>
      <c r="M84" s="21">
        <v>0</v>
      </c>
      <c r="N84" s="55"/>
    </row>
    <row r="85" spans="1:14" ht="18.75" x14ac:dyDescent="0.25">
      <c r="A85" s="57"/>
      <c r="B85" s="21">
        <v>0</v>
      </c>
      <c r="C85" s="21">
        <v>0</v>
      </c>
      <c r="D85" s="68"/>
      <c r="E85" s="55"/>
      <c r="F85" s="21">
        <v>0</v>
      </c>
      <c r="G85" s="55"/>
      <c r="H85" s="64"/>
      <c r="I85" s="21">
        <v>0</v>
      </c>
      <c r="J85" s="21">
        <v>0</v>
      </c>
      <c r="K85" s="68"/>
      <c r="L85" s="55"/>
      <c r="M85" s="21">
        <v>0</v>
      </c>
      <c r="N85" s="55"/>
    </row>
    <row r="86" spans="1:14" ht="18.75" x14ac:dyDescent="0.25">
      <c r="A86" s="57"/>
      <c r="B86" s="21">
        <v>0</v>
      </c>
      <c r="C86" s="21">
        <v>0</v>
      </c>
      <c r="D86" s="68"/>
      <c r="E86" s="55"/>
      <c r="F86" s="21">
        <v>0</v>
      </c>
      <c r="G86" s="55"/>
      <c r="H86" s="64"/>
      <c r="I86" s="21">
        <v>0</v>
      </c>
      <c r="J86" s="21">
        <v>0</v>
      </c>
      <c r="K86" s="68"/>
      <c r="L86" s="55"/>
      <c r="M86" s="21">
        <v>0</v>
      </c>
      <c r="N86" s="55"/>
    </row>
    <row r="87" spans="1:14" ht="18.75" x14ac:dyDescent="0.25">
      <c r="A87" s="57"/>
      <c r="B87" s="21">
        <v>0</v>
      </c>
      <c r="C87" s="21">
        <v>0</v>
      </c>
      <c r="D87" s="68"/>
      <c r="E87" s="55"/>
      <c r="F87" s="21">
        <v>0</v>
      </c>
      <c r="G87" s="55"/>
      <c r="H87" s="64"/>
      <c r="I87" s="21">
        <v>0</v>
      </c>
      <c r="J87" s="21">
        <v>0</v>
      </c>
      <c r="K87" s="68"/>
      <c r="L87" s="55"/>
      <c r="M87" s="21">
        <v>0</v>
      </c>
      <c r="N87" s="55"/>
    </row>
    <row r="88" spans="1:14" ht="18.75" x14ac:dyDescent="0.25">
      <c r="A88" s="57"/>
      <c r="B88" s="21">
        <v>0</v>
      </c>
      <c r="C88" s="21">
        <v>0</v>
      </c>
      <c r="D88" s="68"/>
      <c r="E88" s="55"/>
      <c r="F88" s="21">
        <v>0</v>
      </c>
      <c r="G88" s="55"/>
      <c r="H88" s="64"/>
      <c r="I88" s="21">
        <v>0</v>
      </c>
      <c r="J88" s="21">
        <v>0</v>
      </c>
      <c r="K88" s="68"/>
      <c r="L88" s="55"/>
      <c r="M88" s="21">
        <v>0</v>
      </c>
      <c r="N88" s="55"/>
    </row>
    <row r="89" spans="1:14" ht="18.75" x14ac:dyDescent="0.25">
      <c r="A89" s="57"/>
      <c r="B89" s="21">
        <v>0</v>
      </c>
      <c r="C89" s="21">
        <v>0</v>
      </c>
      <c r="D89" s="68"/>
      <c r="E89" s="55"/>
      <c r="F89" s="21">
        <v>0</v>
      </c>
      <c r="G89" s="55"/>
      <c r="H89" s="64"/>
      <c r="I89" s="21">
        <v>0</v>
      </c>
      <c r="J89" s="21">
        <v>0</v>
      </c>
      <c r="K89" s="68"/>
      <c r="L89" s="55"/>
      <c r="M89" s="21">
        <v>0</v>
      </c>
      <c r="N89" s="55"/>
    </row>
    <row r="90" spans="1:14" ht="18.75" x14ac:dyDescent="0.25">
      <c r="A90" s="57"/>
      <c r="B90" s="21">
        <v>0</v>
      </c>
      <c r="C90" s="21">
        <v>0</v>
      </c>
      <c r="D90" s="68"/>
      <c r="E90" s="55"/>
      <c r="F90" s="21">
        <v>0</v>
      </c>
      <c r="G90" s="55"/>
      <c r="H90" s="64"/>
      <c r="I90" s="21">
        <v>0</v>
      </c>
      <c r="J90" s="21">
        <v>0</v>
      </c>
      <c r="K90" s="68"/>
      <c r="L90" s="55"/>
      <c r="M90" s="21">
        <v>0</v>
      </c>
      <c r="N90" s="55"/>
    </row>
    <row r="91" spans="1:14" ht="18.75" x14ac:dyDescent="0.25">
      <c r="A91" s="57"/>
      <c r="B91" s="21">
        <v>0</v>
      </c>
      <c r="C91" s="21">
        <v>0</v>
      </c>
      <c r="D91" s="68"/>
      <c r="E91" s="55"/>
      <c r="F91" s="21">
        <v>0</v>
      </c>
      <c r="G91" s="55"/>
      <c r="H91" s="64"/>
      <c r="I91" s="21">
        <v>0</v>
      </c>
      <c r="J91" s="21">
        <v>0</v>
      </c>
      <c r="K91" s="68"/>
      <c r="L91" s="55"/>
      <c r="M91" s="21">
        <v>0</v>
      </c>
      <c r="N91" s="55"/>
    </row>
    <row r="92" spans="1:14" ht="18.75" x14ac:dyDescent="0.25">
      <c r="A92" s="57"/>
      <c r="B92" s="21">
        <v>0</v>
      </c>
      <c r="C92" s="21">
        <v>0</v>
      </c>
      <c r="D92" s="68"/>
      <c r="E92" s="55"/>
      <c r="F92" s="21">
        <v>0</v>
      </c>
      <c r="G92" s="55"/>
      <c r="H92" s="64"/>
      <c r="I92" s="21">
        <v>0</v>
      </c>
      <c r="J92" s="21">
        <v>0</v>
      </c>
      <c r="K92" s="68"/>
      <c r="L92" s="55"/>
      <c r="M92" s="21">
        <v>0</v>
      </c>
      <c r="N92" s="55"/>
    </row>
    <row r="93" spans="1:14" ht="18.75" x14ac:dyDescent="0.25">
      <c r="A93" s="57"/>
      <c r="B93" s="21">
        <v>0</v>
      </c>
      <c r="C93" s="21">
        <v>0</v>
      </c>
      <c r="D93" s="68"/>
      <c r="E93" s="55"/>
      <c r="F93" s="21">
        <v>0</v>
      </c>
      <c r="G93" s="55"/>
      <c r="H93" s="64"/>
      <c r="I93" s="21">
        <v>0</v>
      </c>
      <c r="J93" s="21">
        <v>0</v>
      </c>
      <c r="K93" s="68"/>
      <c r="L93" s="55"/>
      <c r="M93" s="21">
        <v>0</v>
      </c>
      <c r="N93" s="55"/>
    </row>
    <row r="94" spans="1:14" ht="18.75" x14ac:dyDescent="0.25">
      <c r="A94" s="57"/>
      <c r="B94" s="21">
        <v>0</v>
      </c>
      <c r="C94" s="21">
        <v>0</v>
      </c>
      <c r="D94" s="68"/>
      <c r="E94" s="55"/>
      <c r="F94" s="21">
        <v>0</v>
      </c>
      <c r="G94" s="55"/>
      <c r="H94" s="64"/>
      <c r="I94" s="21">
        <v>0</v>
      </c>
      <c r="J94" s="21">
        <v>0</v>
      </c>
      <c r="K94" s="68"/>
      <c r="L94" s="55"/>
      <c r="M94" s="21">
        <v>0</v>
      </c>
      <c r="N94" s="55"/>
    </row>
    <row r="95" spans="1:14" ht="18.75" x14ac:dyDescent="0.25">
      <c r="A95" s="57"/>
      <c r="B95" s="21">
        <v>0</v>
      </c>
      <c r="C95" s="21">
        <v>0</v>
      </c>
      <c r="D95" s="68"/>
      <c r="E95" s="55"/>
      <c r="F95" s="21">
        <v>0</v>
      </c>
      <c r="G95" s="55"/>
      <c r="H95" s="64"/>
      <c r="I95" s="21">
        <v>0</v>
      </c>
      <c r="J95" s="21">
        <v>0</v>
      </c>
      <c r="K95" s="68"/>
      <c r="L95" s="55"/>
      <c r="M95" s="21">
        <v>0</v>
      </c>
      <c r="N95" s="55"/>
    </row>
    <row r="96" spans="1:14" ht="18.75" x14ac:dyDescent="0.25">
      <c r="A96" s="57"/>
      <c r="B96" s="21">
        <v>0</v>
      </c>
      <c r="C96" s="21">
        <v>0</v>
      </c>
      <c r="D96" s="68"/>
      <c r="E96" s="55"/>
      <c r="F96" s="21">
        <v>0</v>
      </c>
      <c r="G96" s="55"/>
      <c r="H96" s="64"/>
      <c r="I96" s="21">
        <v>0</v>
      </c>
      <c r="J96" s="21">
        <v>0</v>
      </c>
      <c r="K96" s="68"/>
      <c r="L96" s="55"/>
      <c r="M96" s="21">
        <v>0</v>
      </c>
      <c r="N96" s="55"/>
    </row>
    <row r="97" spans="1:14" ht="18.75" x14ac:dyDescent="0.25">
      <c r="A97" s="57"/>
      <c r="B97" s="21">
        <v>0</v>
      </c>
      <c r="C97" s="21">
        <v>0</v>
      </c>
      <c r="D97" s="68"/>
      <c r="E97" s="55"/>
      <c r="F97" s="21">
        <v>0</v>
      </c>
      <c r="G97" s="55"/>
      <c r="H97" s="64"/>
      <c r="I97" s="21">
        <v>0</v>
      </c>
      <c r="J97" s="21">
        <v>0</v>
      </c>
      <c r="K97" s="68"/>
      <c r="L97" s="55"/>
      <c r="M97" s="21">
        <v>0</v>
      </c>
      <c r="N97" s="55"/>
    </row>
    <row r="98" spans="1:14" ht="18.75" x14ac:dyDescent="0.25">
      <c r="A98" s="57"/>
      <c r="B98" s="21">
        <v>0</v>
      </c>
      <c r="C98" s="21">
        <v>0</v>
      </c>
      <c r="D98" s="68"/>
      <c r="E98" s="55"/>
      <c r="F98" s="21">
        <v>0</v>
      </c>
      <c r="G98" s="55"/>
      <c r="H98" s="64"/>
      <c r="I98" s="21">
        <v>0</v>
      </c>
      <c r="J98" s="21">
        <v>0</v>
      </c>
      <c r="K98" s="68"/>
      <c r="L98" s="55"/>
      <c r="M98" s="21">
        <v>0</v>
      </c>
      <c r="N98" s="55"/>
    </row>
    <row r="99" spans="1:14" ht="18.75" x14ac:dyDescent="0.25">
      <c r="A99" s="57"/>
      <c r="B99" s="21">
        <v>0</v>
      </c>
      <c r="C99" s="21">
        <v>0</v>
      </c>
      <c r="D99" s="68"/>
      <c r="E99" s="55"/>
      <c r="F99" s="21">
        <v>0</v>
      </c>
      <c r="G99" s="55"/>
      <c r="H99" s="64"/>
      <c r="I99" s="21">
        <v>0</v>
      </c>
      <c r="J99" s="21">
        <v>0</v>
      </c>
      <c r="K99" s="68"/>
      <c r="L99" s="55"/>
      <c r="M99" s="21">
        <v>0</v>
      </c>
      <c r="N99" s="55"/>
    </row>
    <row r="100" spans="1:14" ht="18.75" x14ac:dyDescent="0.25">
      <c r="A100" s="57"/>
      <c r="B100" s="21">
        <v>0</v>
      </c>
      <c r="C100" s="21">
        <v>0</v>
      </c>
      <c r="D100" s="68"/>
      <c r="E100" s="55"/>
      <c r="F100" s="21">
        <v>0</v>
      </c>
      <c r="G100" s="55"/>
      <c r="H100" s="64"/>
      <c r="I100" s="21">
        <v>0</v>
      </c>
      <c r="J100" s="21">
        <v>0</v>
      </c>
      <c r="K100" s="68"/>
      <c r="L100" s="55"/>
      <c r="M100" s="21">
        <v>0</v>
      </c>
      <c r="N100" s="55"/>
    </row>
    <row r="101" spans="1:14" ht="18.75" x14ac:dyDescent="0.25">
      <c r="A101" s="57"/>
      <c r="B101" s="21">
        <v>0</v>
      </c>
      <c r="C101" s="21">
        <v>0</v>
      </c>
      <c r="D101" s="68"/>
      <c r="E101" s="55"/>
      <c r="F101" s="21">
        <v>0</v>
      </c>
      <c r="G101" s="55"/>
      <c r="H101" s="64"/>
      <c r="I101" s="21">
        <v>0</v>
      </c>
      <c r="J101" s="21">
        <v>0</v>
      </c>
      <c r="K101" s="68"/>
      <c r="L101" s="55"/>
      <c r="M101" s="21">
        <v>0</v>
      </c>
      <c r="N101" s="55"/>
    </row>
    <row r="102" spans="1:14" ht="18.75" x14ac:dyDescent="0.25">
      <c r="A102" s="57"/>
      <c r="B102" s="21">
        <v>0</v>
      </c>
      <c r="C102" s="21">
        <v>0</v>
      </c>
      <c r="D102" s="68"/>
      <c r="E102" s="55"/>
      <c r="F102" s="21">
        <v>0</v>
      </c>
      <c r="G102" s="55"/>
      <c r="H102" s="64"/>
      <c r="I102" s="21">
        <v>0</v>
      </c>
      <c r="J102" s="21">
        <v>0</v>
      </c>
      <c r="K102" s="68"/>
      <c r="L102" s="55"/>
      <c r="M102" s="21">
        <v>0</v>
      </c>
      <c r="N102" s="55"/>
    </row>
    <row r="103" spans="1:14" ht="18.75" x14ac:dyDescent="0.25">
      <c r="A103" s="57"/>
      <c r="B103" s="21">
        <v>0</v>
      </c>
      <c r="C103" s="21">
        <v>0</v>
      </c>
      <c r="D103" s="68"/>
      <c r="E103" s="55"/>
      <c r="F103" s="21">
        <v>0</v>
      </c>
      <c r="G103" s="55"/>
      <c r="H103" s="64"/>
      <c r="I103" s="21">
        <v>0</v>
      </c>
      <c r="J103" s="21">
        <v>0</v>
      </c>
      <c r="K103" s="68"/>
      <c r="L103" s="55"/>
      <c r="M103" s="21">
        <v>0</v>
      </c>
      <c r="N103" s="55"/>
    </row>
    <row r="104" spans="1:14" ht="18.75" x14ac:dyDescent="0.25">
      <c r="A104" s="57"/>
      <c r="B104" s="21">
        <v>0</v>
      </c>
      <c r="C104" s="21">
        <v>0</v>
      </c>
      <c r="D104" s="68"/>
      <c r="E104" s="55"/>
      <c r="F104" s="21">
        <v>0</v>
      </c>
      <c r="G104" s="55"/>
      <c r="H104" s="64"/>
      <c r="I104" s="21">
        <v>0</v>
      </c>
      <c r="J104" s="21">
        <v>0</v>
      </c>
      <c r="K104" s="68"/>
      <c r="L104" s="55"/>
      <c r="M104" s="21">
        <v>0</v>
      </c>
      <c r="N104" s="55"/>
    </row>
    <row r="105" spans="1:14" ht="18.75" x14ac:dyDescent="0.25">
      <c r="A105" s="57"/>
      <c r="B105" s="21">
        <v>0</v>
      </c>
      <c r="C105" s="21">
        <v>0</v>
      </c>
      <c r="D105" s="68"/>
      <c r="E105" s="55"/>
      <c r="F105" s="21">
        <v>0</v>
      </c>
      <c r="G105" s="55"/>
      <c r="H105" s="64"/>
      <c r="I105" s="21">
        <v>0</v>
      </c>
      <c r="J105" s="21">
        <v>0</v>
      </c>
      <c r="K105" s="68"/>
      <c r="L105" s="55"/>
      <c r="M105" s="21">
        <v>0</v>
      </c>
      <c r="N105" s="55"/>
    </row>
    <row r="106" spans="1:14" ht="18.75" x14ac:dyDescent="0.25">
      <c r="A106" s="57"/>
      <c r="B106" s="21">
        <v>0</v>
      </c>
      <c r="C106" s="21">
        <v>0</v>
      </c>
      <c r="D106" s="68"/>
      <c r="E106" s="55"/>
      <c r="F106" s="21">
        <v>0</v>
      </c>
      <c r="G106" s="55"/>
      <c r="H106" s="64"/>
      <c r="I106" s="21">
        <v>0</v>
      </c>
      <c r="J106" s="21">
        <v>0</v>
      </c>
      <c r="K106" s="68"/>
      <c r="L106" s="55"/>
      <c r="M106" s="21">
        <v>0</v>
      </c>
      <c r="N106" s="55"/>
    </row>
    <row r="107" spans="1:14" ht="18.75" x14ac:dyDescent="0.25">
      <c r="A107" s="57"/>
      <c r="B107" s="21">
        <v>0</v>
      </c>
      <c r="C107" s="21">
        <v>0</v>
      </c>
      <c r="D107" s="68"/>
      <c r="E107" s="55"/>
      <c r="F107" s="21">
        <v>0</v>
      </c>
      <c r="G107" s="55"/>
      <c r="H107" s="64"/>
      <c r="I107" s="21">
        <v>0</v>
      </c>
      <c r="J107" s="21">
        <v>0</v>
      </c>
      <c r="K107" s="68"/>
      <c r="L107" s="55"/>
      <c r="M107" s="21">
        <v>0</v>
      </c>
      <c r="N107" s="55"/>
    </row>
    <row r="108" spans="1:14" ht="18.75" x14ac:dyDescent="0.25">
      <c r="A108" s="57"/>
      <c r="B108" s="21">
        <v>0</v>
      </c>
      <c r="C108" s="21">
        <v>0</v>
      </c>
      <c r="D108" s="68"/>
      <c r="E108" s="55"/>
      <c r="F108" s="21">
        <v>0</v>
      </c>
      <c r="G108" s="55"/>
      <c r="H108" s="64"/>
      <c r="I108" s="21">
        <v>0</v>
      </c>
      <c r="J108" s="21">
        <v>0</v>
      </c>
      <c r="K108" s="68"/>
      <c r="L108" s="55"/>
      <c r="M108" s="21">
        <v>0</v>
      </c>
      <c r="N108" s="55"/>
    </row>
    <row r="109" spans="1:14" ht="18.75" x14ac:dyDescent="0.25">
      <c r="A109" s="57"/>
      <c r="B109" s="21">
        <v>0</v>
      </c>
      <c r="C109" s="21">
        <v>0</v>
      </c>
      <c r="D109" s="68"/>
      <c r="E109" s="55"/>
      <c r="F109" s="21">
        <v>0</v>
      </c>
      <c r="G109" s="55"/>
      <c r="H109" s="64"/>
      <c r="I109" s="21">
        <v>0</v>
      </c>
      <c r="J109" s="21">
        <v>0</v>
      </c>
      <c r="K109" s="68"/>
      <c r="L109" s="55"/>
      <c r="M109" s="21">
        <v>0</v>
      </c>
      <c r="N109" s="55"/>
    </row>
    <row r="110" spans="1:14" ht="18.75" x14ac:dyDescent="0.25">
      <c r="A110" s="57"/>
      <c r="B110" s="21">
        <v>0</v>
      </c>
      <c r="C110" s="21">
        <v>0</v>
      </c>
      <c r="D110" s="68"/>
      <c r="E110" s="55"/>
      <c r="F110" s="21">
        <v>0</v>
      </c>
      <c r="G110" s="55"/>
      <c r="H110" s="64"/>
      <c r="I110" s="21">
        <v>0</v>
      </c>
      <c r="J110" s="21">
        <v>0</v>
      </c>
      <c r="K110" s="68"/>
      <c r="L110" s="55"/>
      <c r="M110" s="21">
        <v>0</v>
      </c>
      <c r="N110" s="55"/>
    </row>
    <row r="111" spans="1:14" ht="18.75" x14ac:dyDescent="0.25">
      <c r="A111" s="57"/>
      <c r="B111" s="21">
        <v>0</v>
      </c>
      <c r="C111" s="21">
        <v>0</v>
      </c>
      <c r="D111" s="68"/>
      <c r="E111" s="55"/>
      <c r="F111" s="21">
        <v>0</v>
      </c>
      <c r="G111" s="55"/>
      <c r="H111" s="64"/>
      <c r="I111" s="21">
        <v>0</v>
      </c>
      <c r="J111" s="21">
        <v>0</v>
      </c>
      <c r="K111" s="68"/>
      <c r="L111" s="55"/>
      <c r="M111" s="21">
        <v>0</v>
      </c>
      <c r="N111" s="55"/>
    </row>
    <row r="112" spans="1:14" ht="18.75" x14ac:dyDescent="0.25">
      <c r="A112" s="57"/>
      <c r="B112" s="21">
        <v>0</v>
      </c>
      <c r="C112" s="21">
        <v>0</v>
      </c>
      <c r="D112" s="68"/>
      <c r="E112" s="55"/>
      <c r="F112" s="21">
        <v>0</v>
      </c>
      <c r="G112" s="55"/>
      <c r="H112" s="64"/>
      <c r="I112" s="21">
        <v>0</v>
      </c>
      <c r="J112" s="21">
        <v>0</v>
      </c>
      <c r="K112" s="68"/>
      <c r="L112" s="55"/>
      <c r="M112" s="21">
        <v>0</v>
      </c>
      <c r="N112" s="55"/>
    </row>
    <row r="113" spans="1:14" ht="18.75" x14ac:dyDescent="0.25">
      <c r="A113" s="57"/>
      <c r="B113" s="21">
        <v>0</v>
      </c>
      <c r="C113" s="21">
        <v>0</v>
      </c>
      <c r="D113" s="68"/>
      <c r="E113" s="55"/>
      <c r="F113" s="21">
        <v>0</v>
      </c>
      <c r="G113" s="55"/>
      <c r="H113" s="64"/>
      <c r="I113" s="21">
        <v>0</v>
      </c>
      <c r="J113" s="21">
        <v>0</v>
      </c>
      <c r="K113" s="68"/>
      <c r="L113" s="55"/>
      <c r="M113" s="21">
        <v>0</v>
      </c>
      <c r="N113" s="55"/>
    </row>
    <row r="114" spans="1:14" ht="18.75" x14ac:dyDescent="0.25">
      <c r="A114" s="57"/>
      <c r="B114" s="21">
        <v>0</v>
      </c>
      <c r="C114" s="21">
        <v>0</v>
      </c>
      <c r="D114" s="68"/>
      <c r="E114" s="55"/>
      <c r="F114" s="21">
        <v>0</v>
      </c>
      <c r="G114" s="55"/>
      <c r="H114" s="64"/>
      <c r="I114" s="21">
        <v>0</v>
      </c>
      <c r="J114" s="21">
        <v>0</v>
      </c>
      <c r="K114" s="68"/>
      <c r="L114" s="55"/>
      <c r="M114" s="21">
        <v>0</v>
      </c>
      <c r="N114" s="55"/>
    </row>
    <row r="115" spans="1:14" ht="18.75" x14ac:dyDescent="0.25">
      <c r="A115" s="57"/>
      <c r="B115" s="21">
        <v>0</v>
      </c>
      <c r="C115" s="21">
        <v>0</v>
      </c>
      <c r="D115" s="68"/>
      <c r="E115" s="55"/>
      <c r="F115" s="21">
        <v>0</v>
      </c>
      <c r="G115" s="55"/>
      <c r="H115" s="64"/>
      <c r="I115" s="21">
        <v>0</v>
      </c>
      <c r="J115" s="21">
        <v>0</v>
      </c>
      <c r="K115" s="68"/>
      <c r="L115" s="55"/>
      <c r="M115" s="21">
        <v>0</v>
      </c>
      <c r="N115" s="55"/>
    </row>
    <row r="116" spans="1:14" ht="18.75" x14ac:dyDescent="0.25">
      <c r="A116" s="57"/>
      <c r="B116" s="21">
        <v>0</v>
      </c>
      <c r="C116" s="21">
        <v>0</v>
      </c>
      <c r="D116" s="68"/>
      <c r="E116" s="55"/>
      <c r="F116" s="21">
        <v>0</v>
      </c>
      <c r="G116" s="55"/>
      <c r="H116" s="64"/>
      <c r="I116" s="21">
        <v>0</v>
      </c>
      <c r="J116" s="21">
        <v>0</v>
      </c>
      <c r="K116" s="68"/>
      <c r="L116" s="55"/>
      <c r="M116" s="21">
        <v>0</v>
      </c>
      <c r="N116" s="55"/>
    </row>
    <row r="117" spans="1:14" ht="18.75" x14ac:dyDescent="0.25">
      <c r="A117" s="57"/>
      <c r="B117" s="21">
        <v>0</v>
      </c>
      <c r="C117" s="21">
        <v>0</v>
      </c>
      <c r="D117" s="68"/>
      <c r="E117" s="55"/>
      <c r="F117" s="21">
        <v>0</v>
      </c>
      <c r="G117" s="55"/>
      <c r="H117" s="64"/>
      <c r="I117" s="21">
        <v>0</v>
      </c>
      <c r="J117" s="21">
        <v>0</v>
      </c>
      <c r="K117" s="68"/>
      <c r="L117" s="55"/>
      <c r="M117" s="21">
        <v>0</v>
      </c>
      <c r="N117" s="55"/>
    </row>
    <row r="118" spans="1:14" ht="18.75" x14ac:dyDescent="0.25">
      <c r="A118" s="57"/>
      <c r="B118" s="21">
        <v>0</v>
      </c>
      <c r="C118" s="21">
        <v>0</v>
      </c>
      <c r="D118" s="68"/>
      <c r="E118" s="55"/>
      <c r="F118" s="21">
        <v>0</v>
      </c>
      <c r="G118" s="55"/>
      <c r="H118" s="64"/>
      <c r="I118" s="21">
        <v>0</v>
      </c>
      <c r="J118" s="21">
        <v>0</v>
      </c>
      <c r="K118" s="68"/>
      <c r="L118" s="55"/>
      <c r="M118" s="21">
        <v>0</v>
      </c>
      <c r="N118" s="55"/>
    </row>
    <row r="119" spans="1:14" ht="18.75" x14ac:dyDescent="0.25">
      <c r="A119" s="57"/>
      <c r="B119" s="21">
        <v>0</v>
      </c>
      <c r="C119" s="21">
        <v>0</v>
      </c>
      <c r="D119" s="68"/>
      <c r="E119" s="55"/>
      <c r="F119" s="21">
        <v>0</v>
      </c>
      <c r="G119" s="55"/>
      <c r="H119" s="64"/>
      <c r="I119" s="21">
        <v>0</v>
      </c>
      <c r="J119" s="21">
        <v>0</v>
      </c>
      <c r="K119" s="68"/>
      <c r="L119" s="55"/>
      <c r="M119" s="21">
        <v>0</v>
      </c>
      <c r="N119" s="55"/>
    </row>
    <row r="120" spans="1:14" ht="18.75" x14ac:dyDescent="0.25">
      <c r="A120" s="57"/>
      <c r="B120" s="21">
        <v>0</v>
      </c>
      <c r="C120" s="21">
        <v>0</v>
      </c>
      <c r="D120" s="68"/>
      <c r="E120" s="55"/>
      <c r="F120" s="21">
        <v>0</v>
      </c>
      <c r="G120" s="55"/>
      <c r="H120" s="64"/>
      <c r="I120" s="21">
        <v>0</v>
      </c>
      <c r="J120" s="21">
        <v>0</v>
      </c>
      <c r="K120" s="68"/>
      <c r="L120" s="55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8"/>
      <c r="E121" s="55"/>
      <c r="F121" s="21">
        <v>0</v>
      </c>
      <c r="G121" s="55"/>
      <c r="H121" s="64"/>
      <c r="I121" s="21">
        <v>0</v>
      </c>
      <c r="J121" s="21">
        <v>0</v>
      </c>
      <c r="K121" s="68"/>
      <c r="L121" s="55"/>
      <c r="M121" s="21">
        <v>0</v>
      </c>
      <c r="N121" s="55"/>
    </row>
    <row r="122" spans="1:14" ht="18.75" x14ac:dyDescent="0.25">
      <c r="A122" s="57"/>
      <c r="B122" s="21">
        <v>0</v>
      </c>
      <c r="C122" s="21">
        <v>0</v>
      </c>
      <c r="D122" s="68"/>
      <c r="E122" s="55"/>
      <c r="F122" s="21">
        <v>0</v>
      </c>
      <c r="G122" s="55"/>
      <c r="H122" s="64"/>
      <c r="I122" s="21">
        <v>0</v>
      </c>
      <c r="J122" s="21">
        <v>0</v>
      </c>
      <c r="K122" s="68"/>
      <c r="L122" s="55"/>
      <c r="M122" s="21">
        <v>0</v>
      </c>
      <c r="N122" s="55"/>
    </row>
    <row r="123" spans="1:14" ht="18.75" x14ac:dyDescent="0.25">
      <c r="A123" s="57"/>
      <c r="B123" s="21">
        <v>0</v>
      </c>
      <c r="C123" s="21">
        <v>0</v>
      </c>
      <c r="D123" s="68"/>
      <c r="E123" s="55"/>
      <c r="F123" s="21">
        <v>0</v>
      </c>
      <c r="G123" s="55"/>
      <c r="H123" s="64"/>
      <c r="I123" s="21">
        <v>0</v>
      </c>
      <c r="J123" s="21">
        <v>0</v>
      </c>
      <c r="K123" s="68"/>
      <c r="L123" s="55"/>
      <c r="M123" s="21">
        <v>0</v>
      </c>
      <c r="N123" s="55"/>
    </row>
    <row r="124" spans="1:14" ht="18.75" x14ac:dyDescent="0.25">
      <c r="A124" s="57"/>
      <c r="B124" s="21">
        <v>0</v>
      </c>
      <c r="C124" s="21">
        <v>0</v>
      </c>
      <c r="D124" s="68"/>
      <c r="E124" s="55"/>
      <c r="F124" s="21">
        <v>0</v>
      </c>
      <c r="G124" s="55"/>
      <c r="H124" s="64"/>
      <c r="I124" s="21">
        <v>0</v>
      </c>
      <c r="J124" s="21">
        <v>0</v>
      </c>
      <c r="K124" s="68"/>
      <c r="L124" s="55"/>
      <c r="M124" s="21">
        <v>0</v>
      </c>
      <c r="N124" s="55"/>
    </row>
    <row r="125" spans="1:14" ht="18.75" x14ac:dyDescent="0.25">
      <c r="A125" s="57"/>
      <c r="B125" s="21">
        <v>0</v>
      </c>
      <c r="C125" s="21">
        <v>0</v>
      </c>
      <c r="D125" s="68"/>
      <c r="E125" s="55"/>
      <c r="F125" s="21">
        <v>0</v>
      </c>
      <c r="G125" s="55"/>
      <c r="H125" s="64"/>
      <c r="I125" s="21">
        <v>0</v>
      </c>
      <c r="J125" s="21">
        <v>0</v>
      </c>
      <c r="K125" s="68"/>
      <c r="L125" s="55"/>
      <c r="M125" s="21">
        <v>0</v>
      </c>
      <c r="N125" s="55"/>
    </row>
    <row r="126" spans="1:14" ht="18.75" x14ac:dyDescent="0.25">
      <c r="A126" s="57"/>
      <c r="B126" s="21">
        <v>0</v>
      </c>
      <c r="C126" s="21">
        <v>0</v>
      </c>
      <c r="D126" s="68"/>
      <c r="E126" s="55"/>
      <c r="F126" s="21">
        <v>0</v>
      </c>
      <c r="G126" s="55"/>
      <c r="H126" s="64"/>
      <c r="I126" s="21">
        <v>0</v>
      </c>
      <c r="J126" s="21">
        <v>0</v>
      </c>
      <c r="K126" s="68"/>
      <c r="L126" s="55"/>
      <c r="M126" s="21">
        <v>0</v>
      </c>
      <c r="N126" s="55"/>
    </row>
    <row r="127" spans="1:14" ht="18.75" x14ac:dyDescent="0.25">
      <c r="A127" s="57"/>
      <c r="B127" s="21">
        <v>0</v>
      </c>
      <c r="C127" s="21">
        <v>0</v>
      </c>
      <c r="D127" s="68"/>
      <c r="E127" s="55"/>
      <c r="F127" s="21">
        <v>0</v>
      </c>
      <c r="G127" s="55"/>
      <c r="H127" s="64"/>
      <c r="I127" s="21">
        <v>0</v>
      </c>
      <c r="J127" s="21">
        <v>0</v>
      </c>
      <c r="K127" s="68"/>
      <c r="L127" s="55"/>
      <c r="M127" s="21">
        <v>0</v>
      </c>
      <c r="N127" s="55"/>
    </row>
    <row r="128" spans="1:14" ht="18.75" x14ac:dyDescent="0.25">
      <c r="A128" s="57"/>
      <c r="B128" s="21">
        <v>0</v>
      </c>
      <c r="C128" s="21">
        <v>0</v>
      </c>
      <c r="D128" s="68"/>
      <c r="E128" s="55"/>
      <c r="F128" s="21">
        <v>0</v>
      </c>
      <c r="G128" s="55"/>
      <c r="H128" s="64"/>
      <c r="I128" s="21">
        <v>0</v>
      </c>
      <c r="J128" s="21">
        <v>0</v>
      </c>
      <c r="K128" s="68"/>
      <c r="L128" s="55"/>
      <c r="M128" s="21">
        <v>0</v>
      </c>
      <c r="N128" s="55"/>
    </row>
    <row r="129" spans="1:14" ht="18.75" x14ac:dyDescent="0.25">
      <c r="A129" s="57"/>
      <c r="B129" s="21">
        <v>0</v>
      </c>
      <c r="C129" s="21">
        <v>0</v>
      </c>
      <c r="D129" s="68"/>
      <c r="E129" s="55"/>
      <c r="F129" s="21">
        <v>0</v>
      </c>
      <c r="G129" s="55"/>
      <c r="H129" s="64"/>
      <c r="I129" s="21">
        <v>0</v>
      </c>
      <c r="J129" s="21">
        <v>0</v>
      </c>
      <c r="K129" s="68"/>
      <c r="L129" s="55"/>
      <c r="M129" s="21">
        <v>0</v>
      </c>
      <c r="N129" s="55"/>
    </row>
    <row r="130" spans="1:14" ht="18.75" x14ac:dyDescent="0.25">
      <c r="A130" s="57"/>
      <c r="B130" s="21">
        <v>0</v>
      </c>
      <c r="C130" s="21">
        <v>0</v>
      </c>
      <c r="D130" s="68"/>
      <c r="E130" s="55"/>
      <c r="F130" s="21">
        <v>0</v>
      </c>
      <c r="G130" s="55"/>
      <c r="H130" s="64"/>
      <c r="I130" s="21">
        <v>0</v>
      </c>
      <c r="J130" s="21">
        <v>0</v>
      </c>
      <c r="K130" s="68"/>
      <c r="L130" s="55"/>
      <c r="M130" s="21">
        <v>0</v>
      </c>
      <c r="N130" s="55"/>
    </row>
    <row r="131" spans="1:14" ht="18.75" x14ac:dyDescent="0.25">
      <c r="A131" s="57"/>
      <c r="B131" s="21">
        <v>0</v>
      </c>
      <c r="C131" s="21">
        <v>0</v>
      </c>
      <c r="D131" s="68"/>
      <c r="E131" s="55"/>
      <c r="F131" s="21">
        <v>0</v>
      </c>
      <c r="G131" s="55"/>
      <c r="H131" s="64"/>
      <c r="I131" s="21">
        <v>0</v>
      </c>
      <c r="J131" s="21">
        <v>0</v>
      </c>
      <c r="K131" s="68"/>
      <c r="L131" s="55"/>
      <c r="M131" s="21">
        <v>0</v>
      </c>
      <c r="N131" s="55"/>
    </row>
    <row r="132" spans="1:14" ht="18.75" x14ac:dyDescent="0.25">
      <c r="A132" s="57"/>
      <c r="B132" s="21">
        <v>0</v>
      </c>
      <c r="C132" s="21">
        <v>0</v>
      </c>
      <c r="D132" s="68"/>
      <c r="E132" s="55"/>
      <c r="F132" s="21">
        <v>0</v>
      </c>
      <c r="G132" s="55"/>
      <c r="H132" s="64"/>
      <c r="I132" s="21">
        <v>0</v>
      </c>
      <c r="J132" s="21">
        <v>0</v>
      </c>
      <c r="K132" s="68"/>
      <c r="L132" s="55"/>
      <c r="M132" s="21">
        <v>0</v>
      </c>
      <c r="N132" s="55"/>
    </row>
    <row r="133" spans="1:14" ht="18.75" x14ac:dyDescent="0.25">
      <c r="A133" s="57"/>
      <c r="B133" s="21">
        <v>0</v>
      </c>
      <c r="C133" s="21">
        <v>0</v>
      </c>
      <c r="D133" s="68"/>
      <c r="E133" s="55"/>
      <c r="F133" s="21">
        <v>0</v>
      </c>
      <c r="G133" s="55"/>
      <c r="H133" s="64"/>
      <c r="I133" s="21">
        <v>0</v>
      </c>
      <c r="J133" s="21">
        <v>0</v>
      </c>
      <c r="K133" s="68"/>
      <c r="L133" s="55"/>
      <c r="M133" s="21">
        <v>0</v>
      </c>
      <c r="N133" s="55"/>
    </row>
    <row r="134" spans="1:14" ht="18.75" x14ac:dyDescent="0.25">
      <c r="A134" s="57"/>
      <c r="B134" s="21">
        <v>0</v>
      </c>
      <c r="C134" s="21">
        <v>0</v>
      </c>
      <c r="D134" s="68"/>
      <c r="E134" s="55"/>
      <c r="F134" s="21">
        <v>0</v>
      </c>
      <c r="G134" s="55"/>
      <c r="H134" s="64"/>
      <c r="I134" s="21">
        <v>0</v>
      </c>
      <c r="J134" s="21">
        <v>0</v>
      </c>
      <c r="K134" s="68"/>
      <c r="L134" s="55"/>
      <c r="M134" s="21">
        <v>0</v>
      </c>
      <c r="N134" s="55"/>
    </row>
    <row r="135" spans="1:14" ht="18.75" x14ac:dyDescent="0.25">
      <c r="A135" s="57"/>
      <c r="B135" s="21">
        <v>0</v>
      </c>
      <c r="C135" s="21">
        <v>0</v>
      </c>
      <c r="D135" s="68"/>
      <c r="E135" s="55"/>
      <c r="F135" s="21">
        <v>0</v>
      </c>
      <c r="G135" s="55"/>
      <c r="H135" s="64"/>
      <c r="I135" s="21">
        <v>0</v>
      </c>
      <c r="J135" s="21">
        <v>0</v>
      </c>
      <c r="K135" s="68"/>
      <c r="L135" s="55"/>
      <c r="M135" s="21">
        <v>0</v>
      </c>
      <c r="N135" s="55"/>
    </row>
    <row r="136" spans="1:14" ht="18.75" x14ac:dyDescent="0.25">
      <c r="A136" s="57"/>
      <c r="B136" s="21">
        <v>0</v>
      </c>
      <c r="C136" s="21">
        <v>0</v>
      </c>
      <c r="D136" s="68"/>
      <c r="E136" s="55"/>
      <c r="F136" s="21">
        <v>0</v>
      </c>
      <c r="G136" s="55"/>
      <c r="H136" s="64"/>
      <c r="I136" s="21">
        <v>0</v>
      </c>
      <c r="J136" s="21">
        <v>0</v>
      </c>
      <c r="K136" s="68"/>
      <c r="L136" s="55"/>
      <c r="M136" s="21">
        <v>0</v>
      </c>
      <c r="N136" s="55"/>
    </row>
    <row r="137" spans="1:14" ht="18.75" x14ac:dyDescent="0.25">
      <c r="A137" s="57"/>
      <c r="B137" s="21">
        <v>0</v>
      </c>
      <c r="C137" s="21">
        <v>0</v>
      </c>
      <c r="D137" s="68"/>
      <c r="E137" s="55"/>
      <c r="F137" s="21">
        <v>0</v>
      </c>
      <c r="G137" s="55"/>
      <c r="H137" s="64"/>
      <c r="I137" s="21">
        <v>0</v>
      </c>
      <c r="J137" s="21">
        <v>0</v>
      </c>
      <c r="K137" s="68"/>
      <c r="L137" s="55"/>
      <c r="M137" s="21">
        <v>0</v>
      </c>
      <c r="N137" s="55"/>
    </row>
    <row r="138" spans="1:14" ht="18.75" x14ac:dyDescent="0.25">
      <c r="A138" s="57"/>
      <c r="B138" s="21">
        <v>0</v>
      </c>
      <c r="C138" s="21">
        <v>0</v>
      </c>
      <c r="D138" s="68"/>
      <c r="E138" s="55"/>
      <c r="F138" s="21">
        <v>0</v>
      </c>
      <c r="G138" s="55"/>
      <c r="H138" s="64"/>
      <c r="I138" s="21">
        <v>0</v>
      </c>
      <c r="J138" s="21">
        <v>0</v>
      </c>
      <c r="K138" s="68"/>
      <c r="L138" s="55"/>
      <c r="M138" s="21">
        <v>0</v>
      </c>
      <c r="N138" s="55"/>
    </row>
    <row r="139" spans="1:14" ht="18.75" x14ac:dyDescent="0.25">
      <c r="A139" s="57"/>
      <c r="B139" s="21">
        <v>0</v>
      </c>
      <c r="C139" s="21">
        <v>0</v>
      </c>
      <c r="D139" s="68"/>
      <c r="E139" s="55"/>
      <c r="F139" s="21">
        <v>0</v>
      </c>
      <c r="G139" s="55"/>
      <c r="H139" s="64"/>
      <c r="I139" s="21">
        <v>0</v>
      </c>
      <c r="J139" s="21">
        <v>0</v>
      </c>
      <c r="K139" s="68"/>
      <c r="L139" s="55"/>
      <c r="M139" s="21">
        <v>0</v>
      </c>
      <c r="N139" s="55"/>
    </row>
    <row r="140" spans="1:14" ht="18.75" x14ac:dyDescent="0.25">
      <c r="A140" s="57"/>
      <c r="B140" s="21">
        <v>0</v>
      </c>
      <c r="C140" s="21">
        <v>0</v>
      </c>
      <c r="D140" s="68"/>
      <c r="E140" s="55"/>
      <c r="F140" s="21">
        <v>0</v>
      </c>
      <c r="G140" s="55"/>
      <c r="H140" s="64"/>
      <c r="I140" s="21">
        <v>0</v>
      </c>
      <c r="J140" s="21">
        <v>0</v>
      </c>
      <c r="K140" s="68"/>
      <c r="L140" s="55"/>
      <c r="M140" s="21">
        <v>0</v>
      </c>
      <c r="N140" s="55"/>
    </row>
    <row r="141" spans="1:14" ht="18.75" x14ac:dyDescent="0.25">
      <c r="A141" s="57"/>
      <c r="B141" s="21">
        <v>0</v>
      </c>
      <c r="C141" s="21">
        <v>0</v>
      </c>
      <c r="D141" s="68"/>
      <c r="E141" s="55"/>
      <c r="F141" s="21">
        <v>0</v>
      </c>
      <c r="G141" s="55"/>
      <c r="H141" s="64"/>
      <c r="I141" s="21">
        <v>0</v>
      </c>
      <c r="J141" s="21">
        <v>0</v>
      </c>
      <c r="K141" s="68"/>
      <c r="L141" s="55"/>
      <c r="M141" s="21">
        <v>0</v>
      </c>
      <c r="N141" s="55"/>
    </row>
    <row r="142" spans="1:14" ht="18.75" x14ac:dyDescent="0.25">
      <c r="A142" s="57"/>
      <c r="B142" s="21">
        <v>0</v>
      </c>
      <c r="C142" s="21">
        <v>0</v>
      </c>
      <c r="D142" s="68"/>
      <c r="E142" s="55"/>
      <c r="F142" s="21">
        <v>0</v>
      </c>
      <c r="G142" s="55"/>
      <c r="H142" s="64"/>
      <c r="I142" s="21">
        <v>0</v>
      </c>
      <c r="J142" s="21">
        <v>0</v>
      </c>
      <c r="K142" s="68"/>
      <c r="L142" s="55"/>
      <c r="M142" s="21">
        <v>0</v>
      </c>
      <c r="N142" s="55"/>
    </row>
    <row r="143" spans="1:14" ht="18.75" x14ac:dyDescent="0.25">
      <c r="A143" s="57"/>
      <c r="B143" s="21">
        <v>0</v>
      </c>
      <c r="C143" s="21">
        <v>0</v>
      </c>
      <c r="D143" s="68"/>
      <c r="E143" s="55"/>
      <c r="F143" s="21">
        <v>0</v>
      </c>
      <c r="G143" s="55"/>
      <c r="H143" s="64"/>
      <c r="I143" s="21">
        <v>0</v>
      </c>
      <c r="J143" s="21">
        <v>0</v>
      </c>
      <c r="K143" s="68"/>
      <c r="L143" s="55"/>
      <c r="M143" s="21">
        <v>0</v>
      </c>
      <c r="N143" s="55"/>
    </row>
    <row r="144" spans="1:14" ht="18.75" x14ac:dyDescent="0.25">
      <c r="A144" s="57"/>
      <c r="B144" s="21">
        <v>0</v>
      </c>
      <c r="C144" s="21">
        <v>0</v>
      </c>
      <c r="D144" s="68"/>
      <c r="E144" s="55"/>
      <c r="F144" s="21">
        <v>0</v>
      </c>
      <c r="G144" s="55"/>
      <c r="H144" s="64"/>
      <c r="I144" s="21">
        <v>0</v>
      </c>
      <c r="J144" s="21">
        <v>0</v>
      </c>
      <c r="K144" s="68"/>
      <c r="L144" s="55"/>
      <c r="M144" s="21">
        <v>0</v>
      </c>
      <c r="N144" s="55"/>
    </row>
    <row r="145" spans="1:14" ht="18.75" x14ac:dyDescent="0.25">
      <c r="A145" s="57"/>
      <c r="B145" s="21">
        <v>0</v>
      </c>
      <c r="C145" s="21">
        <v>0</v>
      </c>
      <c r="D145" s="68"/>
      <c r="E145" s="55"/>
      <c r="F145" s="21">
        <v>0</v>
      </c>
      <c r="G145" s="55"/>
      <c r="H145" s="64"/>
      <c r="I145" s="21">
        <v>0</v>
      </c>
      <c r="J145" s="21">
        <v>0</v>
      </c>
      <c r="K145" s="68"/>
      <c r="L145" s="55"/>
      <c r="M145" s="21">
        <v>0</v>
      </c>
      <c r="N145" s="55"/>
    </row>
    <row r="146" spans="1:14" ht="18.75" x14ac:dyDescent="0.25">
      <c r="A146" s="57"/>
      <c r="B146" s="21">
        <v>0</v>
      </c>
      <c r="C146" s="21">
        <v>0</v>
      </c>
      <c r="D146" s="68"/>
      <c r="E146" s="55"/>
      <c r="F146" s="21">
        <v>0</v>
      </c>
      <c r="G146" s="55"/>
      <c r="H146" s="64"/>
      <c r="I146" s="21">
        <v>0</v>
      </c>
      <c r="J146" s="21">
        <v>0</v>
      </c>
      <c r="K146" s="68"/>
      <c r="L146" s="99"/>
      <c r="M146" s="21">
        <v>0</v>
      </c>
      <c r="N146" s="99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39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39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Лист1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2020-05-29T04:59:01Z</cp:lastPrinted>
  <dcterms:created xsi:type="dcterms:W3CDTF">2013-11-25T08:04:18Z</dcterms:created>
  <dcterms:modified xsi:type="dcterms:W3CDTF">2020-11-27T09:31:25Z</dcterms:modified>
</cp:coreProperties>
</file>