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14\sharefolder\Годовые отчеты УМП 2019\Статистический отчет 2019\"/>
    </mc:Choice>
  </mc:AlternateContent>
  <bookViews>
    <workbookView xWindow="240" yWindow="345" windowWidth="15570" windowHeight="7830" tabRatio="715" firstSheet="8" activeTab="19"/>
  </bookViews>
  <sheets>
    <sheet name="Титул" sheetId="7" r:id="rId1"/>
    <sheet name="Общие сведения" sheetId="26" r:id="rId2"/>
    <sheet name="Раздел 1,1.1" sheetId="31" r:id="rId3"/>
    <sheet name="Раздел 1.2" sheetId="32" r:id="rId4"/>
    <sheet name="Раздел 1.3" sheetId="15" r:id="rId5"/>
    <sheet name="Раздел 2" sheetId="33" r:id="rId6"/>
    <sheet name="Раздел 3" sheetId="34" r:id="rId7"/>
    <sheet name="Раздел 4" sheetId="8" r:id="rId8"/>
    <sheet name="Раздел 5, 5.1" sheetId="9" r:id="rId9"/>
    <sheet name="Раздел 5.2" sheetId="16" r:id="rId10"/>
    <sheet name="Раздел 6" sheetId="35" r:id="rId11"/>
    <sheet name="Раздел 7" sheetId="11" r:id="rId12"/>
    <sheet name="Раздел 8, 8.1" sheetId="38" r:id="rId13"/>
    <sheet name="Раздел 8.2" sheetId="39" r:id="rId14"/>
    <sheet name="Раздел 8.3" sheetId="40" r:id="rId15"/>
    <sheet name="Раздел 9" sheetId="28" r:id="rId16"/>
    <sheet name="Раздел 10, 10.1" sheetId="36" r:id="rId17"/>
    <sheet name="Раздел 10.2" sheetId="37" r:id="rId18"/>
    <sheet name="Раздел 10.3" sheetId="29" r:id="rId19"/>
    <sheet name="Раздел 10.4" sheetId="30" r:id="rId20"/>
  </sheets>
  <externalReferences>
    <externalReference r:id="rId21"/>
  </externalReferences>
  <definedNames>
    <definedName name="_xlnm.Print_Area" localSheetId="2">'Раздел 1,1.1'!$A$1:$H$16</definedName>
    <definedName name="_xlnm.Print_Area" localSheetId="16">'Раздел 10, 10.1'!$A$1:$L$12</definedName>
    <definedName name="_xlnm.Print_Area" localSheetId="17">'Раздел 10.2'!$A$1:$C$38</definedName>
  </definedNames>
  <calcPr calcId="162913"/>
</workbook>
</file>

<file path=xl/calcChain.xml><?xml version="1.0" encoding="utf-8"?>
<calcChain xmlns="http://schemas.openxmlformats.org/spreadsheetml/2006/main">
  <c r="E17" i="30" l="1"/>
  <c r="D17" i="30"/>
  <c r="C17" i="30"/>
  <c r="B17" i="30"/>
  <c r="D54" i="15" l="1"/>
  <c r="G14" i="31" l="1"/>
  <c r="F14" i="31"/>
  <c r="C16" i="31" l="1"/>
  <c r="F15" i="31"/>
  <c r="E15" i="31"/>
  <c r="E14" i="31"/>
  <c r="D14" i="31"/>
  <c r="C14" i="31"/>
  <c r="B36" i="37" l="1"/>
  <c r="B31" i="37"/>
  <c r="B26" i="37"/>
  <c r="B21" i="37"/>
  <c r="B15" i="37"/>
  <c r="D3" i="37"/>
  <c r="C37" i="37" s="1"/>
  <c r="C3" i="37"/>
  <c r="B3" i="37"/>
  <c r="C24" i="37" s="1"/>
  <c r="A12" i="36"/>
  <c r="A10" i="36"/>
  <c r="A6" i="36" s="1"/>
  <c r="L8" i="36" s="1"/>
  <c r="C21" i="37" l="1"/>
  <c r="C15" i="37"/>
  <c r="C26" i="37"/>
  <c r="C31" i="37"/>
  <c r="C36" i="37"/>
  <c r="C7" i="37"/>
  <c r="C9" i="37"/>
  <c r="C11" i="37"/>
  <c r="C13" i="37"/>
  <c r="C16" i="37"/>
  <c r="C18" i="37"/>
  <c r="C20" i="37"/>
  <c r="C23" i="37"/>
  <c r="C25" i="37"/>
  <c r="C28" i="37"/>
  <c r="C30" i="37"/>
  <c r="C33" i="37"/>
  <c r="C35" i="37"/>
  <c r="C38" i="37"/>
  <c r="C6" i="37"/>
  <c r="C8" i="37"/>
  <c r="C10" i="37"/>
  <c r="C12" i="37"/>
  <c r="C14" i="37"/>
  <c r="C17" i="37"/>
  <c r="C19" i="37"/>
  <c r="C22" i="37"/>
  <c r="C27" i="37"/>
  <c r="C29" i="37"/>
  <c r="C32" i="37"/>
  <c r="C34" i="37"/>
  <c r="C8" i="36"/>
  <c r="E8" i="36"/>
  <c r="G8" i="36"/>
  <c r="I8" i="36"/>
  <c r="K8" i="36"/>
  <c r="A7" i="36"/>
  <c r="B8" i="36"/>
  <c r="D8" i="36"/>
  <c r="F8" i="36"/>
  <c r="H8" i="36"/>
  <c r="J8" i="36"/>
  <c r="A8" i="36" l="1"/>
  <c r="L115" i="33" l="1"/>
  <c r="K115" i="33"/>
  <c r="J115" i="33"/>
  <c r="I115" i="33"/>
  <c r="H115" i="33"/>
  <c r="G115" i="33"/>
  <c r="D115" i="33"/>
  <c r="C115" i="33"/>
  <c r="L112" i="33"/>
  <c r="K112" i="33"/>
  <c r="J112" i="33"/>
  <c r="I112" i="33"/>
  <c r="H112" i="33"/>
  <c r="G112" i="33"/>
  <c r="D112" i="33"/>
  <c r="C112" i="33"/>
  <c r="L108" i="33"/>
  <c r="K108" i="33"/>
  <c r="J108" i="33"/>
  <c r="I108" i="33"/>
  <c r="H108" i="33"/>
  <c r="G108" i="33"/>
  <c r="D108" i="33"/>
  <c r="C108" i="33"/>
  <c r="L107" i="33"/>
  <c r="K107" i="33"/>
  <c r="J107" i="33"/>
  <c r="I107" i="33"/>
  <c r="H107" i="33"/>
  <c r="G107" i="33"/>
  <c r="D107" i="33"/>
  <c r="C107" i="33"/>
  <c r="L102" i="33"/>
  <c r="K102" i="33"/>
  <c r="J102" i="33"/>
  <c r="I102" i="33"/>
  <c r="H102" i="33"/>
  <c r="G102" i="33"/>
  <c r="D102" i="33"/>
  <c r="C102" i="33"/>
  <c r="L96" i="33"/>
  <c r="K96" i="33"/>
  <c r="J96" i="33"/>
  <c r="J91" i="33" s="1"/>
  <c r="I96" i="33"/>
  <c r="I91" i="33" s="1"/>
  <c r="H96" i="33"/>
  <c r="G96" i="33"/>
  <c r="L92" i="33"/>
  <c r="K92" i="33"/>
  <c r="J92" i="33"/>
  <c r="I92" i="33"/>
  <c r="H92" i="33"/>
  <c r="H91" i="33" s="1"/>
  <c r="G92" i="33"/>
  <c r="G91" i="33" s="1"/>
  <c r="D92" i="33"/>
  <c r="C92" i="33"/>
  <c r="L91" i="33"/>
  <c r="K91" i="33"/>
  <c r="L86" i="33"/>
  <c r="K86" i="33"/>
  <c r="J86" i="33"/>
  <c r="I86" i="33"/>
  <c r="H86" i="33"/>
  <c r="G86" i="33"/>
  <c r="D86" i="33"/>
  <c r="C86" i="33"/>
  <c r="L80" i="33"/>
  <c r="K80" i="33"/>
  <c r="J80" i="33"/>
  <c r="I80" i="33"/>
  <c r="H80" i="33"/>
  <c r="G80" i="33"/>
  <c r="D80" i="33"/>
  <c r="C80" i="33"/>
  <c r="L76" i="33"/>
  <c r="K76" i="33"/>
  <c r="J76" i="33"/>
  <c r="I76" i="33"/>
  <c r="H76" i="33"/>
  <c r="G76" i="33"/>
  <c r="D76" i="33"/>
  <c r="C76" i="33"/>
  <c r="L75" i="33"/>
  <c r="K75" i="33"/>
  <c r="J75" i="33"/>
  <c r="I75" i="33"/>
  <c r="H75" i="33"/>
  <c r="G75" i="33"/>
  <c r="D75" i="33"/>
  <c r="C75" i="33"/>
  <c r="L70" i="33"/>
  <c r="K70" i="33"/>
  <c r="J70" i="33"/>
  <c r="I70" i="33"/>
  <c r="H70" i="33"/>
  <c r="G70" i="33"/>
  <c r="D70" i="33"/>
  <c r="C70" i="33"/>
  <c r="L66" i="33"/>
  <c r="K66" i="33"/>
  <c r="J66" i="33"/>
  <c r="I66" i="33"/>
  <c r="H66" i="33"/>
  <c r="G66" i="33"/>
  <c r="D66" i="33"/>
  <c r="C66" i="33"/>
  <c r="L62" i="33"/>
  <c r="L61" i="33" s="1"/>
  <c r="K62" i="33"/>
  <c r="J62" i="33"/>
  <c r="J61" i="33" s="1"/>
  <c r="I62" i="33"/>
  <c r="H62" i="33"/>
  <c r="H61" i="33" s="1"/>
  <c r="G62" i="33"/>
  <c r="D62" i="33"/>
  <c r="C62" i="33"/>
  <c r="I61" i="33"/>
  <c r="D61" i="33"/>
  <c r="C61" i="33"/>
  <c r="L57" i="33"/>
  <c r="K57" i="33"/>
  <c r="J57" i="33"/>
  <c r="I57" i="33"/>
  <c r="H57" i="33"/>
  <c r="G57" i="33"/>
  <c r="D57" i="33"/>
  <c r="C57" i="33"/>
  <c r="L52" i="33"/>
  <c r="K52" i="33"/>
  <c r="J52" i="33"/>
  <c r="I52" i="33"/>
  <c r="H52" i="33"/>
  <c r="G52" i="33"/>
  <c r="D52" i="33"/>
  <c r="C52" i="33"/>
  <c r="L48" i="33"/>
  <c r="K48" i="33"/>
  <c r="J48" i="33"/>
  <c r="I48" i="33"/>
  <c r="H48" i="33"/>
  <c r="G48" i="33"/>
  <c r="D48" i="33"/>
  <c r="C48" i="33"/>
  <c r="L47" i="33"/>
  <c r="K47" i="33"/>
  <c r="J47" i="33"/>
  <c r="I47" i="33"/>
  <c r="H47" i="33"/>
  <c r="G47" i="33"/>
  <c r="D47" i="33"/>
  <c r="C47" i="33"/>
  <c r="L41" i="33"/>
  <c r="K41" i="33"/>
  <c r="J41" i="33"/>
  <c r="I41" i="33"/>
  <c r="H41" i="33"/>
  <c r="G41" i="33"/>
  <c r="D41" i="33"/>
  <c r="C41" i="33"/>
  <c r="L35" i="33"/>
  <c r="K35" i="33"/>
  <c r="J35" i="33"/>
  <c r="I35" i="33"/>
  <c r="H35" i="33"/>
  <c r="G35" i="33"/>
  <c r="D35" i="33"/>
  <c r="C35" i="33"/>
  <c r="L30" i="33"/>
  <c r="K30" i="33"/>
  <c r="L29" i="33" s="1"/>
  <c r="J30" i="33"/>
  <c r="J29" i="33" s="1"/>
  <c r="I30" i="33"/>
  <c r="H30" i="33"/>
  <c r="H29" i="33" s="1"/>
  <c r="G30" i="33"/>
  <c r="G29" i="33" s="1"/>
  <c r="D30" i="33"/>
  <c r="D29" i="33" s="1"/>
  <c r="C30" i="33"/>
  <c r="C29" i="33"/>
  <c r="L21" i="33"/>
  <c r="K21" i="33"/>
  <c r="J21" i="33"/>
  <c r="I21" i="33"/>
  <c r="H21" i="33"/>
  <c r="G21" i="33"/>
  <c r="D21" i="33"/>
  <c r="C21" i="33"/>
  <c r="L12" i="33"/>
  <c r="K12" i="33"/>
  <c r="J12" i="33"/>
  <c r="I12" i="33"/>
  <c r="H12" i="33"/>
  <c r="G12" i="33"/>
  <c r="D12" i="33"/>
  <c r="C12" i="33"/>
  <c r="L5" i="33"/>
  <c r="K5" i="33"/>
  <c r="K4" i="33" s="1"/>
  <c r="J5" i="33"/>
  <c r="I5" i="33"/>
  <c r="I4" i="33" s="1"/>
  <c r="H5" i="33"/>
  <c r="H4" i="33" s="1"/>
  <c r="G5" i="33"/>
  <c r="G4" i="33" s="1"/>
  <c r="D5" i="33"/>
  <c r="C5" i="33"/>
  <c r="L4" i="33"/>
  <c r="C4" i="33"/>
  <c r="D4" i="33" l="1"/>
  <c r="J4" i="33"/>
  <c r="I29" i="33"/>
  <c r="C91" i="33"/>
  <c r="D91" i="33"/>
  <c r="G61" i="33"/>
  <c r="K61" i="33"/>
  <c r="K29" i="33"/>
  <c r="C15" i="32"/>
  <c r="C14" i="32"/>
  <c r="C13" i="32"/>
  <c r="C12" i="32"/>
  <c r="C11" i="32"/>
  <c r="C10" i="32"/>
  <c r="B9" i="32"/>
  <c r="C8" i="32"/>
  <c r="C7" i="32"/>
  <c r="C6" i="32"/>
  <c r="C5" i="32"/>
  <c r="C4" i="32"/>
  <c r="B3" i="32"/>
  <c r="I16" i="31" l="1"/>
  <c r="E3" i="29" l="1"/>
  <c r="B3" i="29"/>
  <c r="D82" i="15"/>
  <c r="D72" i="15"/>
  <c r="D76" i="15"/>
  <c r="D38" i="15" l="1"/>
  <c r="D30" i="15"/>
  <c r="C5" i="9" l="1"/>
  <c r="D48" i="15" l="1"/>
  <c r="D4" i="15"/>
  <c r="B9" i="16" l="1"/>
  <c r="D9" i="16"/>
  <c r="C9" i="16"/>
  <c r="H34" i="8" l="1"/>
  <c r="G34" i="8"/>
  <c r="M5" i="9" l="1"/>
  <c r="F5" i="9"/>
  <c r="J5" i="9"/>
  <c r="D34" i="8" l="1"/>
  <c r="C34" i="8"/>
  <c r="D3" i="15" l="1"/>
</calcChain>
</file>

<file path=xl/sharedStrings.xml><?xml version="1.0" encoding="utf-8"?>
<sst xmlns="http://schemas.openxmlformats.org/spreadsheetml/2006/main" count="569" uniqueCount="431">
  <si>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</si>
  <si>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</si>
  <si>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</si>
  <si>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</si>
  <si>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</si>
  <si>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</si>
  <si>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</si>
  <si>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</si>
  <si>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</si>
  <si>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</si>
  <si>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</si>
  <si>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</si>
  <si>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</si>
  <si>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</si>
  <si>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</si>
  <si>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</si>
  <si>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</si>
  <si>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</si>
  <si>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</si>
  <si>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</si>
  <si>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</si>
  <si>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</si>
  <si>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</si>
  <si>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</si>
  <si>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</si>
  <si>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</si>
  <si>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</si>
  <si>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</si>
  <si>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</si>
  <si>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</si>
  <si>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</si>
  <si>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</si>
  <si>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</si>
  <si>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</si>
  <si>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</si>
  <si>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</si>
  <si>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</si>
  <si>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</si>
  <si>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</si>
  <si>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</si>
  <si>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</si>
  <si>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</si>
  <si>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</si>
  <si>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</si>
  <si>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</si>
  <si>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</si>
  <si>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</si>
  <si>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</si>
  <si>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</si>
  <si>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</si>
  <si>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</si>
  <si>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</si>
  <si>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</si>
  <si>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</si>
  <si>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</si>
  <si>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</si>
  <si>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</si>
  <si>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</si>
  <si>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</si>
  <si>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</si>
  <si>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</si>
  <si>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</si>
  <si>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</si>
  <si>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</si>
  <si>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</si>
  <si>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</si>
  <si>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</si>
  <si>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</si>
  <si>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</si>
  <si>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</si>
  <si>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</si>
  <si>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</si>
  <si>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</si>
  <si>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</si>
  <si>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</si>
  <si>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</si>
  <si>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</si>
  <si>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</si>
  <si>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</si>
  <si>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</si>
  <si>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</si>
  <si>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</si>
  <si>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</si>
  <si>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</si>
  <si>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</si>
  <si>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</si>
  <si>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</si>
  <si>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</si>
  <si>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</si>
  <si>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</si>
  <si>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</si>
  <si>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</si>
  <si>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</si>
  <si>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</si>
  <si>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</si>
  <si>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</si>
  <si>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</si>
  <si>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</si>
  <si>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</si>
  <si>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</si>
  <si>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</si>
  <si>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</si>
  <si>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</si>
  <si>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</si>
  <si>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</si>
  <si>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</si>
  <si>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</si>
  <si>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</si>
  <si>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</si>
  <si>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</si>
  <si>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</si>
  <si>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</si>
  <si>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</si>
  <si>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</si>
  <si>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</si>
  <si>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</si>
  <si>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</si>
  <si>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</si>
  <si>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</si>
  <si>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</si>
  <si>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</si>
  <si>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</si>
  <si>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</si>
  <si>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</si>
  <si>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</si>
  <si>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</si>
  <si>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t>Количество участников мероприятия (чел.)</t>
  </si>
  <si>
    <t>Возрастная характеристика участников мероприятия</t>
  </si>
  <si>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</si>
  <si>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</si>
  <si>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</si>
  <si>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</si>
  <si>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</si>
  <si>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</si>
  <si>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</si>
  <si>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</si>
  <si>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</si>
  <si>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</si>
  <si>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</si>
  <si>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</si>
  <si>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</si>
  <si>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</si>
  <si>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</si>
  <si>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</si>
  <si>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</si>
  <si>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</si>
  <si>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</si>
  <si>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</si>
  <si>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</si>
  <si>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</si>
  <si>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</si>
  <si>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</si>
  <si>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</si>
  <si>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</si>
  <si>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</si>
  <si>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</si>
  <si>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</si>
  <si>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</si>
  <si>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</si>
  <si>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</si>
  <si>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</si>
  <si>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</si>
  <si>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</si>
  <si>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</si>
  <si>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</si>
  <si>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</si>
  <si>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</si>
  <si>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</si>
  <si>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</si>
  <si>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</si>
  <si>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</si>
  <si>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</si>
  <si>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</si>
  <si>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</si>
  <si>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</si>
  <si>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</si>
  <si>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</si>
  <si>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</si>
  <si>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</si>
  <si>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</si>
  <si>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</si>
  <si>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</si>
  <si>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</si>
  <si>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</si>
  <si>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</si>
  <si>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</si>
  <si>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</si>
  <si>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</si>
  <si>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</si>
  <si>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</si>
  <si>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</si>
  <si>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</si>
  <si>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</si>
  <si>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</si>
  <si>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</si>
  <si>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</si>
  <si>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</si>
  <si>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</si>
  <si>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</si>
  <si>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</si>
  <si>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</si>
  <si>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</si>
  <si>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</si>
  <si>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</si>
  <si>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</si>
  <si>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</si>
  <si>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</si>
  <si>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</si>
  <si>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</si>
  <si>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</si>
  <si>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</si>
  <si>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</si>
  <si>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</si>
  <si>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</si>
  <si>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</si>
  <si>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</si>
  <si>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</si>
  <si>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</si>
  <si>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</si>
  <si>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</si>
  <si>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</si>
  <si>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</si>
  <si>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</si>
  <si>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</si>
  <si>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</si>
  <si>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</si>
  <si>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</si>
  <si>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</si>
  <si>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</si>
  <si>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</si>
  <si>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</si>
  <si>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</si>
  <si>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</si>
  <si>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</si>
  <si>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</si>
  <si>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</si>
  <si>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</si>
  <si>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</si>
  <si>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</si>
  <si>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</si>
  <si>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Всероссийские</t>
  </si>
  <si>
    <t>Содействие развитию активной жизненной позиции молодежи</t>
  </si>
  <si>
    <t>Адрес</t>
  </si>
  <si>
    <t>количество в группе   (чел.)</t>
  </si>
  <si>
    <t>посещаемость    сутки/год   (чел.)</t>
  </si>
  <si>
    <t>уникальных посетителей  (чел.)</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</si>
  <si>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</si>
  <si>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</si>
  <si>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</si>
  <si>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</si>
  <si>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</si>
  <si>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</si>
  <si>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</si>
  <si>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</si>
  <si>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</si>
  <si>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</si>
  <si>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</si>
  <si>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</si>
  <si>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</si>
  <si>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</si>
  <si>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</si>
  <si>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ПРАВИЛЬНО</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</si>
  <si>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</si>
  <si>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</si>
  <si>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5.1. Городские и районные</t>
  </si>
  <si>
    <t>5.2. Мероприятия по месту жительства</t>
  </si>
  <si>
    <t>МБУ МЦ "Пионер"</t>
  </si>
  <si>
    <t>Семенова-Тиссен Е.Е.</t>
  </si>
  <si>
    <t>муниципального бюджетного учреждения города Новосибирска "Молодежный центр "Пионер"</t>
  </si>
  <si>
    <t>Муниципальное бюджетное учреждение  города Новосибирска "Молодежный центр "Пионер" (МБУ МЦ "Пионер") 21.11.2016</t>
  </si>
  <si>
    <t>Семенова-Тиссен Елена Евгеньевна</t>
  </si>
  <si>
    <t>Площадь по структурным подразделениям:                                                                                   Головное учреждение "Пионер" - 222,4 кв.м.                                                                                                                                                                                                    Отдел развития поддержки молодежных добровольческих инициатив - 183,5 кв.м.                                                                                                                                                                                                                                                Итого: 407,7 кв.м.</t>
  </si>
  <si>
    <t xml:space="preserve">Головное учреждение "Пионер":                                                                                                        ПН - ЧТ: 9.00 - 17.45 ПТ: 9.00 - 16.30 Обед: 12.30 - 13.00 СБ - ВС - выходной                                                                                                                                                                                                 Отдел развития поддержки молодежных добровольческих инициатив:                                          ПН - ЧТ: 9.00 - 18.00 ПТ: 9.00 - 17.00 Обед: 12.00 - 13.00 СБ - ВС - выходной                                                                                                                                                                                                                                               </t>
  </si>
  <si>
    <t>Городской штаб добровольцев</t>
  </si>
  <si>
    <t>долгосрочный, круглогодичный</t>
  </si>
  <si>
    <t>14-35 лет</t>
  </si>
  <si>
    <t>Велодвижение "Привет, велосипед!"</t>
  </si>
  <si>
    <t>от 18 лет</t>
  </si>
  <si>
    <t>Народная дружина "Молодёжная"</t>
  </si>
  <si>
    <t xml:space="preserve">18-30 лет </t>
  </si>
  <si>
    <t>Штаб студенческих отрядов</t>
  </si>
  <si>
    <t>долгосрочный круглогодичный</t>
  </si>
  <si>
    <t>18-35 лет</t>
  </si>
  <si>
    <t>Практическая мастерская социально-значимых проектов "от идеи к реализации"</t>
  </si>
  <si>
    <t>Военно-патриотческая игра "Зарница" для бойцов студенческих отрядов</t>
  </si>
  <si>
    <t>краткосрочный, ноябрь 2019 - апрель 2020</t>
  </si>
  <si>
    <t>18-25 лет</t>
  </si>
  <si>
    <t>Конкурс профессионального мастерства студенческих отрядов</t>
  </si>
  <si>
    <t>краткосрочный, сентябрь 2019</t>
  </si>
  <si>
    <t xml:space="preserve">краткосрочный, июнь-сентябрь 2019 </t>
  </si>
  <si>
    <t>отряд "Молодёжь за ЗОЖ"</t>
  </si>
  <si>
    <t>18-28 лет</t>
  </si>
  <si>
    <t>среднесрочный, февраль - декабрь 2019</t>
  </si>
  <si>
    <t>Всероссийская студенческая стройка «Север» (Республика Саха (Якутия); Всероссийская студенческая стройка «Мирный атом - ЛАЭС» (Ленинградская область); Всероссийская студенческая стройка «Мирный атом» (Челябинская область); Всероссийская студенческая стройка «Космодром Восточный» (Амурская область); Межрегиональная студенческая стройка «Санкт-Петербург»; АО "РЭС", АО "СибЭКО"; Областная клиническая поликлиника, городская клиническая поликлиника, городская больница, №20, №34, №25 г. Новосибирск; Предприятия и колхозы НСО; Депо: Новосибирск, Санкт-Петербург, Москва, Новороссийск, Адлер и Смоленск; Межрегиональный трудовой проект «Гигант», г. Славянск-на-Кубани, Краснодарский край; Всероссийский сводный студенческий сервисный отряд «Золотая бухта»; Межрегиональный сводный студенческий сервисный отряд «Олимпийский»; ДОЦ ИМ. Ю.Гагарина - Алтайский край, с. Михайловское; ФГБОУ ВДЦ «Смена»-г. Анапа, пос.Сукко, Краснодарский Край; ВДЦ «Океан»-г. Владивосток; ДОБ «Алмаз»-г. Ленск Республика Саха(Якутия); ДОЛ «Орлёнок»-г. Мирный, Республика Саха(Якутия); ДОЛ «Спутник»-г. Назарово, Красноярский край; ДСОЛКД «Факел»-г. Темиртау, Казахстан; ДОЛ «Юбилейный»-г. Туапсе, Краснодарский край; ДОЛ «Рассвет»-г. Усть-Кут, Иркутская область; ДОЛ на базе ЗАО «Санаторий Усть- Кут»-г. Усть-Кут, Иркутская область; ДООЦ «Берёзка»-г. Чита, Забайкальский край; ДОЛ «Серебряный бор»-г. Чита, Забайкальский край; ДОЛ «Парус»-г. Чита, Забайкальский край; ДОЛ им. Зои Космодемьянской - Казахстан; ДЛ «Мультфильм»-Крым; ДСОЛ «Салют»-Ленинградская область, с.Надино; ДОЛ «им. М. Фрунзе»-п. Адриановка, Забайкальский край; МДЦ «Артек»-пгт Гурзуф, Ялта, Крым; ЗДОЛ «МЕРИДИАН»-респ. Хакасия; ДОЛ "Горный Орленок"-с. Усть-Сема, республика Горный Алтай; ДСОЛ «Байкальский бор»-с. Ярцы, Республика Бурятия, Прибайкальский район; ДОЛ «Зеленый Огонек»-Туапсинский район, Краснодарский край; ДОЛ «Бригантина»-Шарыпово, Красноярский край; ДЛ «Сила слова Kids», лагерь "Unicamp", ЦСПМиЮ им. К. Заслонова, ДОЛ «Красная горка», ДОЛ «Дзержинец», ДОЛ «Гренада», ДСД «Вкусный праздник», ГАУ ДО НСО «СОК «Зеленая республика», МАУДО ДООЦ «Калейдоскоп», СОЦКД «Берёзка»,ДОСЦ «Орбита», МБОУ ДОД ДООЛ «Незабудка», МАОУ ДОЦ им. В. Дубинина "Чудолесье", ДОЛ «Звездный бриз», ЦДиСО им. О. Кошевого,ДСОЛКД «ЮБИЛЕЙНЫЙ»,ДОЛ «Сказка»,ДОЛ «Завьяловский»,ДСОЛ КД «Тимуровец»,ГАОУ ДОД НСО "Солнечная поляна" ,ДОЛ «Лесная поляна»,ДОЛ "Олимпиец",ДОЛ КД «Электрон»,ДОЛ КД «Созвездие Юниор»,ДОЛ КД «Пионер», ГАУ ДОД НСО ДСОСЛКД «Олимпиец»,СОЛКД "Чкаловец" – Новосибирская область</t>
  </si>
  <si>
    <t>педагогические отряды, отряды проводников, строительные отряды, сельскохозяйственные отряды, сервисные отряды, отряды энергетиков, путинные отряды, медицинские отряды, отряды спасателей, отряды охраны правопорядка</t>
  </si>
  <si>
    <t>летний период (май-сентябрь)</t>
  </si>
  <si>
    <t>работа осуществлялась на основании договора о взаимном сотрудничестве</t>
  </si>
  <si>
    <t>Слет студенческих отрядов</t>
  </si>
  <si>
    <t>18-19 мая</t>
  </si>
  <si>
    <t>Летняя спартакиада студенческих отрядов</t>
  </si>
  <si>
    <t>21-22 сентября</t>
  </si>
  <si>
    <t>Обучающая программа "Лидер СО"</t>
  </si>
  <si>
    <t>06-08 декабря</t>
  </si>
  <si>
    <t>Всероссийская патриотическая акция "Снежный десант"</t>
  </si>
  <si>
    <t>районы НСО</t>
  </si>
  <si>
    <t>г. Бердск, ДСОЛКД «Тимуровец»</t>
  </si>
  <si>
    <t>Выездной тренинг по командообразованию для членов народной дружины "Молодежная" города Новосибирска</t>
  </si>
  <si>
    <t>18 - 30 лет</t>
  </si>
  <si>
    <t>Слет добровольческих объединений</t>
  </si>
  <si>
    <t>28-29 сентября</t>
  </si>
  <si>
    <t>16 - 35 лет</t>
  </si>
  <si>
    <t>г. Бердск, ЦДиСО им. О.Кошевого</t>
  </si>
  <si>
    <t>МКУ ЦЮМ "Дельфин"</t>
  </si>
  <si>
    <t>29 января - 09 февраля</t>
  </si>
  <si>
    <t>22 августа</t>
  </si>
  <si>
    <t>Военно-патриотическая игра "Зарница" среди дружинников НД "Молодёжная" и членов СООПН</t>
  </si>
  <si>
    <t>16-25 лет</t>
  </si>
  <si>
    <t>Туристический слёт дружинников НД "Молодёжная и членов СООПН</t>
  </si>
  <si>
    <t>28 августа</t>
  </si>
  <si>
    <t>15-16 июня</t>
  </si>
  <si>
    <t>ГАУДО НСО ДОЛ "Дзержинец"</t>
  </si>
  <si>
    <t>Школа подготовки добровольцев</t>
  </si>
  <si>
    <t>14-25 лет</t>
  </si>
  <si>
    <t>Спартакиада добровольцев</t>
  </si>
  <si>
    <t>16-35 лет</t>
  </si>
  <si>
    <t>Торжественное подведение итогов работы Городского штаба добровольцев</t>
  </si>
  <si>
    <t>14-30 лет</t>
  </si>
  <si>
    <t xml:space="preserve">Церемония торжественного подведения итогов добровольческой деятельности в 2019 году </t>
  </si>
  <si>
    <t>18 - 35 лет</t>
  </si>
  <si>
    <t>Семинар-совещание командиров народных дружин города Новосибирска</t>
  </si>
  <si>
    <t>гражданское и патриотическое воспитание</t>
  </si>
  <si>
    <t>18-30 лет</t>
  </si>
  <si>
    <t>Смотр-конкурс среди народных дружин и общественных обьединений правооханительной направленности города Новосибирска</t>
  </si>
  <si>
    <t>Соревнования среди НД  города Новосибирска, посвященных ОКОД-НЭТИ имени  Н. Халимова</t>
  </si>
  <si>
    <t xml:space="preserve">Торжественная присяга членов СООПН </t>
  </si>
  <si>
    <t>Торжественное подведение итогов работы НД "Молодёжная" за 2019 год.</t>
  </si>
  <si>
    <t>Гражданское и патриотическое воспитание</t>
  </si>
  <si>
    <t>16-30 лет</t>
  </si>
  <si>
    <t>Конкурс красоты "Мисс СО"</t>
  </si>
  <si>
    <t xml:space="preserve">от 18 лет </t>
  </si>
  <si>
    <t>Открытие трудового семестра студенческих педагогических отрядов "Здравствуй, лето!"</t>
  </si>
  <si>
    <t>Торжественный митинг, посвященный празднованию  Победы в Великой отеченственной войне</t>
  </si>
  <si>
    <t>Молодежная акция "Свеча памяти"</t>
  </si>
  <si>
    <t>Военно-спортивная игра «Зарница» среди студенческих отрядов</t>
  </si>
  <si>
    <t>Зимняя спартакиада студенческих отрядов</t>
  </si>
  <si>
    <t>Смотр-конкурс художественной самодеятельности "Мы отрядные таланты"</t>
  </si>
  <si>
    <t>Торжественное закрытие трудового семестра студенческих отрядов</t>
  </si>
  <si>
    <t>Лига КВН города Новосибирска</t>
  </si>
  <si>
    <t>16 - 60 лет</t>
  </si>
  <si>
    <t>Конкурс социально значимых проектов в молодежной среде "Парад идей"</t>
  </si>
  <si>
    <t>18 - 60 лет</t>
  </si>
  <si>
    <t>Конкурс социальной активности общественных организаций "ТОП-10 молодежных движений"</t>
  </si>
  <si>
    <t>18 - 45 лет</t>
  </si>
  <si>
    <t>Ежегодная образовательная акция "Тотальный диктант"</t>
  </si>
  <si>
    <t>6 - 70 лет</t>
  </si>
  <si>
    <t>Конкурс-фестиваль "Звездные имена Новосибирска"</t>
  </si>
  <si>
    <t>5 - 50 лет</t>
  </si>
  <si>
    <t>Торжественная церемония вручения стипендий мэрии города Новосибирска</t>
  </si>
  <si>
    <t>Городская научно-практическая конференция сферы молодежной политики</t>
  </si>
  <si>
    <t>Городской конкурс молодежной премии «Признание года»</t>
  </si>
  <si>
    <t>Соревнование по стрельбе из пистолета среди НД и СООПН города Новосибирска</t>
  </si>
  <si>
    <t>Ежегодный майский велопробег</t>
  </si>
  <si>
    <t xml:space="preserve">Всероссийская студенческая стройка «Север» </t>
  </si>
  <si>
    <t>июль-сентябрь</t>
  </si>
  <si>
    <t>Республика Саха (Якутия)</t>
  </si>
  <si>
    <t>Студенческий строительный отряд «Ермак» (НГАУ) занял 2 место по производственным показателям, 1 место комиссарской деятельности и занял 1 место по совокупности</t>
  </si>
  <si>
    <t>июль-август</t>
  </si>
  <si>
    <t>г. Геленджик, Краснодарский край</t>
  </si>
  <si>
    <t>Студенческий сервисный отряд «СибирьСервис» (СИУ РАНХиГС) занял 3 место по производственным  показателям. 3 место в конкурсе Визиток и 3 место в номинации "Театральная постановка" в творческом конкурсе.</t>
  </si>
  <si>
    <t>Всероссийская спартакиада студенческих отрядов Сибирского федерального округа</t>
  </si>
  <si>
    <t>26 октября</t>
  </si>
  <si>
    <t>г.Москва</t>
  </si>
  <si>
    <t>В личном зачете по армспорту 1 место занял Бокарев Станислав ССхО «Летний сад»</t>
  </si>
  <si>
    <t>Всероссийский творческий конкурс среди студенческих отрядов</t>
  </si>
  <si>
    <t>1 место в номинации "Танец"</t>
  </si>
  <si>
    <t xml:space="preserve">Всероссийская студенческая стройка  «Мирный Атом» </t>
  </si>
  <si>
    <t>г.Озерск</t>
  </si>
  <si>
    <t>2 место в конкурсе визиток ССО "Эшелон" СГУПС</t>
  </si>
  <si>
    <t>Всероссийская студенческая стройка "Космодром Восточный"</t>
  </si>
  <si>
    <t>май-июнь</t>
  </si>
  <si>
    <t>г. Углегорск</t>
  </si>
  <si>
    <t>1 место в конкурсе целиннных лагерей занял ССО "Мидград" СГУГиТ</t>
  </si>
  <si>
    <t>г.Калуга</t>
  </si>
  <si>
    <t>Лучшим комиссаром 2019 стала Варвара Боброва , Штаб СО СибУПК</t>
  </si>
  <si>
    <t>Международный форум "Хлеб - ты мир!" Конкурс командиров и комиссаров студенческих отрядов потребительской кооперации</t>
  </si>
  <si>
    <t>Зимняя спартакиада среди учреждений сферы молодежной политики города Новосибирска</t>
  </si>
  <si>
    <t>Лыжная база «Заря», ул. Саввы Кожевникова, 39а</t>
  </si>
  <si>
    <t>IV Летняя спартакиада среди учреждений сферы молодежной политики города
Новосибирска</t>
  </si>
  <si>
    <t>Парк культуры и отдыха «Заельцовский»</t>
  </si>
  <si>
    <t>Городской конкурс профессионального мастерства "Формула успеха - 2019"</t>
  </si>
  <si>
    <t>4 специалиста приняли участие в районном этапе, 1 был отобран на городской этап</t>
  </si>
  <si>
    <t>8 место в общем зачете; 2 место в интелектуальном туре</t>
  </si>
  <si>
    <t xml:space="preserve">10 место в общем зачете </t>
  </si>
  <si>
    <t>19-21 сентября</t>
  </si>
  <si>
    <t xml:space="preserve">Всероссийский студенческий сервисный отряд «Золотая Бухта» </t>
  </si>
  <si>
    <t>г. Новосибирск</t>
  </si>
  <si>
    <t>май-ноябрь</t>
  </si>
  <si>
    <t>http://timolod.ru/</t>
  </si>
  <si>
    <t>5 330/1 946 512</t>
  </si>
  <si>
    <t>http://www.timolod.ru/centers/youth_centers/opisanie/pioner.php</t>
  </si>
  <si>
    <t>https://vk.com/id176612726</t>
  </si>
  <si>
    <t>https://vk.com/ti_molod</t>
  </si>
  <si>
    <t>421/153 627</t>
  </si>
  <si>
    <t>https://www.facebook.com/timolodnsk</t>
  </si>
  <si>
    <t>51/15 615</t>
  </si>
  <si>
    <t>https://www.instagram.com/timolod_rf/</t>
  </si>
  <si>
    <t>31/11315</t>
  </si>
  <si>
    <t>https://www.youtube.com/user/pionernsk</t>
  </si>
  <si>
    <t>https://t.me/timolod</t>
  </si>
  <si>
    <t>47/21</t>
  </si>
  <si>
    <t>Евробуклет о НРО МООО "Российские студенческие отряды",
Брошюра об итогах года НРО МООО "Российские студенческие отряды"</t>
  </si>
  <si>
    <t xml:space="preserve">1600
</t>
  </si>
  <si>
    <t>Агитационные плакаты о деятельности студенческих отрядов, листовки о деятельности городского штаба добровольцев, информационные плакаты о проведении игр "КВН-Сибирь НЭКСТ"</t>
  </si>
  <si>
    <t>ФГБОУ ВО "НГУЭУ" , факультет "Государственное и муниципальное управление" 4 курс</t>
  </si>
  <si>
    <t>НГУ, факультет журналистики, 2 курс</t>
  </si>
  <si>
    <t>НГПУ, Институт дополнительного образования, 2 курс (магистратура)</t>
  </si>
  <si>
    <t>НГПУ, Институт культуры и молодежной политики, 4 курс</t>
  </si>
  <si>
    <t>Головное учреждение "Пионер" - 35 чел.                                                                                             Отдел развития поддержки молодежных добровольческих инициатив - 5 чел.                                  Итого: 40 чел.</t>
  </si>
  <si>
    <t>630132, г. Новосибирск, ул. Советская, 77а                                                                                           e-mail: pioner-nsk2011@yandex.ru  тел. 218-50-44                                                                                 страница на портале тымолод.рф: http://www.timolod.ru/centers/youth_centers/opisanie/pioner.php</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</si>
  <si>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</si>
  <si>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Головное учреждение "Пионер" - 12                                                                                                    Отдел развития поддержки молодежных добровольческих инициатив - 7                                         Итого: 19</t>
  </si>
  <si>
    <t>Новосибирский институт повышения квалификации и переподготовки работников образования</t>
  </si>
  <si>
    <t>ООО "Финансово-консалтинговая группа Развитие 2000"</t>
  </si>
  <si>
    <t>Универсальный алгоритм оказания первой помощи на месте происшествия</t>
  </si>
  <si>
    <t>Академия предпринимательства</t>
  </si>
  <si>
    <t>от 14 лет</t>
  </si>
  <si>
    <t>Подведение итогов реализации муниципальной молодежной политики</t>
  </si>
  <si>
    <t>Развитие инфраструктуры, кадрового потенциала  и информационно-аналитического   обеспечения муниципальной молодёжной политики</t>
  </si>
  <si>
    <t>Открытый фестиваль команд КВН сезона 2020 года</t>
  </si>
  <si>
    <t>Головное помещение:                                                                                                                          МБУ МЦ "Пионер", ул. Советская, 77а - помещение на 1 этаже жилого дома                   Структурное подразделение учреждения:                                                                                            Отдел развития поддержки молодежных добровольческих инициатив, ул. Ленина, 32 - помещение в цокольном этаже жилого дома</t>
  </si>
  <si>
    <t>Площадь по структурным подразделениям:                                                                                  Головное учреждение "Пионер" - 358,0 кв.м.                                                                                       Отдел развития поддержки молодежных добровольческих инициатив - 183,5 кв.м.                                                                                                                                                                                         Итого: 541,5 кв.м.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</si>
</sst>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2" tint="-0.249977111117893"/>
        <bgColor indexed="64"/>
      </patternFill>
    </fill>
    <fill>
      <patternFill patternType="solid">
        <fgColor rgb="FF66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cellStyleXfs>
  <cellXfs count="360">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18" fillId="4" borderId="6" xfId="0" applyFont="1" applyFill="1" applyBorder="1" applyAlignment="1" applyProtection="1">
      <alignment vertical="top" wrapText="1"/>
      <protection hidden="1"/>
    </xf>
    <xf numFmtId="0" fontId="17"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19"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0" fillId="3" borderId="1" xfId="0" applyNumberFormat="1" applyFont="1" applyFill="1" applyBorder="1" applyAlignment="1" applyProtection="1">
      <alignment horizontal="center" vertical="top" wrapText="1"/>
      <protection hidden="1"/>
    </xf>
    <xf numFmtId="1" fontId="3" fillId="5" borderId="2"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1"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1" fontId="22" fillId="0" borderId="0" xfId="0" applyNumberFormat="1" applyFont="1" applyProtection="1">
      <protection hidden="1"/>
    </xf>
    <xf numFmtId="0" fontId="21" fillId="0" borderId="0" xfId="0" applyFont="1" applyProtection="1">
      <protection hidden="1"/>
    </xf>
    <xf numFmtId="0" fontId="3" fillId="2" borderId="5" xfId="0" applyFont="1" applyFill="1" applyBorder="1" applyAlignment="1" applyProtection="1">
      <alignment vertical="top" wrapText="1"/>
      <protection hidden="1"/>
    </xf>
    <xf numFmtId="0" fontId="23"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4"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2" fillId="7"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vertical="top" wrapText="1"/>
      <protection locked="0"/>
    </xf>
    <xf numFmtId="0" fontId="9" fillId="7" borderId="5" xfId="0" applyFont="1" applyFill="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2" fillId="7"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8"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8"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top" wrapText="1"/>
      <protection locked="0"/>
    </xf>
    <xf numFmtId="0" fontId="27" fillId="8" borderId="1" xfId="0" applyFont="1" applyFill="1" applyBorder="1" applyAlignment="1">
      <alignment horizontal="center" vertical="center" wrapText="1"/>
    </xf>
    <xf numFmtId="0" fontId="27"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wrapText="1"/>
      <protection locked="0"/>
    </xf>
    <xf numFmtId="0" fontId="10" fillId="8" borderId="13" xfId="0" applyFont="1" applyFill="1" applyBorder="1" applyAlignment="1">
      <alignment horizontal="center" vertical="center" wrapText="1"/>
    </xf>
    <xf numFmtId="0" fontId="27" fillId="8" borderId="13" xfId="0" applyFont="1" applyFill="1" applyBorder="1" applyAlignment="1">
      <alignment horizontal="center" vertical="center" wrapText="1"/>
    </xf>
    <xf numFmtId="14" fontId="2" fillId="8" borderId="1"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8"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8" borderId="2" xfId="0" applyFont="1" applyFill="1" applyBorder="1" applyAlignment="1">
      <alignment horizontal="left" vertical="center" wrapText="1"/>
    </xf>
    <xf numFmtId="0" fontId="3" fillId="8"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pplyProtection="1">
      <alignment horizontal="center" vertical="top" wrapText="1"/>
      <protection hidden="1"/>
    </xf>
    <xf numFmtId="0" fontId="2" fillId="2" borderId="1" xfId="0" applyFont="1" applyFill="1" applyBorder="1" applyAlignment="1" applyProtection="1">
      <alignment vertical="top" wrapText="1"/>
      <protection locked="0"/>
    </xf>
    <xf numFmtId="0" fontId="10" fillId="0" borderId="1" xfId="0" applyFont="1" applyBorder="1" applyAlignment="1">
      <alignment horizontal="left" vertical="top" wrapText="1"/>
    </xf>
    <xf numFmtId="14" fontId="10" fillId="0" borderId="1" xfId="0" applyNumberFormat="1" applyFont="1" applyBorder="1" applyAlignment="1">
      <alignment horizontal="left" vertical="top"/>
    </xf>
    <xf numFmtId="0" fontId="10" fillId="0" borderId="1" xfId="0" applyFont="1" applyBorder="1" applyAlignment="1">
      <alignment horizontal="left" vertical="top"/>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14"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2" borderId="1" xfId="0" applyFont="1" applyFill="1" applyBorder="1" applyAlignment="1">
      <alignment horizontal="left" vertical="top" wrapText="1"/>
    </xf>
    <xf numFmtId="17" fontId="10" fillId="0" borderId="1" xfId="0" applyNumberFormat="1" applyFont="1" applyBorder="1" applyAlignment="1">
      <alignment horizontal="left" vertical="top" wrapText="1"/>
    </xf>
    <xf numFmtId="14" fontId="10" fillId="0" borderId="1" xfId="0" applyNumberFormat="1" applyFont="1" applyBorder="1" applyAlignment="1">
      <alignmen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10" fillId="0" borderId="1" xfId="0" applyFont="1" applyBorder="1" applyAlignment="1">
      <alignment vertical="top"/>
    </xf>
    <xf numFmtId="14"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14" fontId="10" fillId="0" borderId="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26" fillId="0" borderId="1" xfId="0" applyFont="1" applyBorder="1" applyAlignment="1">
      <alignment horizontal="center" vertical="top" wrapText="1"/>
    </xf>
    <xf numFmtId="0" fontId="25" fillId="0" borderId="1" xfId="0" applyFont="1" applyBorder="1" applyAlignment="1">
      <alignment vertical="top" wrapText="1"/>
    </xf>
    <xf numFmtId="0" fontId="2" fillId="3" borderId="2" xfId="0" applyFont="1" applyFill="1" applyBorder="1" applyProtection="1">
      <protection hidden="1"/>
    </xf>
    <xf numFmtId="0" fontId="3" fillId="3" borderId="2" xfId="0" applyFont="1" applyFill="1" applyBorder="1" applyAlignment="1" applyProtection="1">
      <alignment horizontal="center" vertical="top"/>
      <protection hidden="1"/>
    </xf>
    <xf numFmtId="0" fontId="3" fillId="3" borderId="8" xfId="0" applyFont="1" applyFill="1" applyBorder="1" applyAlignment="1" applyProtection="1">
      <alignment horizontal="left"/>
      <protection hidden="1"/>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hidden="1"/>
    </xf>
    <xf numFmtId="0" fontId="2" fillId="0" borderId="1" xfId="0" applyFont="1" applyBorder="1" applyAlignment="1">
      <alignment horizontal="justify" vertical="top" wrapText="1"/>
    </xf>
    <xf numFmtId="0" fontId="15" fillId="0" borderId="1" xfId="0" applyFont="1" applyBorder="1" applyAlignment="1">
      <alignment horizontal="justify"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Font="1" applyAlignment="1">
      <alignment wrapText="1"/>
    </xf>
    <xf numFmtId="0" fontId="27" fillId="8" borderId="1" xfId="0" applyFont="1" applyFill="1" applyBorder="1" applyAlignment="1" applyProtection="1">
      <alignment horizontal="center" vertical="top" wrapText="1"/>
    </xf>
    <xf numFmtId="0" fontId="10" fillId="8" borderId="2" xfId="0" applyFont="1" applyFill="1" applyBorder="1" applyAlignment="1">
      <alignment horizontal="center" vertical="center" wrapText="1"/>
    </xf>
    <xf numFmtId="0" fontId="10" fillId="0" borderId="1" xfId="0" applyFont="1" applyBorder="1" applyAlignment="1">
      <alignment horizontal="center" vertical="top"/>
    </xf>
    <xf numFmtId="0" fontId="10" fillId="0" borderId="1" xfId="0" applyFont="1" applyBorder="1" applyAlignment="1" applyProtection="1">
      <alignment horizontal="center" vertical="top" wrapText="1"/>
      <protection locked="0"/>
    </xf>
    <xf numFmtId="0" fontId="27" fillId="8" borderId="1" xfId="0" applyFont="1" applyFill="1" applyBorder="1" applyAlignment="1">
      <alignment horizontal="left" vertical="center" wrapText="1"/>
    </xf>
    <xf numFmtId="0" fontId="27" fillId="8" borderId="1" xfId="0" applyFont="1" applyFill="1" applyBorder="1" applyAlignment="1">
      <alignment horizontal="left" vertical="top" wrapText="1"/>
    </xf>
    <xf numFmtId="0" fontId="27"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11"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3" fontId="2" fillId="0" borderId="5" xfId="0" applyNumberFormat="1" applyFont="1" applyBorder="1" applyAlignment="1" applyProtection="1">
      <alignment horizontal="center" vertical="top" wrapText="1"/>
      <protection locked="0"/>
    </xf>
    <xf numFmtId="0" fontId="3" fillId="4" borderId="5" xfId="0" applyFont="1" applyFill="1" applyBorder="1" applyAlignment="1" applyProtection="1">
      <alignment horizontal="center" vertical="top" wrapText="1"/>
      <protection hidden="1"/>
    </xf>
    <xf numFmtId="0" fontId="27" fillId="0" borderId="1" xfId="0" applyFont="1" applyBorder="1" applyAlignment="1">
      <alignment horizontal="center" vertical="top"/>
    </xf>
    <xf numFmtId="0" fontId="17" fillId="2" borderId="6" xfId="0" applyFont="1" applyFill="1" applyBorder="1" applyAlignment="1" applyProtection="1">
      <alignment horizontal="center" vertical="top" wrapText="1"/>
      <protection hidden="1"/>
    </xf>
    <xf numFmtId="164" fontId="3" fillId="3" borderId="5" xfId="0" applyNumberFormat="1"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top"/>
      <protection hidden="1"/>
    </xf>
    <xf numFmtId="0" fontId="2" fillId="0" borderId="5" xfId="0" applyFont="1" applyBorder="1" applyAlignment="1">
      <alignment horizontal="center" vertical="top"/>
    </xf>
    <xf numFmtId="0" fontId="2" fillId="0" borderId="2" xfId="0" applyFont="1" applyBorder="1" applyAlignment="1">
      <alignment vertical="top" wrapText="1"/>
    </xf>
    <xf numFmtId="14" fontId="2" fillId="0" borderId="1" xfId="0" applyNumberFormat="1" applyFont="1" applyBorder="1" applyAlignment="1" applyProtection="1">
      <alignment horizontal="center" vertical="top" wrapText="1"/>
      <protection locked="0"/>
    </xf>
    <xf numFmtId="16" fontId="2" fillId="0" borderId="1" xfId="0" applyNumberFormat="1" applyFont="1" applyBorder="1" applyAlignment="1" applyProtection="1">
      <alignment horizontal="center" vertical="top" wrapText="1"/>
      <protection locked="0"/>
    </xf>
    <xf numFmtId="0" fontId="2" fillId="0" borderId="15"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4" fontId="2" fillId="0" borderId="0" xfId="0" applyNumberFormat="1" applyFont="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hidden="1"/>
    </xf>
    <xf numFmtId="49" fontId="2" fillId="2" borderId="1" xfId="0"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hidden="1"/>
    </xf>
    <xf numFmtId="0" fontId="2" fillId="0" borderId="1" xfId="0" applyFont="1" applyBorder="1" applyAlignment="1">
      <alignment horizontal="left" vertical="center" wrapText="1"/>
    </xf>
    <xf numFmtId="0" fontId="2" fillId="2" borderId="1" xfId="0"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center" vertical="top" wrapText="1"/>
      <protection locked="0"/>
    </xf>
    <xf numFmtId="0" fontId="10"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0"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10" fillId="0" borderId="1" xfId="0" applyFont="1" applyBorder="1" applyAlignment="1" applyProtection="1">
      <alignment horizontal="left" wrapText="1"/>
      <protection locked="0"/>
    </xf>
    <xf numFmtId="0" fontId="10" fillId="0" borderId="1" xfId="0" applyFont="1" applyBorder="1" applyAlignment="1">
      <alignment horizontal="left" wrapText="1"/>
    </xf>
    <xf numFmtId="0" fontId="11" fillId="0" borderId="0" xfId="0" applyFont="1" applyAlignment="1">
      <alignment vertical="center" wrapText="1"/>
    </xf>
    <xf numFmtId="0" fontId="28" fillId="0" borderId="1" xfId="1" applyFont="1" applyBorder="1" applyAlignment="1" applyProtection="1">
      <alignment horizontal="center" vertical="top" wrapText="1"/>
      <protection locked="0"/>
    </xf>
    <xf numFmtId="0" fontId="10" fillId="0" borderId="1" xfId="0" applyFont="1" applyBorder="1" applyAlignment="1">
      <alignment horizontal="center"/>
    </xf>
    <xf numFmtId="3" fontId="10" fillId="0" borderId="1" xfId="0" applyNumberFormat="1" applyFont="1" applyBorder="1" applyAlignment="1">
      <alignment horizontal="center"/>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28" fillId="0" borderId="0" xfId="1" applyFont="1" applyAlignment="1">
      <alignment horizontal="center" vertical="center"/>
    </xf>
    <xf numFmtId="3" fontId="10" fillId="0" borderId="1" xfId="0" applyNumberFormat="1" applyFont="1" applyBorder="1" applyAlignment="1" applyProtection="1">
      <alignment horizontal="center" vertical="center" wrapText="1"/>
      <protection locked="0"/>
    </xf>
    <xf numFmtId="0" fontId="28" fillId="0" borderId="1" xfId="1" applyBorder="1" applyAlignment="1" applyProtection="1">
      <alignment horizontal="center" vertical="top" wrapText="1"/>
      <protection locked="0"/>
    </xf>
    <xf numFmtId="3" fontId="10" fillId="0" borderId="5" xfId="0" applyNumberFormat="1" applyFont="1" applyBorder="1" applyAlignment="1" applyProtection="1">
      <alignment horizontal="center" vertical="center" wrapText="1"/>
      <protection locked="0"/>
    </xf>
    <xf numFmtId="0" fontId="7" fillId="0" borderId="0" xfId="0" applyFont="1" applyProtection="1">
      <protection locked="0" hidden="1"/>
    </xf>
    <xf numFmtId="0" fontId="2" fillId="0" borderId="5"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0" xfId="0" applyFont="1" applyAlignment="1">
      <alignment wrapText="1"/>
    </xf>
    <xf numFmtId="0" fontId="2" fillId="0" borderId="0" xfId="0" applyFont="1" applyAlignment="1" applyProtection="1">
      <alignment horizontal="center" vertical="top"/>
      <protection hidden="1"/>
    </xf>
    <xf numFmtId="0" fontId="24" fillId="0" borderId="9" xfId="0" applyFont="1" applyBorder="1" applyAlignment="1" applyProtection="1">
      <alignment horizontal="center"/>
      <protection hidden="1"/>
    </xf>
    <xf numFmtId="0" fontId="24" fillId="0" borderId="0" xfId="0" applyFont="1" applyBorder="1" applyAlignment="1" applyProtection="1">
      <alignment horizontal="center" vertical="top"/>
      <protection hidden="1"/>
    </xf>
    <xf numFmtId="0" fontId="16"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5" fillId="0" borderId="6"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4" fillId="0" borderId="9" xfId="0" applyFont="1" applyBorder="1" applyAlignment="1" applyProtection="1">
      <alignment horizontal="center" vertical="top"/>
      <protection hidden="1"/>
    </xf>
    <xf numFmtId="0" fontId="3" fillId="0" borderId="0" xfId="0" applyFont="1" applyAlignment="1" applyProtection="1">
      <alignment horizontal="left"/>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1" fontId="3" fillId="3" borderId="2" xfId="0" applyNumberFormat="1"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lignment horizontal="left"/>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3" fillId="0" borderId="0" xfId="0" applyFont="1" applyBorder="1" applyAlignment="1" applyProtection="1">
      <alignment horizontal="left"/>
      <protection hidden="1"/>
    </xf>
    <xf numFmtId="0" fontId="17" fillId="4" borderId="5" xfId="0" applyFont="1" applyFill="1" applyBorder="1" applyAlignment="1" applyProtection="1">
      <alignment horizontal="center"/>
      <protection hidden="1"/>
    </xf>
    <xf numFmtId="0" fontId="17"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cellXfs>
  <cellStyles count="4">
    <cellStyle name="Гиперссылка" xfId="1" builtinId="8"/>
    <cellStyle name="Гиперссылка 2" xfId="2"/>
    <cellStyle name="Гиперссылка 3" xfId="3"/>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FFFF99"/>
      <color rgb="FF66FFFF"/>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14\Users\&#1055;&#1080;&#1088;&#1072;&#1084;&#1080;&#1076;&#1072;\Downloads\&#1060;&#1086;&#1088;&#1084;&#1072;%20&#1057;&#1090;&#1072;&#1090;%20&#1086;&#1090;&#1095;&#1077;&#1090;&#1072;%20&#1059;&#1052;&#1055;%20&#1079;&#1072;%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1"/>
      <sheetName val="Раздел 1.1"/>
      <sheetName val="Раздел 1.2"/>
      <sheetName val="Раздел 1.3"/>
      <sheetName val="Раздел 2"/>
      <sheetName val="Раздел 3"/>
      <sheetName val="Раздел 4"/>
      <sheetName val="Раздел 5"/>
      <sheetName val="Раздел 5.1"/>
      <sheetName val="Раздел 5.2"/>
      <sheetName val="Раздел 5.3"/>
      <sheetName val="Раздел 6"/>
      <sheetName val="Раздел 7"/>
      <sheetName val="Раздел 8.1"/>
      <sheetName val="Раздел 8.2"/>
      <sheetName val="Раздел 8.3"/>
      <sheetName val="Раздел 9"/>
      <sheetName val="Раздел 10.1"/>
      <sheetName val="Раздел 10.2"/>
      <sheetName val="Раздел 10.3"/>
      <sheetName val="Раздел 10.4"/>
    </sheetNames>
    <sheetDataSet>
      <sheetData sheetId="0" refreshError="1"/>
      <sheetData sheetId="1" refreshError="1"/>
      <sheetData sheetId="2">
        <row r="16">
          <cell r="I16">
            <v>1540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t.me/timolod" TargetMode="External"/><Relationship Id="rId3" Type="http://schemas.openxmlformats.org/officeDocument/2006/relationships/hyperlink" Target="https://vk.com/id176612726" TargetMode="External"/><Relationship Id="rId7" Type="http://schemas.openxmlformats.org/officeDocument/2006/relationships/hyperlink" Target="http://www.timolod.ru/centers/youth_centers/opisanie/pioner.php" TargetMode="External"/><Relationship Id="rId2" Type="http://schemas.openxmlformats.org/officeDocument/2006/relationships/hyperlink" Target="https://vk.com/ti_molod" TargetMode="External"/><Relationship Id="rId1" Type="http://schemas.openxmlformats.org/officeDocument/2006/relationships/hyperlink" Target="http://timolod.ru/" TargetMode="External"/><Relationship Id="rId6" Type="http://schemas.openxmlformats.org/officeDocument/2006/relationships/hyperlink" Target="https://www.facebook.com/timolodnsk" TargetMode="External"/><Relationship Id="rId5" Type="http://schemas.openxmlformats.org/officeDocument/2006/relationships/hyperlink" Target="https://www.instagram.com/timolod_rf/" TargetMode="External"/><Relationship Id="rId4" Type="http://schemas.openxmlformats.org/officeDocument/2006/relationships/hyperlink" Target="https://www.youtube.com/user/pionernsk"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topLeftCell="A4" zoomScaleSheetLayoutView="100" workbookViewId="0">
      <selection activeCell="I6" sqref="I6"/>
    </sheetView>
  </sheetViews>
  <sheetFormatPr defaultColWidth="9.140625" defaultRowHeight="15" x14ac:dyDescent="0.25"/>
  <cols>
    <col min="1" max="1" width="10.140625" style="38" customWidth="1"/>
    <col min="2" max="2" width="9.140625" style="38"/>
    <col min="3" max="3" width="2.140625" style="38" customWidth="1"/>
    <col min="4" max="7" width="9.140625" style="38"/>
    <col min="8" max="8" width="8.5703125" style="38" customWidth="1"/>
    <col min="9" max="9" width="9.140625" style="38"/>
    <col min="10" max="10" width="9.140625" style="38" customWidth="1"/>
    <col min="11" max="11" width="5.42578125" style="38" customWidth="1"/>
    <col min="12" max="12" width="15.7109375" style="38" customWidth="1"/>
    <col min="13" max="13" width="9.140625" style="38"/>
    <col min="14" max="14" width="15.7109375" style="38" customWidth="1"/>
    <col min="15" max="16384" width="9.140625" style="38"/>
  </cols>
  <sheetData>
    <row r="1" spans="1:14" ht="20.25" x14ac:dyDescent="0.25">
      <c r="A1" s="291" t="s">
        <v>206</v>
      </c>
      <c r="B1" s="291"/>
      <c r="C1" s="291"/>
      <c r="D1" s="291"/>
      <c r="E1" s="291"/>
      <c r="F1" s="291"/>
      <c r="G1" s="291"/>
      <c r="H1" s="291"/>
      <c r="I1" s="291"/>
      <c r="J1" s="291"/>
      <c r="K1" s="291"/>
      <c r="L1" s="291"/>
      <c r="M1" s="291"/>
      <c r="N1" s="291"/>
    </row>
    <row r="2" spans="1:14" ht="38.25" customHeight="1" x14ac:dyDescent="0.25"/>
    <row r="3" spans="1:14" ht="19.5" customHeight="1" x14ac:dyDescent="0.25">
      <c r="A3" s="299" t="s">
        <v>218</v>
      </c>
      <c r="B3" s="299"/>
      <c r="C3" s="299"/>
      <c r="D3" s="299"/>
      <c r="E3" s="299"/>
      <c r="L3" s="292"/>
      <c r="M3" s="292"/>
      <c r="N3" s="292"/>
    </row>
    <row r="4" spans="1:14" ht="15.75" x14ac:dyDescent="0.25">
      <c r="A4" s="121" t="s">
        <v>79</v>
      </c>
      <c r="B4" s="298" t="s">
        <v>266</v>
      </c>
      <c r="C4" s="298"/>
      <c r="D4" s="298"/>
      <c r="E4" s="298"/>
    </row>
    <row r="5" spans="1:14" ht="21.75" customHeight="1" x14ac:dyDescent="0.25">
      <c r="A5" s="298"/>
      <c r="B5" s="298"/>
      <c r="C5" s="298"/>
      <c r="D5" s="298"/>
      <c r="E5" s="298"/>
    </row>
    <row r="6" spans="1:14" ht="30.75" customHeight="1" x14ac:dyDescent="0.25">
      <c r="A6" s="300" t="s">
        <v>267</v>
      </c>
      <c r="B6" s="300"/>
      <c r="D6" s="301"/>
      <c r="E6" s="301"/>
    </row>
    <row r="7" spans="1:14" ht="12.75" customHeight="1" x14ac:dyDescent="0.25">
      <c r="A7" s="302" t="s">
        <v>219</v>
      </c>
      <c r="B7" s="302"/>
      <c r="D7" s="289" t="s">
        <v>220</v>
      </c>
      <c r="E7" s="289"/>
    </row>
    <row r="8" spans="1:14" ht="12.75" customHeight="1" x14ac:dyDescent="0.25">
      <c r="A8" s="243"/>
      <c r="B8" s="290" t="s">
        <v>221</v>
      </c>
      <c r="C8" s="290"/>
      <c r="D8" s="290"/>
      <c r="E8" s="122"/>
    </row>
    <row r="9" spans="1:14" ht="101.25" customHeight="1" x14ac:dyDescent="0.25"/>
    <row r="10" spans="1:14" ht="18.75" x14ac:dyDescent="0.3">
      <c r="A10" s="294" t="s">
        <v>102</v>
      </c>
      <c r="B10" s="294"/>
      <c r="C10" s="294"/>
      <c r="D10" s="294"/>
      <c r="E10" s="294"/>
      <c r="F10" s="294"/>
      <c r="G10" s="294"/>
      <c r="H10" s="294"/>
      <c r="I10" s="294"/>
      <c r="J10" s="294"/>
      <c r="K10" s="294"/>
      <c r="L10" s="294"/>
      <c r="M10" s="294"/>
      <c r="N10" s="294"/>
    </row>
    <row r="11" spans="1:14" ht="18.75" customHeight="1" x14ac:dyDescent="0.3">
      <c r="A11" s="295" t="s">
        <v>268</v>
      </c>
      <c r="B11" s="295"/>
      <c r="C11" s="295"/>
      <c r="D11" s="295"/>
      <c r="E11" s="295"/>
      <c r="F11" s="295"/>
      <c r="G11" s="295"/>
      <c r="H11" s="295"/>
      <c r="I11" s="295"/>
      <c r="J11" s="295"/>
      <c r="K11" s="295"/>
      <c r="L11" s="295"/>
      <c r="M11" s="295"/>
      <c r="N11" s="295"/>
    </row>
    <row r="12" spans="1:14" x14ac:dyDescent="0.25">
      <c r="A12" s="296" t="s">
        <v>103</v>
      </c>
      <c r="B12" s="296"/>
      <c r="C12" s="296"/>
      <c r="D12" s="296"/>
      <c r="E12" s="296"/>
      <c r="F12" s="296"/>
      <c r="G12" s="296"/>
      <c r="H12" s="296"/>
      <c r="I12" s="296"/>
      <c r="J12" s="296"/>
      <c r="K12" s="296"/>
      <c r="L12" s="296"/>
      <c r="M12" s="296"/>
      <c r="N12" s="296"/>
    </row>
    <row r="13" spans="1:14" ht="18.75" x14ac:dyDescent="0.3">
      <c r="E13" s="39" t="s">
        <v>104</v>
      </c>
      <c r="F13" s="293">
        <v>2019</v>
      </c>
      <c r="G13" s="293"/>
      <c r="H13" s="297" t="s">
        <v>105</v>
      </c>
      <c r="I13" s="297"/>
      <c r="J13" s="297"/>
    </row>
    <row r="23" spans="1:14" ht="18.75" x14ac:dyDescent="0.25">
      <c r="A23" s="288" t="s">
        <v>207</v>
      </c>
      <c r="B23" s="288"/>
      <c r="C23" s="288"/>
      <c r="D23" s="288"/>
      <c r="E23" s="288"/>
      <c r="F23" s="288"/>
      <c r="G23" s="288"/>
      <c r="H23" s="288"/>
      <c r="I23" s="288"/>
      <c r="J23" s="288"/>
      <c r="K23" s="288"/>
      <c r="L23" s="288"/>
      <c r="M23" s="288"/>
      <c r="N23" s="288"/>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heetViews>
  <sheetFormatPr defaultRowHeight="15" x14ac:dyDescent="0.25"/>
  <cols>
    <col min="1" max="1" width="49.42578125" customWidth="1"/>
    <col min="2" max="4" width="18.7109375" customWidth="1"/>
  </cols>
  <sheetData>
    <row r="1" spans="1:4" ht="18.75" customHeight="1" x14ac:dyDescent="0.25">
      <c r="A1" s="138" t="s">
        <v>265</v>
      </c>
      <c r="B1" s="138"/>
      <c r="C1" s="138"/>
      <c r="D1" s="138"/>
    </row>
    <row r="2" spans="1:4" ht="94.5" customHeight="1" x14ac:dyDescent="0.25">
      <c r="A2" s="111" t="s">
        <v>263</v>
      </c>
      <c r="B2" s="136" t="s">
        <v>227</v>
      </c>
      <c r="C2" s="136" t="s">
        <v>228</v>
      </c>
      <c r="D2" s="136" t="s">
        <v>198</v>
      </c>
    </row>
    <row r="3" spans="1:4" ht="37.5" customHeight="1" x14ac:dyDescent="0.25">
      <c r="A3" s="104" t="s">
        <v>60</v>
      </c>
      <c r="B3" s="67">
        <v>0</v>
      </c>
      <c r="C3" s="112">
        <v>0</v>
      </c>
      <c r="D3" s="112">
        <v>0</v>
      </c>
    </row>
    <row r="4" spans="1:4" ht="37.5" customHeight="1" x14ac:dyDescent="0.25">
      <c r="A4" s="104" t="s">
        <v>61</v>
      </c>
      <c r="B4" s="67">
        <v>0</v>
      </c>
      <c r="C4" s="112">
        <v>0</v>
      </c>
      <c r="D4" s="112">
        <v>0</v>
      </c>
    </row>
    <row r="5" spans="1:4" ht="37.5" customHeight="1" x14ac:dyDescent="0.25">
      <c r="A5" s="104" t="s">
        <v>69</v>
      </c>
      <c r="B5" s="67">
        <v>0</v>
      </c>
      <c r="C5" s="112">
        <v>0</v>
      </c>
      <c r="D5" s="112">
        <v>0</v>
      </c>
    </row>
    <row r="6" spans="1:4" ht="37.5" customHeight="1" x14ac:dyDescent="0.25">
      <c r="A6" s="104" t="s">
        <v>70</v>
      </c>
      <c r="B6" s="67">
        <v>0</v>
      </c>
      <c r="C6" s="112">
        <v>0</v>
      </c>
      <c r="D6" s="112">
        <v>0</v>
      </c>
    </row>
    <row r="7" spans="1:4" ht="37.5" customHeight="1" x14ac:dyDescent="0.25">
      <c r="A7" s="104" t="s">
        <v>71</v>
      </c>
      <c r="B7" s="67">
        <v>0</v>
      </c>
      <c r="C7" s="112">
        <v>0</v>
      </c>
      <c r="D7" s="112">
        <v>0</v>
      </c>
    </row>
    <row r="8" spans="1:4" ht="37.5" customHeight="1" x14ac:dyDescent="0.25">
      <c r="A8" s="104" t="s">
        <v>72</v>
      </c>
      <c r="B8" s="67">
        <v>0</v>
      </c>
      <c r="C8" s="112">
        <v>0</v>
      </c>
      <c r="D8" s="112">
        <v>0</v>
      </c>
    </row>
    <row r="9" spans="1:4" ht="37.5" customHeight="1" x14ac:dyDescent="0.25">
      <c r="A9" s="137" t="s">
        <v>91</v>
      </c>
      <c r="B9" s="35">
        <f>SUM(B3:B8)</f>
        <v>0</v>
      </c>
      <c r="C9" s="35">
        <f>SUM(C3:C8)</f>
        <v>0</v>
      </c>
      <c r="D9" s="35">
        <f>SUM(D3:D8)</f>
        <v>0</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SheetLayoutView="100" workbookViewId="0">
      <selection activeCell="C5" sqref="C5"/>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47" t="s">
        <v>140</v>
      </c>
      <c r="B1" s="347"/>
      <c r="C1" s="347"/>
      <c r="D1" s="347"/>
      <c r="E1" s="347"/>
    </row>
    <row r="2" spans="1:5" ht="94.5" customHeight="1" x14ac:dyDescent="0.25">
      <c r="A2" s="230" t="s">
        <v>141</v>
      </c>
      <c r="B2" s="230" t="s">
        <v>142</v>
      </c>
      <c r="C2" s="230" t="s">
        <v>143</v>
      </c>
      <c r="D2" s="230" t="s">
        <v>144</v>
      </c>
      <c r="E2" s="230" t="s">
        <v>145</v>
      </c>
    </row>
    <row r="3" spans="1:5" ht="56.25" x14ac:dyDescent="0.3">
      <c r="A3" s="70" t="s">
        <v>146</v>
      </c>
      <c r="B3" s="55">
        <v>0</v>
      </c>
      <c r="C3" s="112">
        <v>0</v>
      </c>
      <c r="D3" s="112">
        <v>0</v>
      </c>
      <c r="E3" s="112">
        <v>0</v>
      </c>
    </row>
    <row r="4" spans="1:5" ht="75" x14ac:dyDescent="0.3">
      <c r="A4" s="70" t="s">
        <v>147</v>
      </c>
      <c r="B4" s="55">
        <v>0</v>
      </c>
      <c r="C4" s="112">
        <v>0</v>
      </c>
      <c r="D4" s="112">
        <v>0</v>
      </c>
      <c r="E4" s="112">
        <v>0</v>
      </c>
    </row>
    <row r="5" spans="1:5" ht="112.5" x14ac:dyDescent="0.3">
      <c r="A5" s="70" t="s">
        <v>222</v>
      </c>
      <c r="B5" s="123">
        <v>0</v>
      </c>
      <c r="C5" s="123">
        <v>0</v>
      </c>
      <c r="D5" s="123">
        <v>0</v>
      </c>
      <c r="E5" s="123">
        <v>0</v>
      </c>
    </row>
    <row r="6" spans="1:5" ht="24" customHeight="1" x14ac:dyDescent="0.3">
      <c r="A6" s="70" t="s">
        <v>223</v>
      </c>
      <c r="B6" s="55">
        <v>0</v>
      </c>
      <c r="C6" s="112">
        <v>0</v>
      </c>
      <c r="D6" s="112">
        <v>0</v>
      </c>
      <c r="E6" s="112">
        <v>0</v>
      </c>
    </row>
    <row r="7" spans="1:5" ht="37.5" x14ac:dyDescent="0.3">
      <c r="A7" s="70" t="s">
        <v>148</v>
      </c>
      <c r="B7" s="55">
        <v>0</v>
      </c>
      <c r="C7" s="112">
        <v>0</v>
      </c>
      <c r="D7" s="112">
        <v>0</v>
      </c>
      <c r="E7" s="112">
        <v>0</v>
      </c>
    </row>
    <row r="8" spans="1:5" ht="56.25" x14ac:dyDescent="0.3">
      <c r="A8" s="70" t="s">
        <v>149</v>
      </c>
      <c r="B8" s="55">
        <v>0</v>
      </c>
      <c r="C8" s="112">
        <v>0</v>
      </c>
      <c r="D8" s="112">
        <v>0</v>
      </c>
      <c r="E8" s="112">
        <v>0</v>
      </c>
    </row>
    <row r="9" spans="1:5" ht="56.25" x14ac:dyDescent="0.3">
      <c r="A9" s="70" t="s">
        <v>150</v>
      </c>
      <c r="B9" s="55">
        <v>0</v>
      </c>
      <c r="C9" s="112">
        <v>0</v>
      </c>
      <c r="D9" s="112">
        <v>0</v>
      </c>
      <c r="E9" s="112">
        <v>0</v>
      </c>
    </row>
    <row r="10" spans="1:5" ht="18.75" x14ac:dyDescent="0.25">
      <c r="A10" s="71" t="s">
        <v>91</v>
      </c>
      <c r="B10" s="110">
        <v>0</v>
      </c>
      <c r="C10" s="110">
        <v>0</v>
      </c>
      <c r="D10" s="110">
        <v>0</v>
      </c>
      <c r="E10" s="110">
        <v>0</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view="pageBreakPreview" zoomScaleSheetLayoutView="100" workbookViewId="0">
      <selection activeCell="D112" sqref="A112:D112"/>
    </sheetView>
  </sheetViews>
  <sheetFormatPr defaultRowHeight="15" x14ac:dyDescent="0.25"/>
  <cols>
    <col min="1" max="1" width="43.28515625" customWidth="1"/>
    <col min="2" max="2" width="15.85546875" customWidth="1"/>
    <col min="3" max="3" width="26" customWidth="1"/>
    <col min="4" max="4" width="43.7109375" customWidth="1"/>
  </cols>
  <sheetData>
    <row r="1" spans="1:4" ht="58.5" customHeight="1" x14ac:dyDescent="0.25">
      <c r="A1" s="346" t="s">
        <v>151</v>
      </c>
      <c r="B1" s="348"/>
      <c r="C1" s="348"/>
      <c r="D1" s="348"/>
    </row>
    <row r="2" spans="1:4" ht="37.5" x14ac:dyDescent="0.25">
      <c r="A2" s="27" t="s">
        <v>93</v>
      </c>
      <c r="B2" s="27" t="s">
        <v>94</v>
      </c>
      <c r="C2" s="27" t="s">
        <v>95</v>
      </c>
      <c r="D2" s="27" t="s">
        <v>152</v>
      </c>
    </row>
    <row r="3" spans="1:4" ht="18.75" x14ac:dyDescent="0.25">
      <c r="A3" s="161" t="s">
        <v>224</v>
      </c>
      <c r="B3" s="162"/>
      <c r="C3" s="161"/>
      <c r="D3" s="162"/>
    </row>
    <row r="4" spans="1:4" ht="15.75" x14ac:dyDescent="0.25">
      <c r="A4" s="181"/>
      <c r="B4" s="186"/>
      <c r="C4" s="186"/>
      <c r="D4" s="181"/>
    </row>
    <row r="5" spans="1:4" ht="18.75" x14ac:dyDescent="0.25">
      <c r="A5" s="73"/>
      <c r="B5" s="108"/>
      <c r="C5" s="73"/>
      <c r="D5" s="108"/>
    </row>
    <row r="6" spans="1:4" ht="18.75" x14ac:dyDescent="0.25">
      <c r="A6" s="161" t="s">
        <v>124</v>
      </c>
      <c r="B6" s="168"/>
      <c r="C6" s="161"/>
      <c r="D6" s="162"/>
    </row>
    <row r="7" spans="1:4" ht="15.75" customHeight="1" x14ac:dyDescent="0.25">
      <c r="A7" s="181"/>
      <c r="B7" s="182"/>
      <c r="C7" s="181"/>
      <c r="D7" s="181"/>
    </row>
    <row r="8" spans="1:4" ht="15.75" x14ac:dyDescent="0.25">
      <c r="A8" s="181"/>
      <c r="B8" s="186"/>
      <c r="C8" s="186"/>
      <c r="D8" s="181"/>
    </row>
    <row r="9" spans="1:4" ht="15.75" x14ac:dyDescent="0.25">
      <c r="A9" s="215"/>
      <c r="B9" s="186"/>
      <c r="C9" s="181"/>
      <c r="D9" s="181"/>
    </row>
    <row r="10" spans="1:4" ht="15.75" x14ac:dyDescent="0.25">
      <c r="A10" s="181"/>
      <c r="B10" s="188"/>
      <c r="C10" s="181"/>
      <c r="D10" s="181"/>
    </row>
    <row r="11" spans="1:4" ht="13.5" customHeight="1" x14ac:dyDescent="0.25">
      <c r="A11" s="181"/>
      <c r="B11" s="188"/>
      <c r="C11" s="181"/>
      <c r="D11" s="181"/>
    </row>
    <row r="12" spans="1:4" ht="16.5" customHeight="1" x14ac:dyDescent="0.25">
      <c r="A12" s="181"/>
      <c r="B12" s="188"/>
      <c r="C12" s="181"/>
      <c r="D12" s="181"/>
    </row>
    <row r="13" spans="1:4" ht="15.75" x14ac:dyDescent="0.25">
      <c r="A13" s="190"/>
      <c r="B13" s="198"/>
      <c r="C13" s="190"/>
      <c r="D13" s="199"/>
    </row>
    <row r="14" spans="1:4" ht="18.75" x14ac:dyDescent="0.25">
      <c r="A14" s="73"/>
      <c r="B14" s="108"/>
      <c r="C14" s="73"/>
      <c r="D14" s="108"/>
    </row>
    <row r="15" spans="1:4" ht="18.75" x14ac:dyDescent="0.25">
      <c r="A15" s="161" t="s">
        <v>238</v>
      </c>
      <c r="B15" s="168"/>
      <c r="C15" s="161"/>
      <c r="D15" s="162"/>
    </row>
    <row r="16" spans="1:4" ht="62.45" customHeight="1" x14ac:dyDescent="0.25">
      <c r="A16" s="73" t="s">
        <v>385</v>
      </c>
      <c r="B16" s="246">
        <v>43524</v>
      </c>
      <c r="C16" s="73" t="s">
        <v>386</v>
      </c>
      <c r="D16" s="108" t="s">
        <v>392</v>
      </c>
    </row>
    <row r="17" spans="1:4" ht="56.45" customHeight="1" x14ac:dyDescent="0.25">
      <c r="A17" s="73" t="s">
        <v>387</v>
      </c>
      <c r="B17" s="246">
        <v>43620</v>
      </c>
      <c r="C17" s="73" t="s">
        <v>388</v>
      </c>
      <c r="D17" s="108" t="s">
        <v>391</v>
      </c>
    </row>
    <row r="18" spans="1:4" ht="60" customHeight="1" x14ac:dyDescent="0.25">
      <c r="A18" s="73" t="s">
        <v>389</v>
      </c>
      <c r="B18" s="246" t="s">
        <v>396</v>
      </c>
      <c r="C18" s="73" t="s">
        <v>395</v>
      </c>
      <c r="D18" s="108" t="s">
        <v>390</v>
      </c>
    </row>
    <row r="19" spans="1:4" ht="18.75" x14ac:dyDescent="0.25">
      <c r="A19" s="73"/>
      <c r="B19" s="246"/>
      <c r="C19" s="73"/>
      <c r="D19" s="108"/>
    </row>
    <row r="20" spans="1:4" ht="15.75" x14ac:dyDescent="0.25">
      <c r="A20" s="181"/>
      <c r="B20" s="189"/>
      <c r="C20" s="189"/>
      <c r="D20" s="181"/>
    </row>
    <row r="21" spans="1:4" ht="18" customHeight="1" x14ac:dyDescent="0.25">
      <c r="A21" s="181"/>
      <c r="B21" s="182"/>
      <c r="C21" s="181"/>
      <c r="D21" s="181"/>
    </row>
    <row r="22" spans="1:4" ht="15.75" x14ac:dyDescent="0.25">
      <c r="A22" s="181"/>
      <c r="B22" s="189"/>
      <c r="C22" s="189"/>
      <c r="D22" s="181"/>
    </row>
    <row r="23" spans="1:4" ht="15.75" x14ac:dyDescent="0.25">
      <c r="A23" s="181"/>
      <c r="B23" s="181"/>
      <c r="C23" s="181"/>
      <c r="D23" s="181"/>
    </row>
    <row r="24" spans="1:4" ht="15.75" x14ac:dyDescent="0.25">
      <c r="A24" s="181"/>
      <c r="B24" s="186"/>
      <c r="C24" s="181"/>
      <c r="D24" s="181"/>
    </row>
    <row r="25" spans="1:4" ht="18" customHeight="1" x14ac:dyDescent="0.25">
      <c r="A25" s="181"/>
      <c r="B25" s="181"/>
      <c r="C25" s="181"/>
      <c r="D25" s="181"/>
    </row>
    <row r="26" spans="1:4" ht="18.75" customHeight="1" x14ac:dyDescent="0.25">
      <c r="A26" s="181"/>
      <c r="B26" s="181"/>
      <c r="C26" s="181"/>
      <c r="D26" s="181"/>
    </row>
    <row r="27" spans="1:4" ht="19.5" customHeight="1" x14ac:dyDescent="0.25">
      <c r="A27" s="181"/>
      <c r="B27" s="186"/>
      <c r="C27" s="181"/>
      <c r="D27" s="181"/>
    </row>
    <row r="28" spans="1:4" ht="22.5" customHeight="1" x14ac:dyDescent="0.25">
      <c r="A28" s="181"/>
      <c r="B28" s="186"/>
      <c r="C28" s="181"/>
      <c r="D28" s="181"/>
    </row>
    <row r="29" spans="1:4" ht="15.75" hidden="1" customHeight="1" x14ac:dyDescent="0.25">
      <c r="A29" s="181"/>
      <c r="B29" s="186"/>
      <c r="C29" s="181"/>
      <c r="D29" s="181"/>
    </row>
    <row r="30" spans="1:4" ht="21.75" customHeight="1" x14ac:dyDescent="0.25">
      <c r="A30" s="181"/>
      <c r="B30" s="181"/>
      <c r="C30" s="181"/>
      <c r="D30" s="181"/>
    </row>
    <row r="31" spans="1:4" ht="23.25" customHeight="1" x14ac:dyDescent="0.25">
      <c r="A31" s="181"/>
      <c r="B31" s="181"/>
      <c r="C31" s="181"/>
      <c r="D31" s="181"/>
    </row>
    <row r="32" spans="1:4" ht="23.25" customHeight="1" x14ac:dyDescent="0.25">
      <c r="A32" s="181"/>
      <c r="B32" s="181"/>
      <c r="C32" s="181"/>
      <c r="D32" s="181"/>
    </row>
    <row r="33" spans="1:4" ht="18" customHeight="1" x14ac:dyDescent="0.25">
      <c r="A33" s="181"/>
      <c r="B33" s="186"/>
      <c r="C33" s="181"/>
      <c r="D33" s="181"/>
    </row>
    <row r="34" spans="1:4" ht="18" customHeight="1" x14ac:dyDescent="0.25">
      <c r="A34" s="181"/>
      <c r="B34" s="186"/>
      <c r="C34" s="181"/>
      <c r="D34" s="181"/>
    </row>
    <row r="35" spans="1:4" ht="19.5" customHeight="1" x14ac:dyDescent="0.25">
      <c r="A35" s="181"/>
      <c r="B35" s="186"/>
      <c r="C35" s="181"/>
      <c r="D35" s="181"/>
    </row>
    <row r="36" spans="1:4" ht="18.75" customHeight="1" x14ac:dyDescent="0.25">
      <c r="A36" s="181"/>
      <c r="B36" s="181"/>
      <c r="C36" s="181"/>
      <c r="D36" s="181"/>
    </row>
    <row r="37" spans="1:4" ht="18.75" customHeight="1" x14ac:dyDescent="0.25">
      <c r="A37" s="185"/>
      <c r="B37" s="184"/>
      <c r="C37" s="185"/>
      <c r="D37" s="181"/>
    </row>
    <row r="38" spans="1:4" ht="18.75" customHeight="1" x14ac:dyDescent="0.25">
      <c r="A38" s="181"/>
      <c r="B38" s="181"/>
      <c r="C38" s="181"/>
      <c r="D38" s="181"/>
    </row>
    <row r="39" spans="1:4" ht="20.25" customHeight="1" x14ac:dyDescent="0.25">
      <c r="A39" s="181"/>
      <c r="B39" s="182"/>
      <c r="C39" s="181"/>
      <c r="D39" s="181"/>
    </row>
    <row r="40" spans="1:4" ht="17.25" customHeight="1" x14ac:dyDescent="0.25">
      <c r="A40" s="181"/>
      <c r="B40" s="186"/>
      <c r="C40" s="181"/>
      <c r="D40" s="181"/>
    </row>
    <row r="41" spans="1:4" ht="18" customHeight="1" x14ac:dyDescent="0.25">
      <c r="A41" s="181"/>
      <c r="B41" s="182"/>
      <c r="C41" s="181"/>
      <c r="D41" s="181"/>
    </row>
    <row r="42" spans="1:4" ht="15.75" customHeight="1" x14ac:dyDescent="0.25">
      <c r="A42" s="181"/>
      <c r="B42" s="186"/>
      <c r="C42" s="181"/>
      <c r="D42" s="181"/>
    </row>
    <row r="43" spans="1:4" ht="17.25" customHeight="1" x14ac:dyDescent="0.25">
      <c r="A43" s="181"/>
      <c r="B43" s="186"/>
      <c r="C43" s="181"/>
      <c r="D43" s="181"/>
    </row>
    <row r="44" spans="1:4" ht="19.5" customHeight="1" x14ac:dyDescent="0.25">
      <c r="A44" s="187"/>
      <c r="B44" s="186"/>
      <c r="C44" s="181"/>
      <c r="D44" s="181"/>
    </row>
    <row r="45" spans="1:4" ht="14.25" customHeight="1" x14ac:dyDescent="0.25">
      <c r="A45" s="181"/>
      <c r="B45" s="186"/>
      <c r="C45" s="181"/>
      <c r="D45" s="181"/>
    </row>
    <row r="46" spans="1:4" ht="18" customHeight="1" x14ac:dyDescent="0.25">
      <c r="A46" s="181"/>
      <c r="B46" s="186"/>
      <c r="C46" s="181"/>
      <c r="D46" s="181"/>
    </row>
    <row r="47" spans="1:4" ht="16.5" customHeight="1" x14ac:dyDescent="0.25">
      <c r="A47" s="181"/>
      <c r="B47" s="186"/>
      <c r="C47" s="181"/>
      <c r="D47" s="181"/>
    </row>
    <row r="48" spans="1:4" ht="15.75" customHeight="1" x14ac:dyDescent="0.25">
      <c r="A48" s="181"/>
      <c r="B48" s="186"/>
      <c r="C48" s="181"/>
      <c r="D48" s="181"/>
    </row>
    <row r="49" spans="1:4" ht="16.5" customHeight="1" x14ac:dyDescent="0.25">
      <c r="A49" s="181"/>
      <c r="B49" s="186"/>
      <c r="C49" s="181"/>
      <c r="D49" s="181"/>
    </row>
    <row r="50" spans="1:4" ht="15.75" customHeight="1" x14ac:dyDescent="0.25">
      <c r="A50" s="181"/>
      <c r="B50" s="181"/>
      <c r="C50" s="181"/>
      <c r="D50" s="181"/>
    </row>
    <row r="51" spans="1:4" ht="18.75" customHeight="1" x14ac:dyDescent="0.25">
      <c r="A51" s="181"/>
      <c r="B51" s="186"/>
      <c r="C51" s="181"/>
      <c r="D51" s="181"/>
    </row>
    <row r="52" spans="1:4" ht="17.25" customHeight="1" x14ac:dyDescent="0.25">
      <c r="A52" s="181"/>
      <c r="B52" s="181"/>
      <c r="C52" s="189"/>
      <c r="D52" s="181"/>
    </row>
    <row r="53" spans="1:4" ht="18" customHeight="1" x14ac:dyDescent="0.25">
      <c r="A53" s="181"/>
      <c r="B53" s="186"/>
      <c r="C53" s="181"/>
      <c r="D53" s="181"/>
    </row>
    <row r="54" spans="1:4" ht="18.75" customHeight="1" x14ac:dyDescent="0.25">
      <c r="A54" s="181"/>
      <c r="B54" s="186"/>
      <c r="C54" s="181"/>
      <c r="D54" s="181"/>
    </row>
    <row r="55" spans="1:4" ht="18" customHeight="1" x14ac:dyDescent="0.25">
      <c r="A55" s="181"/>
      <c r="B55" s="186"/>
      <c r="C55" s="181"/>
      <c r="D55" s="181"/>
    </row>
    <row r="56" spans="1:4" ht="18.75" customHeight="1" x14ac:dyDescent="0.25">
      <c r="A56" s="181"/>
      <c r="B56" s="186"/>
      <c r="C56" s="181"/>
      <c r="D56" s="181"/>
    </row>
    <row r="57" spans="1:4" ht="16.5" customHeight="1" x14ac:dyDescent="0.25">
      <c r="A57" s="181"/>
      <c r="B57" s="186"/>
      <c r="C57" s="181"/>
      <c r="D57" s="181"/>
    </row>
    <row r="58" spans="1:4" ht="18" customHeight="1" x14ac:dyDescent="0.25">
      <c r="A58" s="181"/>
      <c r="B58" s="186"/>
      <c r="C58" s="181"/>
      <c r="D58" s="181"/>
    </row>
    <row r="59" spans="1:4" ht="18" customHeight="1" x14ac:dyDescent="0.25">
      <c r="A59" s="181"/>
      <c r="B59" s="186"/>
      <c r="C59" s="181"/>
      <c r="D59" s="181"/>
    </row>
    <row r="60" spans="1:4" ht="18" customHeight="1" x14ac:dyDescent="0.25">
      <c r="A60" s="181"/>
      <c r="B60" s="186"/>
      <c r="C60" s="181"/>
      <c r="D60" s="181"/>
    </row>
    <row r="61" spans="1:4" ht="17.25" customHeight="1" x14ac:dyDescent="0.25">
      <c r="A61" s="181"/>
      <c r="B61" s="186"/>
      <c r="C61" s="181"/>
      <c r="D61" s="181"/>
    </row>
    <row r="62" spans="1:4" ht="21.75" customHeight="1" x14ac:dyDescent="0.25">
      <c r="A62" s="181"/>
      <c r="B62" s="186"/>
      <c r="C62" s="181"/>
      <c r="D62" s="181"/>
    </row>
    <row r="63" spans="1:4" ht="18" customHeight="1" x14ac:dyDescent="0.25">
      <c r="A63" s="181"/>
      <c r="B63" s="181"/>
      <c r="C63" s="181"/>
      <c r="D63" s="181"/>
    </row>
    <row r="64" spans="1:4" ht="14.25" customHeight="1" x14ac:dyDescent="0.25">
      <c r="A64" s="181"/>
      <c r="B64" s="186"/>
      <c r="C64" s="195"/>
      <c r="D64" s="181"/>
    </row>
    <row r="65" spans="1:4" ht="14.25" customHeight="1" x14ac:dyDescent="0.25">
      <c r="A65" s="181"/>
      <c r="B65" s="181"/>
      <c r="C65" s="183"/>
      <c r="D65" s="181"/>
    </row>
    <row r="66" spans="1:4" ht="15" customHeight="1" x14ac:dyDescent="0.25">
      <c r="A66" s="181"/>
      <c r="B66" s="181"/>
      <c r="C66" s="183"/>
      <c r="D66" s="181"/>
    </row>
    <row r="67" spans="1:4" ht="14.25" customHeight="1" x14ac:dyDescent="0.25">
      <c r="A67" s="181"/>
      <c r="B67" s="186"/>
      <c r="C67" s="181"/>
      <c r="D67" s="181"/>
    </row>
    <row r="68" spans="1:4" ht="15" customHeight="1" x14ac:dyDescent="0.25">
      <c r="A68" s="181"/>
      <c r="B68" s="186"/>
      <c r="C68" s="181"/>
      <c r="D68" s="181"/>
    </row>
    <row r="69" spans="1:4" ht="16.5" customHeight="1" x14ac:dyDescent="0.25">
      <c r="A69" s="181"/>
      <c r="B69" s="186"/>
      <c r="C69" s="181"/>
      <c r="D69" s="181"/>
    </row>
    <row r="70" spans="1:4" ht="15.75" customHeight="1" x14ac:dyDescent="0.25">
      <c r="A70" s="214"/>
      <c r="B70" s="186"/>
      <c r="C70" s="214"/>
      <c r="D70" s="181"/>
    </row>
    <row r="71" spans="1:4" ht="18" customHeight="1" x14ac:dyDescent="0.25">
      <c r="A71" s="181"/>
      <c r="B71" s="186"/>
      <c r="C71" s="181"/>
      <c r="D71" s="181"/>
    </row>
    <row r="72" spans="1:4" ht="18" customHeight="1" x14ac:dyDescent="0.25">
      <c r="A72" s="181"/>
      <c r="B72" s="186"/>
      <c r="C72" s="181"/>
      <c r="D72" s="181"/>
    </row>
    <row r="73" spans="1:4" ht="15.75" customHeight="1" x14ac:dyDescent="0.25">
      <c r="A73" s="181"/>
      <c r="B73" s="181"/>
      <c r="C73" s="181"/>
      <c r="D73" s="181"/>
    </row>
    <row r="74" spans="1:4" ht="15.75" customHeight="1" x14ac:dyDescent="0.25">
      <c r="A74" s="181"/>
      <c r="B74" s="186"/>
      <c r="C74" s="181"/>
      <c r="D74" s="181"/>
    </row>
    <row r="75" spans="1:4" ht="18" customHeight="1" x14ac:dyDescent="0.25">
      <c r="A75" s="214"/>
      <c r="B75" s="186"/>
      <c r="C75" s="181"/>
      <c r="D75" s="181"/>
    </row>
    <row r="76" spans="1:4" ht="16.5" customHeight="1" x14ac:dyDescent="0.25">
      <c r="A76" s="181"/>
      <c r="B76" s="186"/>
      <c r="C76" s="181"/>
      <c r="D76" s="181"/>
    </row>
    <row r="77" spans="1:4" ht="15" customHeight="1" x14ac:dyDescent="0.25">
      <c r="A77" s="181"/>
      <c r="B77" s="186"/>
      <c r="C77" s="181"/>
      <c r="D77" s="181"/>
    </row>
    <row r="78" spans="1:4" ht="20.25" customHeight="1" x14ac:dyDescent="0.25">
      <c r="A78" s="181"/>
      <c r="B78" s="181"/>
      <c r="C78" s="181"/>
      <c r="D78" s="181"/>
    </row>
    <row r="79" spans="1:4" ht="18.75" customHeight="1" x14ac:dyDescent="0.25">
      <c r="A79" s="194"/>
      <c r="B79" s="196"/>
      <c r="C79" s="202"/>
      <c r="D79" s="203"/>
    </row>
    <row r="80" spans="1:4" ht="18.75" customHeight="1" x14ac:dyDescent="0.25">
      <c r="A80" s="161" t="s">
        <v>239</v>
      </c>
      <c r="B80" s="168"/>
      <c r="C80" s="161"/>
      <c r="D80" s="162"/>
    </row>
    <row r="81" spans="1:4" ht="14.25" customHeight="1" x14ac:dyDescent="0.25">
      <c r="A81" s="181"/>
      <c r="B81" s="186"/>
      <c r="C81" s="181"/>
      <c r="D81" s="181"/>
    </row>
    <row r="82" spans="1:4" ht="15.75" customHeight="1" x14ac:dyDescent="0.25">
      <c r="A82" s="181"/>
      <c r="B82" s="181"/>
      <c r="C82" s="181"/>
      <c r="D82" s="181"/>
    </row>
    <row r="83" spans="1:4" ht="15" customHeight="1" x14ac:dyDescent="0.25">
      <c r="A83" s="181"/>
      <c r="B83" s="181"/>
      <c r="C83" s="181"/>
      <c r="D83" s="181"/>
    </row>
    <row r="84" spans="1:4" ht="16.5" customHeight="1" x14ac:dyDescent="0.25">
      <c r="A84" s="181"/>
      <c r="B84" s="186"/>
      <c r="C84" s="181"/>
      <c r="D84" s="181"/>
    </row>
    <row r="85" spans="1:4" ht="17.25" customHeight="1" x14ac:dyDescent="0.25">
      <c r="A85" s="181"/>
      <c r="B85" s="181"/>
      <c r="C85" s="181"/>
      <c r="D85" s="190"/>
    </row>
    <row r="86" spans="1:4" ht="16.5" customHeight="1" x14ac:dyDescent="0.25">
      <c r="A86" s="181"/>
      <c r="B86" s="186"/>
      <c r="C86" s="181"/>
      <c r="D86" s="181"/>
    </row>
    <row r="87" spans="1:4" ht="15" customHeight="1" x14ac:dyDescent="0.25">
      <c r="A87" s="181"/>
      <c r="B87" s="181"/>
      <c r="C87" s="181"/>
      <c r="D87" s="181"/>
    </row>
    <row r="88" spans="1:4" ht="17.25" customHeight="1" x14ac:dyDescent="0.25">
      <c r="A88" s="181"/>
      <c r="B88" s="186"/>
      <c r="C88" s="186"/>
      <c r="D88" s="181"/>
    </row>
    <row r="89" spans="1:4" ht="17.25" customHeight="1" x14ac:dyDescent="0.25">
      <c r="A89" s="181"/>
      <c r="B89" s="186"/>
      <c r="C89" s="181"/>
      <c r="D89" s="181"/>
    </row>
    <row r="90" spans="1:4" ht="15" customHeight="1" x14ac:dyDescent="0.25">
      <c r="A90" s="187"/>
      <c r="B90" s="186"/>
      <c r="C90" s="181"/>
      <c r="D90" s="181"/>
    </row>
    <row r="91" spans="1:4" ht="17.25" customHeight="1" x14ac:dyDescent="0.25">
      <c r="A91" s="181"/>
      <c r="B91" s="186"/>
      <c r="C91" s="181"/>
      <c r="D91" s="181"/>
    </row>
    <row r="92" spans="1:4" ht="15.75" customHeight="1" x14ac:dyDescent="0.25">
      <c r="A92" s="181"/>
      <c r="B92" s="186"/>
      <c r="C92" s="181"/>
      <c r="D92" s="181"/>
    </row>
    <row r="93" spans="1:4" ht="16.5" customHeight="1" x14ac:dyDescent="0.25">
      <c r="A93" s="181"/>
      <c r="B93" s="181"/>
      <c r="C93" s="181"/>
      <c r="D93" s="181"/>
    </row>
    <row r="94" spans="1:4" ht="16.5" customHeight="1" x14ac:dyDescent="0.25">
      <c r="A94" s="181"/>
      <c r="B94" s="186"/>
      <c r="C94" s="181"/>
      <c r="D94" s="181"/>
    </row>
    <row r="95" spans="1:4" ht="15.75" customHeight="1" x14ac:dyDescent="0.25">
      <c r="A95" s="181"/>
      <c r="B95" s="181"/>
      <c r="C95" s="181"/>
      <c r="D95" s="181"/>
    </row>
    <row r="96" spans="1:4" ht="18" customHeight="1" x14ac:dyDescent="0.25">
      <c r="A96" s="181"/>
      <c r="B96" s="186"/>
      <c r="C96" s="181"/>
      <c r="D96" s="181"/>
    </row>
    <row r="97" spans="1:4" ht="14.25" customHeight="1" x14ac:dyDescent="0.25">
      <c r="A97" s="181"/>
      <c r="B97" s="181"/>
      <c r="C97" s="181"/>
      <c r="D97" s="181"/>
    </row>
    <row r="98" spans="1:4" ht="16.5" customHeight="1" x14ac:dyDescent="0.25">
      <c r="A98" s="181"/>
      <c r="B98" s="181"/>
      <c r="C98" s="181"/>
      <c r="D98" s="181"/>
    </row>
    <row r="99" spans="1:4" ht="18.75" customHeight="1" x14ac:dyDescent="0.25">
      <c r="A99" s="181"/>
      <c r="B99" s="186"/>
      <c r="C99" s="181"/>
      <c r="D99" s="181"/>
    </row>
    <row r="100" spans="1:4" ht="16.5" customHeight="1" x14ac:dyDescent="0.25">
      <c r="A100" s="181"/>
      <c r="B100" s="181"/>
      <c r="C100" s="181"/>
      <c r="D100" s="181"/>
    </row>
    <row r="101" spans="1:4" ht="17.25" customHeight="1" x14ac:dyDescent="0.25">
      <c r="A101" s="181"/>
      <c r="B101" s="186"/>
      <c r="C101" s="181"/>
      <c r="D101" s="181"/>
    </row>
    <row r="102" spans="1:4" ht="17.25" customHeight="1" x14ac:dyDescent="0.25">
      <c r="A102" s="213"/>
      <c r="B102" s="185"/>
      <c r="C102" s="213"/>
      <c r="D102" s="203"/>
    </row>
    <row r="103" spans="1:4" ht="18.75" x14ac:dyDescent="0.25">
      <c r="A103" s="73"/>
      <c r="B103" s="108"/>
      <c r="C103" s="73"/>
      <c r="D103" s="108"/>
    </row>
    <row r="104" spans="1:4" ht="18.75" x14ac:dyDescent="0.25">
      <c r="A104" s="161" t="s">
        <v>235</v>
      </c>
      <c r="B104" s="168"/>
      <c r="C104" s="161"/>
      <c r="D104" s="162"/>
    </row>
    <row r="105" spans="1:4" ht="18.75" x14ac:dyDescent="0.25">
      <c r="A105" s="73"/>
      <c r="B105" s="108"/>
      <c r="C105" s="73"/>
      <c r="D105" s="108"/>
    </row>
    <row r="106" spans="1:4" ht="18.75" x14ac:dyDescent="0.25">
      <c r="A106" s="161" t="s">
        <v>240</v>
      </c>
      <c r="B106" s="168"/>
      <c r="C106" s="161"/>
      <c r="D106" s="162"/>
    </row>
    <row r="107" spans="1:4" ht="78.75" x14ac:dyDescent="0.25">
      <c r="A107" s="269" t="s">
        <v>362</v>
      </c>
      <c r="B107" s="270" t="s">
        <v>363</v>
      </c>
      <c r="C107" s="271" t="s">
        <v>364</v>
      </c>
      <c r="D107" s="271" t="s">
        <v>365</v>
      </c>
    </row>
    <row r="108" spans="1:4" ht="105" customHeight="1" x14ac:dyDescent="0.25">
      <c r="A108" s="271" t="s">
        <v>394</v>
      </c>
      <c r="B108" s="270" t="s">
        <v>366</v>
      </c>
      <c r="C108" s="271" t="s">
        <v>367</v>
      </c>
      <c r="D108" s="271" t="s">
        <v>368</v>
      </c>
    </row>
    <row r="109" spans="1:4" ht="32.450000000000003" customHeight="1" x14ac:dyDescent="0.25">
      <c r="A109" s="271" t="s">
        <v>369</v>
      </c>
      <c r="B109" s="268" t="s">
        <v>370</v>
      </c>
      <c r="C109" s="268" t="s">
        <v>371</v>
      </c>
      <c r="D109" s="268" t="s">
        <v>372</v>
      </c>
    </row>
    <row r="110" spans="1:4" ht="40.9" customHeight="1" x14ac:dyDescent="0.25">
      <c r="A110" s="272" t="s">
        <v>373</v>
      </c>
      <c r="B110" s="272" t="s">
        <v>366</v>
      </c>
      <c r="C110" s="272" t="s">
        <v>371</v>
      </c>
      <c r="D110" s="272" t="s">
        <v>374</v>
      </c>
    </row>
    <row r="111" spans="1:4" ht="31.5" x14ac:dyDescent="0.25">
      <c r="A111" s="273" t="s">
        <v>375</v>
      </c>
      <c r="B111" s="272" t="s">
        <v>366</v>
      </c>
      <c r="C111" s="272" t="s">
        <v>376</v>
      </c>
      <c r="D111" s="272" t="s">
        <v>377</v>
      </c>
    </row>
    <row r="112" spans="1:4" ht="31.5" x14ac:dyDescent="0.25">
      <c r="A112" s="272" t="s">
        <v>378</v>
      </c>
      <c r="B112" s="272" t="s">
        <v>379</v>
      </c>
      <c r="C112" s="272" t="s">
        <v>380</v>
      </c>
      <c r="D112" s="272" t="s">
        <v>381</v>
      </c>
    </row>
    <row r="113" spans="1:4" ht="16.5" customHeight="1" x14ac:dyDescent="0.25">
      <c r="A113" s="181"/>
      <c r="B113" s="186"/>
      <c r="C113" s="181"/>
      <c r="D113" s="181"/>
    </row>
    <row r="114" spans="1:4" ht="16.5" customHeight="1" x14ac:dyDescent="0.25">
      <c r="A114" s="181"/>
      <c r="B114" s="186"/>
      <c r="C114" s="181"/>
      <c r="D114" s="181"/>
    </row>
    <row r="115" spans="1:4" ht="15" customHeight="1" x14ac:dyDescent="0.25">
      <c r="A115" s="181"/>
      <c r="B115" s="181"/>
      <c r="C115" s="181"/>
      <c r="D115" s="191"/>
    </row>
    <row r="116" spans="1:4" ht="16.5" customHeight="1" x14ac:dyDescent="0.25">
      <c r="A116" s="181"/>
      <c r="B116" s="181"/>
      <c r="C116" s="181"/>
      <c r="D116" s="181"/>
    </row>
    <row r="117" spans="1:4" ht="15" customHeight="1" x14ac:dyDescent="0.25">
      <c r="A117" s="181"/>
      <c r="B117" s="186"/>
      <c r="C117" s="181"/>
      <c r="D117" s="181"/>
    </row>
    <row r="118" spans="1:4" ht="17.25" customHeight="1" x14ac:dyDescent="0.25">
      <c r="A118" s="181"/>
      <c r="B118" s="186"/>
      <c r="C118" s="181"/>
      <c r="D118" s="181"/>
    </row>
    <row r="119" spans="1:4" ht="17.25" customHeight="1" x14ac:dyDescent="0.25">
      <c r="A119" s="181"/>
      <c r="B119" s="181"/>
      <c r="C119" s="181"/>
      <c r="D119" s="181"/>
    </row>
    <row r="120" spans="1:4" ht="18.75" customHeight="1" x14ac:dyDescent="0.25">
      <c r="A120" s="181"/>
      <c r="B120" s="181"/>
      <c r="C120" s="181"/>
      <c r="D120" s="181"/>
    </row>
    <row r="121" spans="1:4" ht="16.5" customHeight="1" x14ac:dyDescent="0.25">
      <c r="A121" s="181"/>
      <c r="B121" s="186"/>
      <c r="C121" s="181"/>
      <c r="D121" s="181"/>
    </row>
    <row r="122" spans="1:4" ht="16.5" customHeight="1" x14ac:dyDescent="0.25">
      <c r="A122" s="181"/>
      <c r="B122" s="186"/>
      <c r="C122" s="181"/>
      <c r="D122" s="181"/>
    </row>
    <row r="123" spans="1:4" ht="18" customHeight="1" x14ac:dyDescent="0.25">
      <c r="A123" s="181"/>
      <c r="B123" s="183"/>
      <c r="C123" s="181"/>
      <c r="D123" s="181"/>
    </row>
    <row r="124" spans="1:4" ht="16.5" customHeight="1" x14ac:dyDescent="0.25">
      <c r="A124" s="181"/>
      <c r="B124" s="186"/>
      <c r="C124" s="181"/>
      <c r="D124" s="181"/>
    </row>
    <row r="125" spans="1:4" ht="18.75" customHeight="1" x14ac:dyDescent="0.25">
      <c r="A125" s="181"/>
      <c r="B125" s="181"/>
      <c r="C125" s="181"/>
      <c r="D125" s="181"/>
    </row>
    <row r="126" spans="1:4" ht="18" customHeight="1" x14ac:dyDescent="0.25">
      <c r="A126" s="181"/>
      <c r="B126" s="181"/>
      <c r="C126" s="181"/>
      <c r="D126" s="181"/>
    </row>
    <row r="127" spans="1:4" ht="19.5" customHeight="1" x14ac:dyDescent="0.25">
      <c r="A127" s="181"/>
      <c r="B127" s="181"/>
      <c r="C127" s="181"/>
      <c r="D127" s="181"/>
    </row>
    <row r="128" spans="1:4" ht="16.5" customHeight="1" x14ac:dyDescent="0.25">
      <c r="A128" s="181"/>
      <c r="B128" s="181"/>
      <c r="C128" s="181"/>
      <c r="D128" s="181"/>
    </row>
    <row r="129" spans="1:4" ht="19.5" customHeight="1" x14ac:dyDescent="0.25">
      <c r="A129" s="181"/>
      <c r="B129" s="181"/>
      <c r="C129" s="181"/>
      <c r="D129" s="181"/>
    </row>
    <row r="130" spans="1:4" ht="18.75" customHeight="1" x14ac:dyDescent="0.25">
      <c r="A130" s="181"/>
      <c r="B130" s="186"/>
      <c r="C130" s="181"/>
      <c r="D130" s="181"/>
    </row>
    <row r="131" spans="1:4" ht="18" customHeight="1" x14ac:dyDescent="0.25">
      <c r="A131" s="181"/>
      <c r="B131" s="186"/>
      <c r="C131" s="181"/>
      <c r="D131" s="181"/>
    </row>
    <row r="132" spans="1:4" ht="15" customHeight="1" x14ac:dyDescent="0.25">
      <c r="A132" s="181"/>
      <c r="B132" s="186"/>
      <c r="C132" s="181"/>
      <c r="D132" s="181"/>
    </row>
    <row r="133" spans="1:4" ht="18.75" x14ac:dyDescent="0.25">
      <c r="A133" s="161" t="s">
        <v>236</v>
      </c>
      <c r="B133" s="168"/>
      <c r="C133" s="161"/>
      <c r="D133" s="162"/>
    </row>
    <row r="134" spans="1:4" ht="72" customHeight="1" x14ac:dyDescent="0.25">
      <c r="A134" s="254" t="s">
        <v>384</v>
      </c>
      <c r="B134" s="270" t="s">
        <v>393</v>
      </c>
      <c r="C134" s="270" t="s">
        <v>382</v>
      </c>
      <c r="D134" s="274" t="s">
        <v>383</v>
      </c>
    </row>
    <row r="135" spans="1:4" ht="15" customHeight="1" x14ac:dyDescent="0.25">
      <c r="A135" s="181"/>
      <c r="B135" s="181"/>
      <c r="C135" s="181"/>
      <c r="D135" s="181"/>
    </row>
    <row r="136" spans="1:4" ht="15.75" customHeight="1" x14ac:dyDescent="0.25">
      <c r="A136" s="187"/>
      <c r="B136" s="187"/>
      <c r="C136" s="187"/>
      <c r="D136" s="187"/>
    </row>
    <row r="137" spans="1:4" ht="15.75" customHeight="1" x14ac:dyDescent="0.25">
      <c r="A137" s="187"/>
      <c r="B137" s="187"/>
      <c r="C137" s="187"/>
      <c r="D137" s="187"/>
    </row>
    <row r="138" spans="1:4" ht="17.25" customHeight="1" x14ac:dyDescent="0.25">
      <c r="A138" s="187"/>
      <c r="B138" s="187"/>
      <c r="C138" s="187"/>
      <c r="D138" s="187"/>
    </row>
    <row r="139" spans="1:4" ht="16.5" customHeight="1" x14ac:dyDescent="0.25">
      <c r="A139" s="187"/>
      <c r="B139" s="187"/>
      <c r="C139" s="187"/>
      <c r="D139" s="187"/>
    </row>
    <row r="140" spans="1:4" ht="17.25" customHeight="1" x14ac:dyDescent="0.25">
      <c r="A140" s="187"/>
      <c r="B140" s="186"/>
      <c r="C140" s="187"/>
      <c r="D140" s="187"/>
    </row>
    <row r="141" spans="1:4" ht="19.5" customHeight="1" x14ac:dyDescent="0.25">
      <c r="A141" s="181"/>
      <c r="B141" s="181"/>
      <c r="C141" s="190"/>
      <c r="D141" s="190"/>
    </row>
    <row r="142" spans="1:4" ht="15" customHeight="1" x14ac:dyDescent="0.25">
      <c r="A142" s="187"/>
      <c r="B142" s="187"/>
      <c r="C142" s="187"/>
      <c r="D142" s="187"/>
    </row>
    <row r="143" spans="1:4" ht="15" customHeight="1" x14ac:dyDescent="0.25">
      <c r="A143" s="181"/>
      <c r="B143" s="186"/>
      <c r="C143" s="181"/>
      <c r="D143" s="181"/>
    </row>
    <row r="144" spans="1:4" ht="18" customHeight="1" x14ac:dyDescent="0.25">
      <c r="A144" s="197"/>
      <c r="B144" s="187"/>
      <c r="C144" s="187"/>
      <c r="D144" s="187"/>
    </row>
    <row r="145" spans="1:4" ht="15" customHeight="1" x14ac:dyDescent="0.25">
      <c r="A145" s="181"/>
      <c r="B145" s="186"/>
      <c r="C145" s="181"/>
      <c r="D145" s="181"/>
    </row>
    <row r="146" spans="1:4" ht="17.25" customHeight="1" x14ac:dyDescent="0.25">
      <c r="A146" s="187"/>
      <c r="B146" s="187"/>
      <c r="C146" s="187"/>
      <c r="D146" s="187"/>
    </row>
    <row r="147" spans="1:4" ht="14.25" customHeight="1" x14ac:dyDescent="0.25">
      <c r="A147" s="187"/>
      <c r="B147" s="193"/>
      <c r="C147" s="187"/>
      <c r="D147" s="187"/>
    </row>
    <row r="148" spans="1:4" ht="16.5" customHeight="1" x14ac:dyDescent="0.25">
      <c r="A148" s="187"/>
      <c r="B148" s="187"/>
      <c r="C148" s="187"/>
      <c r="D148" s="187"/>
    </row>
    <row r="149" spans="1:4" ht="17.25" customHeight="1" x14ac:dyDescent="0.25">
      <c r="A149" s="181"/>
      <c r="B149" s="186"/>
      <c r="C149" s="181"/>
      <c r="D149" s="181"/>
    </row>
    <row r="150" spans="1:4" ht="17.25" customHeight="1" x14ac:dyDescent="0.25">
      <c r="A150" s="181"/>
      <c r="B150" s="186"/>
      <c r="C150" s="181"/>
      <c r="D150" s="181"/>
    </row>
    <row r="151" spans="1:4" ht="14.25" customHeight="1" x14ac:dyDescent="0.25">
      <c r="A151" s="181"/>
      <c r="B151" s="186"/>
      <c r="C151" s="181"/>
      <c r="D151" s="181"/>
    </row>
  </sheetData>
  <sheetProtection sort="0" autoFilter="0" pivotTables="0"/>
  <mergeCells count="1">
    <mergeCell ref="A1:D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SheetLayoutView="100" workbookViewId="0">
      <selection activeCell="B6" sqref="B6"/>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49" t="s">
        <v>163</v>
      </c>
      <c r="B1" s="349"/>
      <c r="C1" s="349"/>
      <c r="D1" s="236"/>
      <c r="E1" s="236"/>
    </row>
    <row r="2" spans="1:5" ht="18.75" x14ac:dyDescent="0.25">
      <c r="A2" s="297" t="s">
        <v>164</v>
      </c>
      <c r="B2" s="297"/>
      <c r="C2" s="297"/>
      <c r="D2" s="227"/>
      <c r="E2" s="227"/>
    </row>
    <row r="3" spans="1:5" ht="75.75" customHeight="1" x14ac:dyDescent="0.25">
      <c r="A3" s="230" t="s">
        <v>165</v>
      </c>
      <c r="B3" s="235" t="s">
        <v>242</v>
      </c>
      <c r="C3" s="233" t="s">
        <v>243</v>
      </c>
      <c r="D3" s="230" t="s">
        <v>244</v>
      </c>
      <c r="E3" s="230" t="s">
        <v>245</v>
      </c>
    </row>
    <row r="4" spans="1:5" ht="18.75" x14ac:dyDescent="0.3">
      <c r="A4" s="74" t="s">
        <v>166</v>
      </c>
      <c r="B4" s="77"/>
      <c r="C4" s="169"/>
      <c r="D4" s="78"/>
      <c r="E4" s="78"/>
    </row>
    <row r="5" spans="1:5" ht="18.75" x14ac:dyDescent="0.25">
      <c r="A5" s="72" t="s">
        <v>167</v>
      </c>
      <c r="B5" s="275" t="s">
        <v>397</v>
      </c>
      <c r="C5" s="124"/>
      <c r="D5" s="276" t="s">
        <v>398</v>
      </c>
      <c r="E5" s="277">
        <v>160000</v>
      </c>
    </row>
    <row r="6" spans="1:5" ht="37.5" x14ac:dyDescent="0.25">
      <c r="A6" s="30" t="s">
        <v>168</v>
      </c>
      <c r="B6" s="275" t="s">
        <v>399</v>
      </c>
      <c r="C6" s="107"/>
      <c r="D6" s="278"/>
      <c r="E6" s="279"/>
    </row>
    <row r="7" spans="1:5" ht="37.5" x14ac:dyDescent="0.25">
      <c r="A7" s="30" t="s">
        <v>169</v>
      </c>
      <c r="B7" s="275" t="s">
        <v>400</v>
      </c>
      <c r="C7" s="238">
        <v>7359</v>
      </c>
      <c r="D7" s="108"/>
      <c r="E7" s="108"/>
    </row>
    <row r="8" spans="1:5" ht="37.5" x14ac:dyDescent="0.25">
      <c r="A8" s="30" t="s">
        <v>170</v>
      </c>
      <c r="B8" s="280" t="s">
        <v>401</v>
      </c>
      <c r="C8" s="238">
        <v>14108</v>
      </c>
      <c r="D8" s="254" t="s">
        <v>402</v>
      </c>
      <c r="E8" s="281">
        <v>24738</v>
      </c>
    </row>
    <row r="9" spans="1:5" ht="18.75" x14ac:dyDescent="0.25">
      <c r="A9" s="72" t="s">
        <v>171</v>
      </c>
      <c r="B9" s="275"/>
      <c r="C9" s="107"/>
      <c r="D9" s="108"/>
      <c r="E9" s="108"/>
    </row>
    <row r="10" spans="1:5" ht="18.75" x14ac:dyDescent="0.25">
      <c r="A10" s="30" t="s">
        <v>172</v>
      </c>
      <c r="B10" s="282" t="s">
        <v>403</v>
      </c>
      <c r="C10" s="283">
        <v>1451</v>
      </c>
      <c r="D10" s="254" t="s">
        <v>404</v>
      </c>
      <c r="E10" s="254">
        <v>611</v>
      </c>
    </row>
    <row r="11" spans="1:5" ht="18.75" x14ac:dyDescent="0.25">
      <c r="A11" s="30" t="s">
        <v>173</v>
      </c>
      <c r="B11" s="275" t="s">
        <v>405</v>
      </c>
      <c r="C11" s="283">
        <v>1325</v>
      </c>
      <c r="D11" s="254" t="s">
        <v>406</v>
      </c>
      <c r="E11" s="281">
        <v>1113</v>
      </c>
    </row>
    <row r="12" spans="1:5" ht="18.75" x14ac:dyDescent="0.25">
      <c r="A12" s="75" t="s">
        <v>199</v>
      </c>
      <c r="B12" s="275" t="s">
        <v>407</v>
      </c>
      <c r="C12" s="107">
        <v>378</v>
      </c>
      <c r="D12" s="108"/>
      <c r="E12" s="108"/>
    </row>
    <row r="13" spans="1:5" ht="18.75" x14ac:dyDescent="0.25">
      <c r="A13" s="79" t="s">
        <v>174</v>
      </c>
      <c r="B13" s="275" t="s">
        <v>408</v>
      </c>
      <c r="C13" s="107">
        <v>121</v>
      </c>
      <c r="D13" s="108"/>
      <c r="E13" s="108"/>
    </row>
    <row r="14" spans="1:5" ht="18.75" customHeight="1" x14ac:dyDescent="0.3">
      <c r="A14" s="48" t="s">
        <v>175</v>
      </c>
      <c r="B14" s="76" t="s">
        <v>179</v>
      </c>
      <c r="C14" s="170" t="s">
        <v>178</v>
      </c>
      <c r="D14" s="76"/>
      <c r="E14" s="76"/>
    </row>
    <row r="15" spans="1:5" ht="18.75" x14ac:dyDescent="0.25">
      <c r="A15" s="30" t="s">
        <v>176</v>
      </c>
      <c r="B15" s="108"/>
      <c r="C15" s="107"/>
      <c r="D15" s="108"/>
      <c r="E15" s="108"/>
    </row>
    <row r="16" spans="1:5" ht="18.75" x14ac:dyDescent="0.25">
      <c r="A16" s="30" t="s">
        <v>177</v>
      </c>
      <c r="B16" s="108"/>
      <c r="C16" s="107"/>
      <c r="D16" s="108"/>
      <c r="E16" s="108"/>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hyperlinks>
    <hyperlink ref="B5" r:id="rId1"/>
    <hyperlink ref="B8" r:id="rId2"/>
    <hyperlink ref="B7" r:id="rId3"/>
    <hyperlink ref="B12" r:id="rId4"/>
    <hyperlink ref="B11" r:id="rId5"/>
    <hyperlink ref="B10" r:id="rId6"/>
    <hyperlink ref="B6" r:id="rId7"/>
    <hyperlink ref="B13" r:id="rId8"/>
  </hyperlinks>
  <pageMargins left="0.7" right="0.7" top="0.75" bottom="0.75" header="0.3" footer="0.3"/>
  <pageSetup paperSize="9" orientation="landscape"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view="pageBreakPreview" zoomScaleSheetLayoutView="100" workbookViewId="0">
      <selection activeCell="B4" sqref="B4"/>
    </sheetView>
  </sheetViews>
  <sheetFormatPr defaultRowHeight="15" x14ac:dyDescent="0.25"/>
  <cols>
    <col min="1" max="1" width="68.7109375" customWidth="1"/>
    <col min="2" max="2" width="34.7109375" style="5" customWidth="1"/>
  </cols>
  <sheetData>
    <row r="1" spans="1:2" ht="18.75" x14ac:dyDescent="0.25">
      <c r="A1" s="297" t="s">
        <v>180</v>
      </c>
      <c r="B1" s="297"/>
    </row>
    <row r="2" spans="1:2" ht="18.75" x14ac:dyDescent="0.25">
      <c r="A2" s="230" t="s">
        <v>181</v>
      </c>
      <c r="B2" s="230" t="s">
        <v>188</v>
      </c>
    </row>
    <row r="3" spans="1:2" ht="73.5" customHeight="1" x14ac:dyDescent="0.25">
      <c r="A3" s="174" t="s">
        <v>182</v>
      </c>
      <c r="B3" s="178">
        <v>1481</v>
      </c>
    </row>
    <row r="4" spans="1:2" ht="101.25" customHeight="1" x14ac:dyDescent="0.25">
      <c r="A4" s="174" t="s">
        <v>183</v>
      </c>
      <c r="B4" s="178" t="s">
        <v>409</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selection activeCell="D6" sqref="D6"/>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175" t="s">
        <v>184</v>
      </c>
      <c r="B1" s="175"/>
      <c r="C1" s="175"/>
      <c r="D1" s="175"/>
    </row>
    <row r="2" spans="1:4" ht="37.5" customHeight="1" x14ac:dyDescent="0.25">
      <c r="A2" s="230" t="s">
        <v>62</v>
      </c>
      <c r="B2" s="230" t="s">
        <v>185</v>
      </c>
      <c r="C2" s="230" t="s">
        <v>186</v>
      </c>
      <c r="D2" s="230" t="s">
        <v>187</v>
      </c>
    </row>
    <row r="3" spans="1:4" ht="44.25" customHeight="1" x14ac:dyDescent="0.25">
      <c r="A3" s="68">
        <v>1</v>
      </c>
      <c r="B3" s="30" t="s">
        <v>189</v>
      </c>
      <c r="C3" s="80"/>
      <c r="D3" s="21"/>
    </row>
    <row r="4" spans="1:4" ht="59.25" customHeight="1" x14ac:dyDescent="0.25">
      <c r="A4" s="68">
        <v>2</v>
      </c>
      <c r="B4" s="30" t="s">
        <v>190</v>
      </c>
      <c r="C4" s="80"/>
      <c r="D4" s="21"/>
    </row>
    <row r="5" spans="1:4" ht="80.45" customHeight="1" x14ac:dyDescent="0.25">
      <c r="A5" s="68">
        <v>3</v>
      </c>
      <c r="B5" s="30" t="s">
        <v>191</v>
      </c>
      <c r="C5" s="80" t="s">
        <v>410</v>
      </c>
      <c r="D5" s="21" t="s">
        <v>411</v>
      </c>
    </row>
    <row r="6" spans="1:4" ht="75.599999999999994" customHeight="1" x14ac:dyDescent="0.25">
      <c r="A6" s="68">
        <v>4</v>
      </c>
      <c r="B6" s="73" t="s">
        <v>174</v>
      </c>
      <c r="C6" s="80" t="s">
        <v>412</v>
      </c>
      <c r="D6" s="21">
        <v>750</v>
      </c>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zoomScaleSheetLayoutView="100" workbookViewId="0">
      <selection activeCell="E6" sqref="E6"/>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49" t="s">
        <v>153</v>
      </c>
      <c r="B1" s="349"/>
      <c r="C1" s="349"/>
      <c r="D1" s="349"/>
      <c r="E1" s="349"/>
    </row>
    <row r="2" spans="1:5" ht="39" customHeight="1" x14ac:dyDescent="0.25">
      <c r="A2" s="226" t="s">
        <v>62</v>
      </c>
      <c r="B2" s="226" t="s">
        <v>154</v>
      </c>
      <c r="C2" s="226" t="s">
        <v>155</v>
      </c>
      <c r="D2" s="226" t="s">
        <v>156</v>
      </c>
      <c r="E2" s="226" t="s">
        <v>157</v>
      </c>
    </row>
    <row r="3" spans="1:5" ht="18.75" x14ac:dyDescent="0.25">
      <c r="A3" s="72">
        <v>1</v>
      </c>
      <c r="B3" s="72" t="s">
        <v>158</v>
      </c>
      <c r="C3" s="112">
        <v>210</v>
      </c>
      <c r="D3" s="112">
        <v>2</v>
      </c>
      <c r="E3" s="73" t="s">
        <v>414</v>
      </c>
    </row>
    <row r="4" spans="1:5" ht="18.75" x14ac:dyDescent="0.25">
      <c r="A4" s="30">
        <v>2</v>
      </c>
      <c r="B4" s="72" t="s">
        <v>159</v>
      </c>
      <c r="C4" s="112">
        <v>0</v>
      </c>
      <c r="D4" s="112">
        <v>0</v>
      </c>
      <c r="E4" s="73"/>
    </row>
    <row r="5" spans="1:5" ht="18.75" x14ac:dyDescent="0.25">
      <c r="A5" s="72">
        <v>3</v>
      </c>
      <c r="B5" s="72" t="s">
        <v>160</v>
      </c>
      <c r="C5" s="112">
        <v>0</v>
      </c>
      <c r="D5" s="112">
        <v>0</v>
      </c>
      <c r="E5" s="73"/>
    </row>
    <row r="6" spans="1:5" ht="37.5" x14ac:dyDescent="0.25">
      <c r="A6" s="350">
        <v>4</v>
      </c>
      <c r="B6" s="350" t="s">
        <v>161</v>
      </c>
      <c r="C6" s="112">
        <v>160</v>
      </c>
      <c r="D6" s="112">
        <v>1</v>
      </c>
      <c r="E6" s="73" t="s">
        <v>415</v>
      </c>
    </row>
    <row r="7" spans="1:5" ht="56.25" x14ac:dyDescent="0.25">
      <c r="A7" s="351"/>
      <c r="B7" s="351"/>
      <c r="C7" s="112">
        <v>216</v>
      </c>
      <c r="D7" s="112">
        <v>2</v>
      </c>
      <c r="E7" s="73" t="s">
        <v>413</v>
      </c>
    </row>
    <row r="8" spans="1:5" ht="37.5" x14ac:dyDescent="0.25">
      <c r="A8" s="30">
        <v>5</v>
      </c>
      <c r="B8" s="72" t="s">
        <v>162</v>
      </c>
      <c r="C8" s="240">
        <v>140</v>
      </c>
      <c r="D8" s="112">
        <v>1</v>
      </c>
      <c r="E8" s="73" t="s">
        <v>416</v>
      </c>
    </row>
  </sheetData>
  <mergeCells count="3">
    <mergeCell ref="A1:E1"/>
    <mergeCell ref="A6:A7"/>
    <mergeCell ref="B6:B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Normal="80" zoomScaleSheetLayoutView="100" workbookViewId="0">
      <selection activeCell="K8" sqref="K8"/>
    </sheetView>
  </sheetViews>
  <sheetFormatPr defaultColWidth="9.140625" defaultRowHeight="15" x14ac:dyDescent="0.25"/>
  <cols>
    <col min="1" max="1" width="11.42578125" style="38" customWidth="1"/>
    <col min="2" max="2" width="12.5703125" style="38" customWidth="1"/>
    <col min="3" max="3" width="21.28515625" style="38" customWidth="1"/>
    <col min="4" max="4" width="13.140625" style="38" customWidth="1"/>
    <col min="5" max="5" width="24" style="38" customWidth="1"/>
    <col min="6" max="6" width="21.5703125" style="38" customWidth="1"/>
    <col min="7" max="7" width="11.28515625" style="38" customWidth="1"/>
    <col min="8" max="8" width="12.5703125" style="38" customWidth="1"/>
    <col min="9" max="9" width="11.5703125" style="38" customWidth="1"/>
    <col min="10" max="10" width="11.28515625" style="38" bestFit="1" customWidth="1"/>
    <col min="11" max="11" width="23.85546875" style="38" customWidth="1"/>
    <col min="12" max="12" width="22.140625" style="38" customWidth="1"/>
    <col min="13" max="13" width="18.42578125" style="38" customWidth="1"/>
    <col min="14" max="33" width="9.140625" style="38"/>
    <col min="34" max="34" width="12.28515625" style="38" bestFit="1" customWidth="1"/>
    <col min="35" max="16384" width="9.140625" style="38"/>
  </cols>
  <sheetData>
    <row r="1" spans="1:13" ht="18.75" customHeight="1" x14ac:dyDescent="0.25">
      <c r="A1" s="297" t="s">
        <v>128</v>
      </c>
      <c r="B1" s="297"/>
      <c r="C1" s="297"/>
      <c r="D1" s="297"/>
      <c r="E1" s="297"/>
      <c r="F1" s="297"/>
      <c r="G1" s="297"/>
      <c r="H1" s="297"/>
      <c r="I1" s="297"/>
      <c r="J1" s="297"/>
      <c r="K1" s="297"/>
      <c r="L1" s="297"/>
    </row>
    <row r="2" spans="1:13" ht="19.5" customHeight="1" x14ac:dyDescent="0.3">
      <c r="A2" s="352" t="s">
        <v>43</v>
      </c>
      <c r="B2" s="352"/>
      <c r="C2" s="352"/>
      <c r="D2" s="352"/>
      <c r="E2" s="352"/>
      <c r="F2" s="352"/>
      <c r="G2" s="352"/>
      <c r="H2" s="352"/>
      <c r="I2" s="352"/>
      <c r="J2" s="352"/>
      <c r="K2" s="352"/>
      <c r="L2" s="352"/>
    </row>
    <row r="3" spans="1:13" ht="18.75" x14ac:dyDescent="0.3">
      <c r="A3" s="314" t="s">
        <v>19</v>
      </c>
      <c r="B3" s="344" t="s">
        <v>13</v>
      </c>
      <c r="C3" s="344"/>
      <c r="D3" s="344"/>
      <c r="E3" s="344"/>
      <c r="F3" s="344"/>
      <c r="G3" s="344"/>
      <c r="H3" s="344"/>
      <c r="I3" s="344"/>
      <c r="J3" s="344"/>
      <c r="K3" s="344"/>
      <c r="L3" s="344"/>
    </row>
    <row r="4" spans="1:13" ht="19.5" customHeight="1" x14ac:dyDescent="0.25">
      <c r="A4" s="314"/>
      <c r="B4" s="314" t="s">
        <v>14</v>
      </c>
      <c r="C4" s="314" t="s">
        <v>20</v>
      </c>
      <c r="D4" s="314" t="s">
        <v>129</v>
      </c>
      <c r="E4" s="314"/>
      <c r="F4" s="314" t="s">
        <v>15</v>
      </c>
      <c r="G4" s="304" t="s">
        <v>248</v>
      </c>
      <c r="H4" s="314" t="s">
        <v>81</v>
      </c>
      <c r="I4" s="314" t="s">
        <v>85</v>
      </c>
      <c r="J4" s="314" t="s">
        <v>16</v>
      </c>
      <c r="K4" s="314" t="s">
        <v>46</v>
      </c>
      <c r="L4" s="314" t="s">
        <v>17</v>
      </c>
    </row>
    <row r="5" spans="1:13" ht="37.5" customHeight="1" x14ac:dyDescent="0.25">
      <c r="A5" s="314"/>
      <c r="B5" s="314"/>
      <c r="C5" s="314"/>
      <c r="D5" s="230" t="s">
        <v>131</v>
      </c>
      <c r="E5" s="230" t="s">
        <v>130</v>
      </c>
      <c r="F5" s="314"/>
      <c r="G5" s="306"/>
      <c r="H5" s="314"/>
      <c r="I5" s="314"/>
      <c r="J5" s="314"/>
      <c r="K5" s="314"/>
      <c r="L5" s="314"/>
    </row>
    <row r="6" spans="1:13" s="84" customFormat="1" ht="36" customHeight="1" x14ac:dyDescent="0.3">
      <c r="A6" s="232">
        <f>SUM(B6:L6)-A10</f>
        <v>40</v>
      </c>
      <c r="B6" s="114">
        <v>1</v>
      </c>
      <c r="C6" s="114">
        <v>2</v>
      </c>
      <c r="D6" s="114">
        <v>4</v>
      </c>
      <c r="E6" s="114"/>
      <c r="F6" s="114"/>
      <c r="G6" s="114">
        <v>2</v>
      </c>
      <c r="H6" s="114">
        <v>8</v>
      </c>
      <c r="I6" s="114"/>
      <c r="J6" s="284"/>
      <c r="K6" s="114">
        <v>20</v>
      </c>
      <c r="L6" s="114">
        <v>3</v>
      </c>
      <c r="M6" s="97"/>
    </row>
    <row r="7" spans="1:13" ht="18.75" customHeight="1" x14ac:dyDescent="0.3">
      <c r="A7" s="353" t="e">
        <f>IF(A6=B6+C6+D6+E6+F6+G6+H6+I6+K6+#REF!+L6-A10,"ПРАВИЛЬНО"," НЕПРАВИЛЬНО")</f>
        <v>#REF!</v>
      </c>
      <c r="B7" s="354"/>
      <c r="C7" s="355" t="s">
        <v>18</v>
      </c>
      <c r="D7" s="355"/>
      <c r="E7" s="355"/>
      <c r="F7" s="355"/>
      <c r="G7" s="355"/>
      <c r="H7" s="355"/>
      <c r="I7" s="355"/>
      <c r="J7" s="355"/>
      <c r="K7" s="355"/>
      <c r="L7" s="356"/>
      <c r="M7" s="98"/>
    </row>
    <row r="8" spans="1:13" ht="36" customHeight="1" x14ac:dyDescent="0.25">
      <c r="A8" s="115" t="e">
        <f>SUM(B8:L8)</f>
        <v>#REF!</v>
      </c>
      <c r="B8" s="115">
        <f>100/A6*(B6-B10)</f>
        <v>2.5</v>
      </c>
      <c r="C8" s="115">
        <f>100/A6*(C6-C10)</f>
        <v>5</v>
      </c>
      <c r="D8" s="115">
        <f>100/A6*(D6-D10)</f>
        <v>10</v>
      </c>
      <c r="E8" s="115">
        <f>100/A6*(E6-E10)</f>
        <v>0</v>
      </c>
      <c r="F8" s="115">
        <f>100/A6*(F6-F10)</f>
        <v>0</v>
      </c>
      <c r="G8" s="115">
        <f>100/A6*(G6-G10)</f>
        <v>5</v>
      </c>
      <c r="H8" s="115">
        <f>100/A6*(H6-H10)</f>
        <v>20</v>
      </c>
      <c r="I8" s="115">
        <f>100/A6*(I6-I10)</f>
        <v>0</v>
      </c>
      <c r="J8" s="115">
        <f>100/A6*(K6-J10)</f>
        <v>50</v>
      </c>
      <c r="K8" s="115" t="e">
        <f>100/A6*(#REF!-K10)</f>
        <v>#REF!</v>
      </c>
      <c r="L8" s="115">
        <f>100/A6*(L6-L10)</f>
        <v>7.5</v>
      </c>
      <c r="M8" s="99"/>
    </row>
    <row r="9" spans="1:13" ht="19.5" customHeight="1" x14ac:dyDescent="0.3">
      <c r="A9" s="344" t="s">
        <v>214</v>
      </c>
      <c r="B9" s="344"/>
      <c r="C9" s="344"/>
      <c r="D9" s="344"/>
      <c r="E9" s="344"/>
      <c r="F9" s="344"/>
      <c r="G9" s="344"/>
      <c r="H9" s="344"/>
      <c r="I9" s="344"/>
      <c r="J9" s="344"/>
      <c r="K9" s="344"/>
      <c r="L9" s="344"/>
      <c r="M9" s="98"/>
    </row>
    <row r="10" spans="1:13" s="65" customFormat="1" ht="36" customHeight="1" x14ac:dyDescent="0.25">
      <c r="A10" s="110">
        <f>SUM(B10:L10)</f>
        <v>0</v>
      </c>
      <c r="B10" s="21"/>
      <c r="C10" s="21"/>
      <c r="D10" s="21"/>
      <c r="E10" s="21"/>
      <c r="F10" s="21"/>
      <c r="G10" s="21"/>
      <c r="H10" s="21">
        <v>0</v>
      </c>
      <c r="I10" s="21"/>
      <c r="J10" s="21">
        <v>0</v>
      </c>
      <c r="K10" s="21">
        <v>0</v>
      </c>
      <c r="L10" s="21">
        <v>0</v>
      </c>
    </row>
    <row r="11" spans="1:13" ht="19.5" customHeight="1" x14ac:dyDescent="0.25">
      <c r="A11" s="343" t="s">
        <v>208</v>
      </c>
      <c r="B11" s="343"/>
      <c r="C11" s="343"/>
      <c r="D11" s="343"/>
      <c r="E11" s="343"/>
      <c r="F11" s="343"/>
      <c r="G11" s="343"/>
      <c r="H11" s="343"/>
      <c r="I11" s="343"/>
      <c r="J11" s="343"/>
      <c r="K11" s="343"/>
      <c r="L11" s="343"/>
    </row>
    <row r="12" spans="1:13" s="85" customFormat="1" ht="36" customHeight="1" x14ac:dyDescent="0.3">
      <c r="A12" s="35">
        <f>SUM(B12:L12)</f>
        <v>8</v>
      </c>
      <c r="B12" s="100"/>
      <c r="C12" s="100"/>
      <c r="D12" s="100"/>
      <c r="E12" s="100"/>
      <c r="F12" s="100">
        <v>0</v>
      </c>
      <c r="G12" s="100"/>
      <c r="H12" s="171">
        <v>2</v>
      </c>
      <c r="I12" s="171"/>
      <c r="J12" s="171"/>
      <c r="K12" s="171">
        <v>4</v>
      </c>
      <c r="L12" s="171">
        <v>2</v>
      </c>
    </row>
    <row r="13" spans="1:13" s="85" customFormat="1" ht="18.75" x14ac:dyDescent="0.3"/>
    <row r="14" spans="1:13" s="85" customFormat="1" ht="18.75" x14ac:dyDescent="0.3"/>
    <row r="15" spans="1:13" s="85" customFormat="1" ht="18.75" x14ac:dyDescent="0.3"/>
    <row r="16" spans="1:13" s="85" customFormat="1" ht="18.75" x14ac:dyDescent="0.3"/>
    <row r="17" s="85" customFormat="1" ht="18.75" x14ac:dyDescent="0.3"/>
    <row r="18" s="85" customFormat="1" ht="18.75" x14ac:dyDescent="0.3"/>
    <row r="19" s="85" customFormat="1" ht="18.75" x14ac:dyDescent="0.3"/>
    <row r="20" s="85" customFormat="1" ht="18.75" x14ac:dyDescent="0.3"/>
    <row r="21" s="85" customFormat="1" ht="18.75" x14ac:dyDescent="0.3"/>
    <row r="22" s="85" customFormat="1" ht="18.75" x14ac:dyDescent="0.3"/>
    <row r="23" s="85" customFormat="1" ht="18.75" x14ac:dyDescent="0.3"/>
    <row r="24" s="85" customFormat="1" ht="18.75" x14ac:dyDescent="0.3"/>
    <row r="25" s="85" customFormat="1" ht="18.75" x14ac:dyDescent="0.3"/>
    <row r="26" s="85" customFormat="1" ht="18.75" x14ac:dyDescent="0.3"/>
    <row r="27" s="85" customFormat="1" ht="18.75" x14ac:dyDescent="0.3"/>
    <row r="28" s="85" customFormat="1" ht="18.75" x14ac:dyDescent="0.3"/>
    <row r="29" s="85" customFormat="1" ht="18.75" x14ac:dyDescent="0.3"/>
    <row r="30" s="85" customFormat="1" ht="18.75" x14ac:dyDescent="0.3"/>
    <row r="31" s="85" customFormat="1" ht="18.75" x14ac:dyDescent="0.3"/>
    <row r="32" s="85" customFormat="1" ht="18.75" x14ac:dyDescent="0.3"/>
    <row r="33" s="85" customFormat="1" ht="18.75" x14ac:dyDescent="0.3"/>
    <row r="34" s="85" customFormat="1" ht="18.75" x14ac:dyDescent="0.3"/>
    <row r="35" s="85" customFormat="1" ht="18.75" x14ac:dyDescent="0.3"/>
    <row r="36" s="85" customFormat="1" ht="18.75" x14ac:dyDescent="0.3"/>
    <row r="37" s="85" customFormat="1" ht="18.75" x14ac:dyDescent="0.3"/>
    <row r="38" s="85" customFormat="1" ht="18.75" x14ac:dyDescent="0.3"/>
    <row r="39" s="85" customFormat="1" ht="18.75" x14ac:dyDescent="0.3"/>
    <row r="40" s="85" customFormat="1" ht="18.75" x14ac:dyDescent="0.3"/>
    <row r="41" s="85" customFormat="1" ht="18.75" x14ac:dyDescent="0.3"/>
    <row r="42" s="85" customFormat="1" ht="18.75" x14ac:dyDescent="0.3"/>
    <row r="43" s="85" customFormat="1" ht="18.75" x14ac:dyDescent="0.3"/>
    <row r="44" s="85" customFormat="1" ht="18.75" x14ac:dyDescent="0.3"/>
    <row r="45" s="85" customFormat="1" ht="18.75" x14ac:dyDescent="0.3"/>
    <row r="46" s="85" customFormat="1" ht="18.75" x14ac:dyDescent="0.3"/>
    <row r="47" s="85" customFormat="1" ht="18.75" x14ac:dyDescent="0.3"/>
    <row r="48" s="85" customFormat="1" ht="18.75" x14ac:dyDescent="0.3"/>
    <row r="49" s="85" customFormat="1" ht="18.75" x14ac:dyDescent="0.3"/>
    <row r="50" s="85" customFormat="1" ht="18.75" x14ac:dyDescent="0.3"/>
    <row r="51" s="85" customFormat="1" ht="18.75" x14ac:dyDescent="0.3"/>
    <row r="52" s="85" customFormat="1" ht="18.75" x14ac:dyDescent="0.3"/>
    <row r="53" s="85" customFormat="1" ht="18.75" x14ac:dyDescent="0.3"/>
    <row r="54" s="86" customFormat="1" x14ac:dyDescent="0.25"/>
    <row r="55" s="86" customFormat="1" x14ac:dyDescent="0.25"/>
    <row r="56" s="86" customFormat="1" x14ac:dyDescent="0.25"/>
    <row r="57" s="86" customFormat="1" x14ac:dyDescent="0.25"/>
    <row r="58" s="86" customFormat="1" x14ac:dyDescent="0.25"/>
    <row r="59" s="86" customFormat="1" x14ac:dyDescent="0.25"/>
  </sheetData>
  <sheetProtection password="DF93" sheet="1" objects="1" scenarios="1"/>
  <mergeCells count="18">
    <mergeCell ref="A9:L9"/>
    <mergeCell ref="A11:L11"/>
    <mergeCell ref="I4:I5"/>
    <mergeCell ref="J4:J5"/>
    <mergeCell ref="K4:K5"/>
    <mergeCell ref="L4:L5"/>
    <mergeCell ref="A7:B7"/>
    <mergeCell ref="C7:L7"/>
    <mergeCell ref="A1:L1"/>
    <mergeCell ref="A2:L2"/>
    <mergeCell ref="A3:A5"/>
    <mergeCell ref="B3:L3"/>
    <mergeCell ref="B4:B5"/>
    <mergeCell ref="C4:C5"/>
    <mergeCell ref="D4:E4"/>
    <mergeCell ref="F4:F5"/>
    <mergeCell ref="G4:G5"/>
    <mergeCell ref="H4:H5"/>
  </mergeCells>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SheetLayoutView="100" workbookViewId="0">
      <selection activeCell="E34" sqref="E34"/>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03" t="s">
        <v>44</v>
      </c>
      <c r="B1" s="303"/>
      <c r="C1" s="303"/>
    </row>
    <row r="2" spans="1:4" ht="18.75" customHeight="1" x14ac:dyDescent="0.25">
      <c r="A2" s="230" t="s">
        <v>1</v>
      </c>
      <c r="B2" s="230" t="s">
        <v>2</v>
      </c>
      <c r="C2" s="230" t="s">
        <v>47</v>
      </c>
    </row>
    <row r="3" spans="1:4" ht="18.75" customHeight="1" x14ac:dyDescent="0.25">
      <c r="A3" s="28" t="s">
        <v>200</v>
      </c>
      <c r="B3" s="110">
        <f>SUM(B6:B14)</f>
        <v>10</v>
      </c>
      <c r="C3" s="102">
        <f>SUM(B6:B14)</f>
        <v>10</v>
      </c>
      <c r="D3" s="117">
        <f>SUM(B6:B14)-B4</f>
        <v>10</v>
      </c>
    </row>
    <row r="4" spans="1:4" ht="55.5" customHeight="1" x14ac:dyDescent="0.25">
      <c r="A4" s="104" t="s">
        <v>216</v>
      </c>
      <c r="B4" s="60">
        <v>0</v>
      </c>
      <c r="C4" s="101"/>
      <c r="D4" s="117"/>
    </row>
    <row r="5" spans="1:4" ht="18.75" x14ac:dyDescent="0.25">
      <c r="A5" s="233" t="s">
        <v>0</v>
      </c>
      <c r="B5" s="92"/>
      <c r="C5" s="93"/>
    </row>
    <row r="6" spans="1:4" ht="18.75" x14ac:dyDescent="0.25">
      <c r="A6" s="29" t="s">
        <v>205</v>
      </c>
      <c r="B6" s="21">
        <v>0</v>
      </c>
      <c r="C6" s="31">
        <f>100/B3*B6</f>
        <v>0</v>
      </c>
    </row>
    <row r="7" spans="1:4" ht="18.75" customHeight="1" x14ac:dyDescent="0.25">
      <c r="A7" s="29" t="s">
        <v>21</v>
      </c>
      <c r="B7" s="21">
        <v>0</v>
      </c>
      <c r="C7" s="31">
        <f>100/B3*B7</f>
        <v>0</v>
      </c>
    </row>
    <row r="8" spans="1:4" ht="18.75" customHeight="1" x14ac:dyDescent="0.25">
      <c r="A8" s="29" t="s">
        <v>204</v>
      </c>
      <c r="B8" s="21">
        <v>0</v>
      </c>
      <c r="C8" s="31">
        <f>100/B3*B8</f>
        <v>0</v>
      </c>
    </row>
    <row r="9" spans="1:4" ht="18.75" customHeight="1" x14ac:dyDescent="0.25">
      <c r="A9" s="29" t="s">
        <v>22</v>
      </c>
      <c r="B9" s="21">
        <v>8</v>
      </c>
      <c r="C9" s="31">
        <f>100/B3*B9</f>
        <v>80</v>
      </c>
    </row>
    <row r="10" spans="1:4" ht="18.75" customHeight="1" x14ac:dyDescent="0.25">
      <c r="A10" s="29" t="s">
        <v>23</v>
      </c>
      <c r="B10" s="21">
        <v>0</v>
      </c>
      <c r="C10" s="31">
        <f>100/B3*B10</f>
        <v>0</v>
      </c>
    </row>
    <row r="11" spans="1:4" ht="18.75" customHeight="1" x14ac:dyDescent="0.25">
      <c r="A11" s="29" t="s">
        <v>24</v>
      </c>
      <c r="B11" s="21">
        <v>0</v>
      </c>
      <c r="C11" s="31">
        <f>100/B3*B11</f>
        <v>0</v>
      </c>
    </row>
    <row r="12" spans="1:4" ht="18.75" customHeight="1" x14ac:dyDescent="0.25">
      <c r="A12" s="29" t="s">
        <v>25</v>
      </c>
      <c r="B12" s="21">
        <v>0</v>
      </c>
      <c r="C12" s="31">
        <f>100/B3*B12</f>
        <v>0</v>
      </c>
    </row>
    <row r="13" spans="1:4" ht="18.75" customHeight="1" x14ac:dyDescent="0.25">
      <c r="A13" s="29" t="s">
        <v>26</v>
      </c>
      <c r="B13" s="21">
        <v>0</v>
      </c>
      <c r="C13" s="31">
        <f>100/B3*B13</f>
        <v>0</v>
      </c>
    </row>
    <row r="14" spans="1:4" ht="18.75" customHeight="1" x14ac:dyDescent="0.25">
      <c r="A14" s="30" t="s">
        <v>45</v>
      </c>
      <c r="B14" s="21">
        <v>2</v>
      </c>
      <c r="C14" s="31">
        <f>100/B3*B14</f>
        <v>20</v>
      </c>
    </row>
    <row r="15" spans="1:4" ht="18.75" x14ac:dyDescent="0.25">
      <c r="A15" s="233" t="s">
        <v>27</v>
      </c>
      <c r="B15" s="94">
        <f>SUM(B16,B18,B19,B20)</f>
        <v>10</v>
      </c>
      <c r="C15" s="95" t="str">
        <f>IF(B15=D3,"ПРАВИЛЬНО","НЕПРАВИЛЬНО")</f>
        <v>ПРАВИЛЬНО</v>
      </c>
    </row>
    <row r="16" spans="1:4" ht="18.75" customHeight="1" x14ac:dyDescent="0.25">
      <c r="A16" s="29" t="s">
        <v>192</v>
      </c>
      <c r="B16" s="36">
        <v>8</v>
      </c>
      <c r="C16" s="31">
        <f>100/D3*B16</f>
        <v>80</v>
      </c>
    </row>
    <row r="17" spans="1:3" ht="56.25" customHeight="1" x14ac:dyDescent="0.25">
      <c r="A17" s="33" t="s">
        <v>213</v>
      </c>
      <c r="B17" s="37">
        <v>0</v>
      </c>
      <c r="C17" s="31">
        <f>100/D3*B17</f>
        <v>0</v>
      </c>
    </row>
    <row r="18" spans="1:3" ht="18.75" customHeight="1" x14ac:dyDescent="0.25">
      <c r="A18" s="29" t="s">
        <v>28</v>
      </c>
      <c r="B18" s="37">
        <v>1</v>
      </c>
      <c r="C18" s="31">
        <f>100/D3*B18</f>
        <v>10</v>
      </c>
    </row>
    <row r="19" spans="1:3" ht="18.75" customHeight="1" x14ac:dyDescent="0.25">
      <c r="A19" s="29" t="s">
        <v>29</v>
      </c>
      <c r="B19" s="37">
        <v>1</v>
      </c>
      <c r="C19" s="31">
        <f>100/D3*B19</f>
        <v>10</v>
      </c>
    </row>
    <row r="20" spans="1:3" ht="18.75" customHeight="1" x14ac:dyDescent="0.25">
      <c r="A20" s="29" t="s">
        <v>30</v>
      </c>
      <c r="B20" s="37">
        <v>0</v>
      </c>
      <c r="C20" s="31">
        <f>100/D3*B20</f>
        <v>0</v>
      </c>
    </row>
    <row r="21" spans="1:3" ht="18.75" x14ac:dyDescent="0.25">
      <c r="A21" s="233" t="s">
        <v>31</v>
      </c>
      <c r="B21" s="94">
        <f>SUM(B22:B25)</f>
        <v>10</v>
      </c>
      <c r="C21" s="95" t="str">
        <f>IF(B21=B3,"ПРАВИЛЬНО","НЕПРАВИЛЬНО")</f>
        <v>ПРАВИЛЬНО</v>
      </c>
    </row>
    <row r="22" spans="1:3" ht="18.75" customHeight="1" x14ac:dyDescent="0.25">
      <c r="A22" s="32" t="s">
        <v>32</v>
      </c>
      <c r="B22" s="36">
        <v>1</v>
      </c>
      <c r="C22" s="31">
        <f>100/B3*B22</f>
        <v>10</v>
      </c>
    </row>
    <row r="23" spans="1:3" ht="18.75" x14ac:dyDescent="0.25">
      <c r="A23" s="29" t="s">
        <v>33</v>
      </c>
      <c r="B23" s="37">
        <v>0</v>
      </c>
      <c r="C23" s="31">
        <f>100/B3*B23</f>
        <v>0</v>
      </c>
    </row>
    <row r="24" spans="1:3" ht="18.75" x14ac:dyDescent="0.25">
      <c r="A24" s="29" t="s">
        <v>34</v>
      </c>
      <c r="B24" s="37">
        <v>2</v>
      </c>
      <c r="C24" s="31">
        <f>100/B3*B24</f>
        <v>20</v>
      </c>
    </row>
    <row r="25" spans="1:3" ht="18.75" customHeight="1" x14ac:dyDescent="0.25">
      <c r="A25" s="29" t="s">
        <v>35</v>
      </c>
      <c r="B25" s="37">
        <v>7</v>
      </c>
      <c r="C25" s="31">
        <f>100/B3*B25</f>
        <v>70</v>
      </c>
    </row>
    <row r="26" spans="1:3" ht="18.75" x14ac:dyDescent="0.25">
      <c r="A26" s="233" t="s">
        <v>132</v>
      </c>
      <c r="B26" s="94">
        <f>SUM(B27:B30)</f>
        <v>10</v>
      </c>
      <c r="C26" s="95" t="str">
        <f>IF(B26=D3,"ПРАВИЛЬНО","НЕПРАВИЛЬНО")</f>
        <v>ПРАВИЛЬНО</v>
      </c>
    </row>
    <row r="27" spans="1:3" ht="18.75" customHeight="1" x14ac:dyDescent="0.25">
      <c r="A27" s="34" t="s">
        <v>42</v>
      </c>
      <c r="B27" s="37">
        <v>3</v>
      </c>
      <c r="C27" s="31">
        <f>100/D3*B27</f>
        <v>30</v>
      </c>
    </row>
    <row r="28" spans="1:3" ht="18.75" customHeight="1" x14ac:dyDescent="0.25">
      <c r="A28" s="34" t="s">
        <v>36</v>
      </c>
      <c r="B28" s="37">
        <v>2</v>
      </c>
      <c r="C28" s="31">
        <f>100/D3*B28</f>
        <v>20</v>
      </c>
    </row>
    <row r="29" spans="1:3" ht="18.75" customHeight="1" x14ac:dyDescent="0.25">
      <c r="A29" s="34" t="s">
        <v>37</v>
      </c>
      <c r="B29" s="37">
        <v>3</v>
      </c>
      <c r="C29" s="31">
        <f>100/D3*B29</f>
        <v>30</v>
      </c>
    </row>
    <row r="30" spans="1:3" ht="18.75" customHeight="1" x14ac:dyDescent="0.25">
      <c r="A30" s="34" t="s">
        <v>38</v>
      </c>
      <c r="B30" s="37">
        <v>2</v>
      </c>
      <c r="C30" s="31">
        <f>100/D3*B30</f>
        <v>20</v>
      </c>
    </row>
    <row r="31" spans="1:3" ht="18.75" x14ac:dyDescent="0.25">
      <c r="A31" s="96" t="s">
        <v>133</v>
      </c>
      <c r="B31" s="94">
        <f>SUM(B32:B35)</f>
        <v>10</v>
      </c>
      <c r="C31" s="95" t="str">
        <f>IF(B31=D3,"ПРАВИЛЬНО","НЕПРАВИЛЬНО")</f>
        <v>ПРАВИЛЬНО</v>
      </c>
    </row>
    <row r="32" spans="1:3" ht="18.75" customHeight="1" x14ac:dyDescent="0.25">
      <c r="A32" s="29" t="s">
        <v>42</v>
      </c>
      <c r="B32" s="37">
        <v>8</v>
      </c>
      <c r="C32" s="31">
        <f>100/D3*B32</f>
        <v>80</v>
      </c>
    </row>
    <row r="33" spans="1:3" ht="18.75" customHeight="1" x14ac:dyDescent="0.25">
      <c r="A33" s="29" t="s">
        <v>36</v>
      </c>
      <c r="B33" s="37">
        <v>1</v>
      </c>
      <c r="C33" s="31">
        <f>100/D3*B33</f>
        <v>10</v>
      </c>
    </row>
    <row r="34" spans="1:3" ht="18.75" customHeight="1" x14ac:dyDescent="0.25">
      <c r="A34" s="29" t="s">
        <v>37</v>
      </c>
      <c r="B34" s="37">
        <v>1</v>
      </c>
      <c r="C34" s="31">
        <f>100/D3*B34</f>
        <v>10</v>
      </c>
    </row>
    <row r="35" spans="1:3" ht="18.75" customHeight="1" x14ac:dyDescent="0.25">
      <c r="A35" s="29" t="s">
        <v>38</v>
      </c>
      <c r="B35" s="37">
        <v>0</v>
      </c>
      <c r="C35" s="31">
        <f>100/D3*B35</f>
        <v>0</v>
      </c>
    </row>
    <row r="36" spans="1:3" ht="18.75" x14ac:dyDescent="0.25">
      <c r="A36" s="233" t="s">
        <v>39</v>
      </c>
      <c r="B36" s="94">
        <f>SUM(B37:B38)</f>
        <v>10</v>
      </c>
      <c r="C36" s="95" t="str">
        <f>IF(B36=D3,"ПРАВИЛЬНО","НЕПРАВИЛЬНО")</f>
        <v>ПРАВИЛЬНО</v>
      </c>
    </row>
    <row r="37" spans="1:3" ht="18.75" customHeight="1" x14ac:dyDescent="0.25">
      <c r="A37" s="29" t="s">
        <v>40</v>
      </c>
      <c r="B37" s="37">
        <v>9</v>
      </c>
      <c r="C37" s="31">
        <f>100/D3*B37</f>
        <v>90</v>
      </c>
    </row>
    <row r="38" spans="1:3" ht="18.75" customHeight="1" x14ac:dyDescent="0.25">
      <c r="A38" s="29" t="s">
        <v>41</v>
      </c>
      <c r="B38" s="37">
        <v>1</v>
      </c>
      <c r="C38" s="31">
        <f>100/D3*B38</f>
        <v>10</v>
      </c>
    </row>
    <row r="39" spans="1:3" ht="18.75" x14ac:dyDescent="0.3">
      <c r="A39" s="22"/>
      <c r="B39" s="25"/>
      <c r="C39" s="26"/>
    </row>
  </sheetData>
  <sheetProtection password="DF93" sheet="1" objects="1" scenarios="1"/>
  <mergeCells count="1">
    <mergeCell ref="A1:C1"/>
  </mergeCells>
  <conditionalFormatting sqref="E13">
    <cfRule type="cellIs" dxfId="0" priority="1"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SheetLayoutView="100" workbookViewId="0">
      <selection activeCell="A5" sqref="A5"/>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23.25" customHeight="1" x14ac:dyDescent="0.3">
      <c r="A1" s="357" t="s">
        <v>134</v>
      </c>
      <c r="B1" s="357"/>
      <c r="C1" s="357"/>
      <c r="D1" s="357"/>
      <c r="E1" s="357"/>
      <c r="F1" s="357"/>
    </row>
    <row r="2" spans="1:6" ht="98.25" customHeight="1" x14ac:dyDescent="0.25">
      <c r="A2" s="226" t="s">
        <v>136</v>
      </c>
      <c r="B2" s="226" t="s">
        <v>137</v>
      </c>
      <c r="C2" s="226" t="s">
        <v>135</v>
      </c>
      <c r="D2" s="226" t="s">
        <v>136</v>
      </c>
      <c r="E2" s="226" t="s">
        <v>137</v>
      </c>
      <c r="F2" s="226" t="s">
        <v>135</v>
      </c>
    </row>
    <row r="3" spans="1:6" ht="37.5" x14ac:dyDescent="0.25">
      <c r="A3" s="81" t="s">
        <v>138</v>
      </c>
      <c r="B3" s="35">
        <f>SUM(B4:B24)</f>
        <v>3</v>
      </c>
      <c r="C3" s="110"/>
      <c r="D3" s="81" t="s">
        <v>139</v>
      </c>
      <c r="E3" s="35">
        <f>SUM(E4:E24)</f>
        <v>0</v>
      </c>
      <c r="F3" s="110"/>
    </row>
    <row r="4" spans="1:6" ht="112.5" x14ac:dyDescent="0.25">
      <c r="A4" s="285" t="s">
        <v>423</v>
      </c>
      <c r="B4" s="21">
        <v>2</v>
      </c>
      <c r="C4" s="73" t="s">
        <v>421</v>
      </c>
      <c r="D4" s="83"/>
      <c r="E4" s="21"/>
      <c r="F4" s="73"/>
    </row>
    <row r="5" spans="1:6" ht="163.5" customHeight="1" x14ac:dyDescent="0.25">
      <c r="A5" s="286" t="s">
        <v>424</v>
      </c>
      <c r="B5" s="21">
        <v>1</v>
      </c>
      <c r="C5" s="73" t="s">
        <v>422</v>
      </c>
      <c r="D5" s="82"/>
      <c r="E5" s="21"/>
      <c r="F5" s="73"/>
    </row>
    <row r="6" spans="1:6" ht="18.75" x14ac:dyDescent="0.25">
      <c r="A6" s="82"/>
      <c r="B6" s="21">
        <v>0</v>
      </c>
      <c r="C6" s="108"/>
      <c r="D6" s="82"/>
      <c r="E6" s="21"/>
      <c r="F6" s="73"/>
    </row>
    <row r="7" spans="1:6" ht="18.75" x14ac:dyDescent="0.25">
      <c r="A7" s="82"/>
      <c r="B7" s="21">
        <v>0</v>
      </c>
      <c r="C7" s="108"/>
      <c r="D7" s="82"/>
      <c r="E7" s="21"/>
      <c r="F7" s="73"/>
    </row>
    <row r="8" spans="1:6" ht="18.75" x14ac:dyDescent="0.25">
      <c r="A8" s="82"/>
      <c r="B8" s="21">
        <v>0</v>
      </c>
      <c r="C8" s="108"/>
      <c r="D8" s="82"/>
      <c r="E8" s="21"/>
      <c r="F8" s="73"/>
    </row>
    <row r="9" spans="1:6" ht="18.75" x14ac:dyDescent="0.25">
      <c r="A9" s="82"/>
      <c r="B9" s="21">
        <v>0</v>
      </c>
      <c r="C9" s="108"/>
      <c r="D9" s="82"/>
      <c r="E9" s="21"/>
      <c r="F9" s="73"/>
    </row>
    <row r="10" spans="1:6" ht="18.75" x14ac:dyDescent="0.25">
      <c r="A10" s="82"/>
      <c r="B10" s="21"/>
      <c r="C10" s="73"/>
      <c r="D10" s="82"/>
      <c r="E10" s="21"/>
      <c r="F10" s="73"/>
    </row>
    <row r="11" spans="1:6" ht="18.75" x14ac:dyDescent="0.25">
      <c r="A11" s="82"/>
      <c r="B11" s="21"/>
      <c r="C11" s="73"/>
      <c r="D11" s="82"/>
      <c r="E11" s="21"/>
      <c r="F11" s="73"/>
    </row>
    <row r="12" spans="1:6" ht="18.75" x14ac:dyDescent="0.25">
      <c r="A12" s="82"/>
      <c r="B12" s="21"/>
      <c r="C12" s="73"/>
      <c r="D12" s="82"/>
      <c r="E12" s="21"/>
      <c r="F12" s="73"/>
    </row>
    <row r="13" spans="1:6" ht="18.75" x14ac:dyDescent="0.25">
      <c r="A13" s="82"/>
      <c r="B13" s="21"/>
      <c r="C13" s="73"/>
      <c r="D13" s="82"/>
      <c r="E13" s="21"/>
      <c r="F13" s="73"/>
    </row>
    <row r="14" spans="1:6" ht="18.75" x14ac:dyDescent="0.25">
      <c r="A14" s="82"/>
      <c r="B14" s="21"/>
      <c r="C14" s="73"/>
      <c r="D14" s="82"/>
      <c r="E14" s="21"/>
      <c r="F14" s="73"/>
    </row>
    <row r="15" spans="1:6" ht="18.75" x14ac:dyDescent="0.25">
      <c r="A15" s="82"/>
      <c r="B15" s="21"/>
      <c r="C15" s="73"/>
      <c r="D15" s="82"/>
      <c r="E15" s="21"/>
      <c r="F15" s="73"/>
    </row>
    <row r="16" spans="1:6" ht="18.75" x14ac:dyDescent="0.25">
      <c r="A16" s="82"/>
      <c r="B16" s="21"/>
      <c r="C16" s="73"/>
      <c r="D16" s="82"/>
      <c r="E16" s="21"/>
      <c r="F16" s="73"/>
    </row>
    <row r="17" spans="1:6" ht="18.75" x14ac:dyDescent="0.25">
      <c r="A17" s="82"/>
      <c r="B17" s="21"/>
      <c r="C17" s="73"/>
      <c r="D17" s="82"/>
      <c r="E17" s="21"/>
      <c r="F17" s="73"/>
    </row>
    <row r="18" spans="1:6" ht="18.75" x14ac:dyDescent="0.25">
      <c r="A18" s="82"/>
      <c r="B18" s="21"/>
      <c r="C18" s="73"/>
      <c r="D18" s="82"/>
      <c r="E18" s="21"/>
      <c r="F18" s="73"/>
    </row>
    <row r="19" spans="1:6" ht="18.75" x14ac:dyDescent="0.25">
      <c r="A19" s="82"/>
      <c r="B19" s="21"/>
      <c r="C19" s="73"/>
      <c r="D19" s="82"/>
      <c r="E19" s="21"/>
      <c r="F19" s="73"/>
    </row>
    <row r="20" spans="1:6" ht="18.75" x14ac:dyDescent="0.25">
      <c r="A20" s="82"/>
      <c r="B20" s="21"/>
      <c r="C20" s="73"/>
      <c r="D20" s="82"/>
      <c r="E20" s="21"/>
      <c r="F20" s="73"/>
    </row>
    <row r="21" spans="1:6" ht="18.75" x14ac:dyDescent="0.25">
      <c r="A21" s="82"/>
      <c r="B21" s="21"/>
      <c r="C21" s="73"/>
      <c r="D21" s="82"/>
      <c r="E21" s="21"/>
      <c r="F21" s="73"/>
    </row>
    <row r="22" spans="1:6" ht="18.75" x14ac:dyDescent="0.25">
      <c r="A22" s="82"/>
      <c r="B22" s="21"/>
      <c r="C22" s="73"/>
      <c r="D22" s="82"/>
      <c r="E22" s="21"/>
      <c r="F22" s="73"/>
    </row>
    <row r="23" spans="1:6" ht="18.75" x14ac:dyDescent="0.25">
      <c r="A23" s="82"/>
      <c r="B23" s="21"/>
      <c r="C23" s="73"/>
      <c r="D23" s="82"/>
      <c r="E23" s="21"/>
      <c r="F23" s="73"/>
    </row>
    <row r="24" spans="1:6" ht="18.75" x14ac:dyDescent="0.25">
      <c r="A24" s="82"/>
      <c r="B24" s="21"/>
      <c r="C24" s="73"/>
      <c r="D24" s="82"/>
      <c r="E24" s="21"/>
      <c r="F24" s="73"/>
    </row>
  </sheetData>
  <sheetProtection sort="0" autoFilter="0" pivotTables="0"/>
  <mergeCells count="1">
    <mergeCell ref="A1:F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B1" workbookViewId="0">
      <selection activeCell="F3" sqref="F3:F12"/>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225</v>
      </c>
      <c r="B1" s="1"/>
      <c r="C1" s="1"/>
      <c r="D1" s="1"/>
    </row>
    <row r="2" spans="1:6" ht="18.75" x14ac:dyDescent="0.3">
      <c r="A2" s="2" t="s">
        <v>246</v>
      </c>
    </row>
    <row r="3" spans="1:6" ht="37.5" customHeight="1" x14ac:dyDescent="0.3">
      <c r="A3" s="134">
        <v>1</v>
      </c>
      <c r="B3" s="172" t="s">
        <v>256</v>
      </c>
      <c r="C3" s="125"/>
      <c r="D3" s="125"/>
      <c r="E3" s="126"/>
      <c r="F3" s="132" t="s">
        <v>269</v>
      </c>
    </row>
    <row r="4" spans="1:6" ht="66" customHeight="1" x14ac:dyDescent="0.3">
      <c r="A4" s="135">
        <v>2</v>
      </c>
      <c r="B4" s="131" t="s">
        <v>226</v>
      </c>
      <c r="C4" s="127"/>
      <c r="D4" s="127"/>
      <c r="E4" s="128"/>
      <c r="F4" s="133" t="s">
        <v>419</v>
      </c>
    </row>
    <row r="5" spans="1:6" ht="88.5" customHeight="1" x14ac:dyDescent="0.3">
      <c r="A5" s="134">
        <v>4</v>
      </c>
      <c r="B5" s="132" t="s">
        <v>254</v>
      </c>
      <c r="C5" s="125"/>
      <c r="D5" s="129"/>
      <c r="E5" s="126"/>
      <c r="F5" s="132" t="s">
        <v>418</v>
      </c>
    </row>
    <row r="6" spans="1:6" ht="37.5" customHeight="1" x14ac:dyDescent="0.3">
      <c r="A6" s="134">
        <v>5</v>
      </c>
      <c r="B6" s="130" t="s">
        <v>257</v>
      </c>
      <c r="C6" s="125"/>
      <c r="D6" s="125"/>
      <c r="E6" s="126"/>
      <c r="F6" s="132" t="s">
        <v>270</v>
      </c>
    </row>
    <row r="7" spans="1:6" ht="106.5" customHeight="1" x14ac:dyDescent="0.3">
      <c r="A7" s="134">
        <v>6</v>
      </c>
      <c r="B7" s="132" t="s">
        <v>255</v>
      </c>
      <c r="C7" s="125"/>
      <c r="D7" s="125"/>
      <c r="E7" s="126"/>
      <c r="F7" s="132" t="s">
        <v>429</v>
      </c>
    </row>
    <row r="8" spans="1:6" ht="140.25" customHeight="1" x14ac:dyDescent="0.3">
      <c r="A8" s="134">
        <v>7</v>
      </c>
      <c r="B8" s="245" t="s">
        <v>250</v>
      </c>
      <c r="C8" s="125"/>
      <c r="D8" s="125"/>
      <c r="E8" s="126"/>
      <c r="F8" s="132" t="s">
        <v>430</v>
      </c>
    </row>
    <row r="9" spans="1:6" ht="113.25" customHeight="1" x14ac:dyDescent="0.3">
      <c r="A9" s="244">
        <v>8</v>
      </c>
      <c r="B9" s="132" t="s">
        <v>251</v>
      </c>
      <c r="C9" s="125"/>
      <c r="D9" s="125"/>
      <c r="E9" s="126"/>
      <c r="F9" s="132" t="s">
        <v>271</v>
      </c>
    </row>
    <row r="10" spans="1:6" ht="114.75" customHeight="1" x14ac:dyDescent="0.3">
      <c r="A10" s="134">
        <v>9</v>
      </c>
      <c r="B10" s="133" t="s">
        <v>249</v>
      </c>
      <c r="C10" s="125"/>
      <c r="D10" s="125"/>
      <c r="E10" s="126"/>
      <c r="F10" s="132" t="s">
        <v>420</v>
      </c>
    </row>
    <row r="11" spans="1:6" ht="88.5" customHeight="1" x14ac:dyDescent="0.3">
      <c r="A11" s="134">
        <v>10</v>
      </c>
      <c r="B11" s="132" t="s">
        <v>253</v>
      </c>
      <c r="C11" s="125"/>
      <c r="D11" s="125"/>
      <c r="E11" s="126"/>
      <c r="F11" s="172" t="s">
        <v>417</v>
      </c>
    </row>
    <row r="12" spans="1:6" ht="135" customHeight="1" x14ac:dyDescent="0.3">
      <c r="A12" s="134">
        <v>11</v>
      </c>
      <c r="B12" s="132" t="s">
        <v>252</v>
      </c>
      <c r="C12" s="125"/>
      <c r="D12" s="125"/>
      <c r="E12" s="126"/>
      <c r="F12" s="132" t="s">
        <v>272</v>
      </c>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SheetLayoutView="100" workbookViewId="0">
      <selection activeCell="C14" sqref="C14"/>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58" t="s">
        <v>48</v>
      </c>
      <c r="B1" s="358"/>
      <c r="C1" s="358"/>
      <c r="D1" s="358"/>
      <c r="E1" s="358"/>
    </row>
    <row r="2" spans="1:5" ht="18.75" x14ac:dyDescent="0.25">
      <c r="A2" s="314" t="s">
        <v>49</v>
      </c>
      <c r="B2" s="359" t="s">
        <v>50</v>
      </c>
      <c r="C2" s="359"/>
      <c r="D2" s="359"/>
      <c r="E2" s="359"/>
    </row>
    <row r="3" spans="1:5" ht="57.75" customHeight="1" x14ac:dyDescent="0.25">
      <c r="A3" s="314"/>
      <c r="B3" s="229" t="s">
        <v>51</v>
      </c>
      <c r="C3" s="229" t="s">
        <v>54</v>
      </c>
      <c r="D3" s="228" t="s">
        <v>53</v>
      </c>
      <c r="E3" s="230" t="s">
        <v>52</v>
      </c>
    </row>
    <row r="4" spans="1:5" ht="18.75" x14ac:dyDescent="0.25">
      <c r="A4" s="30" t="s">
        <v>79</v>
      </c>
      <c r="B4" s="21">
        <v>0</v>
      </c>
      <c r="C4" s="88">
        <v>0</v>
      </c>
      <c r="D4" s="112">
        <v>0</v>
      </c>
      <c r="E4" s="112">
        <v>0</v>
      </c>
    </row>
    <row r="5" spans="1:5" ht="18.75" x14ac:dyDescent="0.25">
      <c r="A5" s="33" t="s">
        <v>83</v>
      </c>
      <c r="B5" s="24">
        <v>0</v>
      </c>
      <c r="C5" s="88">
        <v>0</v>
      </c>
      <c r="D5" s="112">
        <v>0</v>
      </c>
      <c r="E5" s="112">
        <v>0</v>
      </c>
    </row>
    <row r="6" spans="1:5" ht="18.75" x14ac:dyDescent="0.25">
      <c r="A6" s="54" t="s">
        <v>201</v>
      </c>
      <c r="B6" s="88">
        <v>1</v>
      </c>
      <c r="C6" s="88">
        <v>0</v>
      </c>
      <c r="D6" s="112">
        <v>0</v>
      </c>
      <c r="E6" s="112">
        <v>0</v>
      </c>
    </row>
    <row r="7" spans="1:5" ht="18.75" x14ac:dyDescent="0.25">
      <c r="A7" s="54" t="s">
        <v>80</v>
      </c>
      <c r="B7" s="88">
        <v>0</v>
      </c>
      <c r="C7" s="88">
        <v>0</v>
      </c>
      <c r="D7" s="112">
        <v>0</v>
      </c>
      <c r="E7" s="112">
        <v>0</v>
      </c>
    </row>
    <row r="8" spans="1:5" ht="18.75" x14ac:dyDescent="0.25">
      <c r="A8" s="33" t="s">
        <v>209</v>
      </c>
      <c r="B8" s="24">
        <v>4</v>
      </c>
      <c r="C8" s="88">
        <v>0</v>
      </c>
      <c r="D8" s="112">
        <v>0</v>
      </c>
      <c r="E8" s="87">
        <v>0</v>
      </c>
    </row>
    <row r="9" spans="1:5" ht="18.75" x14ac:dyDescent="0.25">
      <c r="A9" s="54" t="s">
        <v>84</v>
      </c>
      <c r="B9" s="112">
        <v>0</v>
      </c>
      <c r="C9" s="88">
        <v>0</v>
      </c>
      <c r="D9" s="112">
        <v>0</v>
      </c>
      <c r="E9" s="112">
        <v>0</v>
      </c>
    </row>
    <row r="10" spans="1:5" ht="18.75" x14ac:dyDescent="0.25">
      <c r="A10" s="54" t="s">
        <v>82</v>
      </c>
      <c r="B10" s="88">
        <v>0</v>
      </c>
      <c r="C10" s="88">
        <v>0</v>
      </c>
      <c r="D10" s="112">
        <v>0</v>
      </c>
      <c r="E10" s="112">
        <v>0</v>
      </c>
    </row>
    <row r="11" spans="1:5" ht="18.75" x14ac:dyDescent="0.25">
      <c r="A11" s="54" t="s">
        <v>86</v>
      </c>
      <c r="B11" s="88">
        <v>0</v>
      </c>
      <c r="C11" s="88">
        <v>0</v>
      </c>
      <c r="D11" s="112">
        <v>0</v>
      </c>
      <c r="E11" s="112">
        <v>0</v>
      </c>
    </row>
    <row r="12" spans="1:5" ht="18.75" x14ac:dyDescent="0.25">
      <c r="A12" s="54" t="s">
        <v>87</v>
      </c>
      <c r="B12" s="88">
        <v>0</v>
      </c>
      <c r="C12" s="88">
        <v>0</v>
      </c>
      <c r="D12" s="112">
        <v>0</v>
      </c>
      <c r="E12" s="112">
        <v>0</v>
      </c>
    </row>
    <row r="13" spans="1:5" ht="18.75" x14ac:dyDescent="0.25">
      <c r="A13" s="54" t="s">
        <v>202</v>
      </c>
      <c r="B13" s="88">
        <v>0</v>
      </c>
      <c r="C13" s="88">
        <v>0</v>
      </c>
      <c r="D13" s="112">
        <v>0</v>
      </c>
      <c r="E13" s="112">
        <v>0</v>
      </c>
    </row>
    <row r="14" spans="1:5" ht="37.5" x14ac:dyDescent="0.25">
      <c r="A14" s="33" t="s">
        <v>203</v>
      </c>
      <c r="B14" s="88">
        <v>0</v>
      </c>
      <c r="C14" s="88">
        <v>0</v>
      </c>
      <c r="D14" s="112">
        <v>0</v>
      </c>
      <c r="E14" s="112">
        <v>0</v>
      </c>
    </row>
    <row r="15" spans="1:5" ht="18.75" x14ac:dyDescent="0.25">
      <c r="A15" s="72" t="s">
        <v>81</v>
      </c>
      <c r="B15" s="112">
        <v>4</v>
      </c>
      <c r="C15" s="88">
        <v>0</v>
      </c>
      <c r="D15" s="112">
        <v>0</v>
      </c>
      <c r="E15" s="112">
        <v>0</v>
      </c>
    </row>
    <row r="16" spans="1:5" ht="18.75" x14ac:dyDescent="0.25">
      <c r="A16" s="54" t="s">
        <v>85</v>
      </c>
      <c r="B16" s="88">
        <v>0</v>
      </c>
      <c r="C16" s="88">
        <v>0</v>
      </c>
      <c r="D16" s="112">
        <v>0</v>
      </c>
      <c r="E16" s="112">
        <v>0</v>
      </c>
    </row>
    <row r="17" spans="1:5" ht="18.75" x14ac:dyDescent="0.25">
      <c r="A17" s="234" t="s">
        <v>88</v>
      </c>
      <c r="B17" s="89">
        <f>B4+B5+B6+B7+B8+B9+B10+B11+B12+B13+B14+B15+B16</f>
        <v>9</v>
      </c>
      <c r="C17" s="35">
        <f>C4+C5+C6+C7+C8+C9+C10+C11+C12+C13+C14+C15+C16</f>
        <v>0</v>
      </c>
      <c r="D17" s="35">
        <f>D4+D5+D6+D7+D8+D9+D10+D11+D12+D13+D14+D15+D16</f>
        <v>0</v>
      </c>
      <c r="E17" s="35">
        <f>E4+E5+E6+E7+E8+E9+E10+E11+E12+E13+E14+E15+E16</f>
        <v>0</v>
      </c>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view="pageBreakPreview" zoomScaleSheetLayoutView="100" workbookViewId="0">
      <selection activeCell="B3" sqref="B3:B6"/>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03" t="s">
        <v>89</v>
      </c>
      <c r="B1" s="303"/>
      <c r="C1" s="303"/>
      <c r="D1" s="303"/>
      <c r="E1" s="303"/>
      <c r="F1" s="303"/>
      <c r="G1" s="303"/>
      <c r="H1" s="303"/>
    </row>
    <row r="2" spans="1:9" s="4" customFormat="1" ht="18.75" x14ac:dyDescent="0.3">
      <c r="A2" s="40" t="s">
        <v>75</v>
      </c>
      <c r="B2" s="40"/>
      <c r="C2" s="40"/>
      <c r="D2" s="40"/>
      <c r="E2" s="40"/>
      <c r="F2" s="40"/>
      <c r="G2" s="40"/>
      <c r="H2" s="40"/>
    </row>
    <row r="3" spans="1:9" s="1" customFormat="1" ht="21" customHeight="1" x14ac:dyDescent="0.3">
      <c r="A3" s="304" t="s">
        <v>62</v>
      </c>
      <c r="B3" s="307" t="s">
        <v>78</v>
      </c>
      <c r="C3" s="310" t="s">
        <v>193</v>
      </c>
      <c r="D3" s="311"/>
      <c r="E3" s="310" t="s">
        <v>211</v>
      </c>
      <c r="F3" s="311"/>
      <c r="G3" s="314" t="s">
        <v>0</v>
      </c>
      <c r="H3" s="314"/>
    </row>
    <row r="4" spans="1:9" s="1" customFormat="1" ht="54" customHeight="1" x14ac:dyDescent="0.3">
      <c r="A4" s="305"/>
      <c r="B4" s="308"/>
      <c r="C4" s="312"/>
      <c r="D4" s="313"/>
      <c r="E4" s="312"/>
      <c r="F4" s="309"/>
      <c r="G4" s="314" t="s">
        <v>194</v>
      </c>
      <c r="H4" s="314" t="s">
        <v>212</v>
      </c>
    </row>
    <row r="5" spans="1:9" s="1" customFormat="1" ht="18.75" hidden="1" customHeight="1" x14ac:dyDescent="0.3">
      <c r="A5" s="305"/>
      <c r="B5" s="308"/>
      <c r="C5" s="41"/>
      <c r="D5" s="41"/>
      <c r="E5" s="41"/>
      <c r="F5" s="42"/>
      <c r="G5" s="314"/>
      <c r="H5" s="314"/>
    </row>
    <row r="6" spans="1:9" s="1" customFormat="1" ht="21.75" customHeight="1" x14ac:dyDescent="0.3">
      <c r="A6" s="306"/>
      <c r="B6" s="309"/>
      <c r="C6" s="230" t="s">
        <v>59</v>
      </c>
      <c r="D6" s="230" t="s">
        <v>90</v>
      </c>
      <c r="E6" s="230" t="s">
        <v>59</v>
      </c>
      <c r="F6" s="233" t="s">
        <v>90</v>
      </c>
      <c r="G6" s="314"/>
      <c r="H6" s="314"/>
    </row>
    <row r="7" spans="1:9" s="1" customFormat="1" ht="39" customHeight="1" x14ac:dyDescent="0.3">
      <c r="A7" s="43">
        <v>1</v>
      </c>
      <c r="B7" s="44" t="s">
        <v>60</v>
      </c>
      <c r="C7" s="231">
        <v>0</v>
      </c>
      <c r="D7" s="231">
        <v>0</v>
      </c>
      <c r="E7" s="231">
        <v>0</v>
      </c>
      <c r="F7" s="231">
        <v>0</v>
      </c>
      <c r="G7" s="231">
        <v>0</v>
      </c>
      <c r="H7" s="231">
        <v>0</v>
      </c>
    </row>
    <row r="8" spans="1:9" s="1" customFormat="1" ht="39" customHeight="1" x14ac:dyDescent="0.3">
      <c r="A8" s="43">
        <v>2</v>
      </c>
      <c r="B8" s="44" t="s">
        <v>61</v>
      </c>
      <c r="C8" s="231">
        <v>0</v>
      </c>
      <c r="D8" s="231">
        <v>0</v>
      </c>
      <c r="E8" s="231">
        <v>0</v>
      </c>
      <c r="F8" s="231">
        <v>0</v>
      </c>
      <c r="G8" s="231">
        <v>0</v>
      </c>
      <c r="H8" s="231">
        <v>0</v>
      </c>
    </row>
    <row r="9" spans="1:9" s="1" customFormat="1" ht="19.5" customHeight="1" x14ac:dyDescent="0.3">
      <c r="A9" s="320">
        <v>3</v>
      </c>
      <c r="B9" s="105" t="s">
        <v>69</v>
      </c>
      <c r="C9" s="322">
        <v>0</v>
      </c>
      <c r="D9" s="322">
        <v>0</v>
      </c>
      <c r="E9" s="324">
        <v>0</v>
      </c>
      <c r="F9" s="325"/>
      <c r="G9" s="322">
        <v>0</v>
      </c>
      <c r="H9" s="103"/>
    </row>
    <row r="10" spans="1:9" s="1" customFormat="1" ht="18.75" customHeight="1" x14ac:dyDescent="0.3">
      <c r="A10" s="321"/>
      <c r="B10" s="105" t="s">
        <v>92</v>
      </c>
      <c r="C10" s="323"/>
      <c r="D10" s="323"/>
      <c r="E10" s="231">
        <v>0</v>
      </c>
      <c r="F10" s="231">
        <v>0</v>
      </c>
      <c r="G10" s="323"/>
      <c r="H10" s="231">
        <v>0</v>
      </c>
    </row>
    <row r="11" spans="1:9" s="1" customFormat="1" ht="56.25" customHeight="1" x14ac:dyDescent="0.3">
      <c r="A11" s="43">
        <v>4</v>
      </c>
      <c r="B11" s="45" t="s">
        <v>70</v>
      </c>
      <c r="C11" s="231">
        <v>0</v>
      </c>
      <c r="D11" s="231">
        <v>0</v>
      </c>
      <c r="E11" s="231">
        <v>0</v>
      </c>
      <c r="F11" s="231">
        <v>0</v>
      </c>
      <c r="G11" s="231">
        <v>0</v>
      </c>
      <c r="H11" s="231">
        <v>0</v>
      </c>
    </row>
    <row r="12" spans="1:9" s="1" customFormat="1" ht="56.25" x14ac:dyDescent="0.3">
      <c r="A12" s="43">
        <v>5</v>
      </c>
      <c r="B12" s="44" t="s">
        <v>71</v>
      </c>
      <c r="C12" s="231">
        <v>0</v>
      </c>
      <c r="D12" s="231">
        <v>0</v>
      </c>
      <c r="E12" s="231">
        <v>0</v>
      </c>
      <c r="F12" s="231">
        <v>0</v>
      </c>
      <c r="G12" s="231">
        <v>0</v>
      </c>
      <c r="H12" s="231">
        <v>0</v>
      </c>
    </row>
    <row r="13" spans="1:9" s="1" customFormat="1" ht="39" customHeight="1" x14ac:dyDescent="0.3">
      <c r="A13" s="43">
        <v>6</v>
      </c>
      <c r="B13" s="45" t="s">
        <v>72</v>
      </c>
      <c r="C13" s="231">
        <v>0</v>
      </c>
      <c r="D13" s="231">
        <v>0</v>
      </c>
      <c r="E13" s="231">
        <v>0</v>
      </c>
      <c r="F13" s="231"/>
      <c r="G13" s="231">
        <v>0</v>
      </c>
      <c r="H13" s="231">
        <v>0</v>
      </c>
    </row>
    <row r="14" spans="1:9" s="2" customFormat="1" ht="39" customHeight="1" x14ac:dyDescent="0.3">
      <c r="A14" s="326" t="s">
        <v>91</v>
      </c>
      <c r="B14" s="327"/>
      <c r="C14" s="330">
        <f>C7+C8+C9+C11+C12+C13</f>
        <v>0</v>
      </c>
      <c r="D14" s="330">
        <f>D7+D8+D9+D11+D12+D13</f>
        <v>0</v>
      </c>
      <c r="E14" s="46">
        <f>E7+E8+E11+E12+E13</f>
        <v>0</v>
      </c>
      <c r="F14" s="46">
        <f>F7+F8+F11+F12+F13</f>
        <v>0</v>
      </c>
      <c r="G14" s="330">
        <f>G7+G8+G9+G11+G12+G13</f>
        <v>0</v>
      </c>
      <c r="H14" s="46"/>
      <c r="I14" s="116"/>
    </row>
    <row r="15" spans="1:9" ht="39" customHeight="1" x14ac:dyDescent="0.25">
      <c r="A15" s="328"/>
      <c r="B15" s="329"/>
      <c r="C15" s="331"/>
      <c r="D15" s="331"/>
      <c r="E15" s="47">
        <f>E10</f>
        <v>0</v>
      </c>
      <c r="F15" s="47">
        <f>F10</f>
        <v>0</v>
      </c>
      <c r="G15" s="331"/>
      <c r="H15" s="47"/>
    </row>
    <row r="16" spans="1:9" ht="18.75" x14ac:dyDescent="0.3">
      <c r="A16" s="315" t="s">
        <v>210</v>
      </c>
      <c r="B16" s="316"/>
      <c r="C16" s="317">
        <f>F14+F10</f>
        <v>0</v>
      </c>
      <c r="D16" s="318"/>
      <c r="E16" s="318"/>
      <c r="F16" s="318"/>
      <c r="G16" s="318"/>
      <c r="H16" s="319"/>
      <c r="I16" s="113">
        <f>F14+F15</f>
        <v>0</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mergeCells count="19">
    <mergeCell ref="A16:B16"/>
    <mergeCell ref="C16:H16"/>
    <mergeCell ref="A9:A10"/>
    <mergeCell ref="C9:C10"/>
    <mergeCell ref="D9:D10"/>
    <mergeCell ref="E9:F9"/>
    <mergeCell ref="G9:G10"/>
    <mergeCell ref="A14:B15"/>
    <mergeCell ref="C14:C15"/>
    <mergeCell ref="D14:D15"/>
    <mergeCell ref="G14:G15"/>
    <mergeCell ref="A1:H1"/>
    <mergeCell ref="A3:A6"/>
    <mergeCell ref="B3:B6"/>
    <mergeCell ref="C3:D4"/>
    <mergeCell ref="E3:F4"/>
    <mergeCell ref="G3:H3"/>
    <mergeCell ref="G4:G6"/>
    <mergeCell ref="H4:H6"/>
  </mergeCells>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I12" sqref="I12"/>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32" t="s">
        <v>76</v>
      </c>
      <c r="B1" s="332"/>
      <c r="C1" s="332"/>
      <c r="D1" s="6"/>
    </row>
    <row r="2" spans="1:4" ht="38.25" customHeight="1" x14ac:dyDescent="0.25">
      <c r="A2" s="230" t="s">
        <v>1</v>
      </c>
      <c r="B2" s="233" t="s">
        <v>2</v>
      </c>
      <c r="C2" s="239" t="s">
        <v>77</v>
      </c>
      <c r="D2" s="8"/>
    </row>
    <row r="3" spans="1:4" ht="18.75" x14ac:dyDescent="0.25">
      <c r="A3" s="118" t="s">
        <v>3</v>
      </c>
      <c r="B3" s="119">
        <f>SUM(B4:B8)</f>
        <v>0</v>
      </c>
      <c r="C3" s="241" t="s">
        <v>261</v>
      </c>
      <c r="D3" s="8"/>
    </row>
    <row r="4" spans="1:4" ht="18.75" customHeight="1" x14ac:dyDescent="0.25">
      <c r="A4" s="104" t="s">
        <v>4</v>
      </c>
      <c r="B4" s="106">
        <v>0</v>
      </c>
      <c r="C4" s="242">
        <f>100/'[1]Раздел 1.1'!I16*B4</f>
        <v>0</v>
      </c>
      <c r="D4" s="11"/>
    </row>
    <row r="5" spans="1:4" ht="18.75" customHeight="1" x14ac:dyDescent="0.25">
      <c r="A5" s="104" t="s">
        <v>5</v>
      </c>
      <c r="B5" s="106">
        <v>0</v>
      </c>
      <c r="C5" s="242">
        <f>100/'[1]Раздел 1.1'!I16*B5</f>
        <v>0</v>
      </c>
      <c r="D5" s="11"/>
    </row>
    <row r="6" spans="1:4" ht="18.75" customHeight="1" x14ac:dyDescent="0.25">
      <c r="A6" s="104" t="s">
        <v>6</v>
      </c>
      <c r="B6" s="106">
        <v>0</v>
      </c>
      <c r="C6" s="242">
        <f>100/'[1]Раздел 1.1'!I16*B6</f>
        <v>0</v>
      </c>
      <c r="D6" s="11"/>
    </row>
    <row r="7" spans="1:4" ht="18.75" customHeight="1" x14ac:dyDescent="0.25">
      <c r="A7" s="104" t="s">
        <v>73</v>
      </c>
      <c r="B7" s="106">
        <v>0</v>
      </c>
      <c r="C7" s="242">
        <f>100/'[1]Раздел 1.1'!I16*B7</f>
        <v>0</v>
      </c>
      <c r="D7" s="11"/>
    </row>
    <row r="8" spans="1:4" ht="18.75" customHeight="1" x14ac:dyDescent="0.25">
      <c r="A8" s="105" t="s">
        <v>74</v>
      </c>
      <c r="B8" s="106">
        <v>0</v>
      </c>
      <c r="C8" s="242">
        <f>100/'[1]Раздел 1.1'!I16*B8</f>
        <v>0</v>
      </c>
      <c r="D8" s="11"/>
    </row>
    <row r="9" spans="1:4" ht="18.75" x14ac:dyDescent="0.25">
      <c r="A9" s="118" t="s">
        <v>7</v>
      </c>
      <c r="B9" s="119">
        <f>SUM(B10:B15)</f>
        <v>0</v>
      </c>
      <c r="C9" s="241" t="s">
        <v>261</v>
      </c>
      <c r="D9" s="8"/>
    </row>
    <row r="10" spans="1:4" ht="18.75" customHeight="1" x14ac:dyDescent="0.25">
      <c r="A10" s="104" t="s">
        <v>8</v>
      </c>
      <c r="B10" s="106">
        <v>0</v>
      </c>
      <c r="C10" s="242">
        <f>100/'[1]Раздел 1.1'!I16*B10</f>
        <v>0</v>
      </c>
      <c r="D10" s="11"/>
    </row>
    <row r="11" spans="1:4" ht="18.75" customHeight="1" x14ac:dyDescent="0.25">
      <c r="A11" s="104" t="s">
        <v>9</v>
      </c>
      <c r="B11" s="106">
        <v>0</v>
      </c>
      <c r="C11" s="242">
        <f>100/'[1]Раздел 1.1'!I16*B11</f>
        <v>0</v>
      </c>
      <c r="D11" s="11"/>
    </row>
    <row r="12" spans="1:4" ht="18.75" customHeight="1" x14ac:dyDescent="0.25">
      <c r="A12" s="104" t="s">
        <v>10</v>
      </c>
      <c r="B12" s="106">
        <v>0</v>
      </c>
      <c r="C12" s="242">
        <f>100/'[1]Раздел 1.1'!I16*B12</f>
        <v>0</v>
      </c>
      <c r="D12" s="11"/>
    </row>
    <row r="13" spans="1:4" ht="18.75" customHeight="1" x14ac:dyDescent="0.25">
      <c r="A13" s="104" t="s">
        <v>11</v>
      </c>
      <c r="B13" s="106">
        <v>0</v>
      </c>
      <c r="C13" s="242">
        <f>100/'[1]Раздел 1.1'!I16*B13</f>
        <v>0</v>
      </c>
      <c r="D13" s="11"/>
    </row>
    <row r="14" spans="1:4" ht="18.75" customHeight="1" x14ac:dyDescent="0.25">
      <c r="A14" s="104" t="s">
        <v>12</v>
      </c>
      <c r="B14" s="106">
        <v>0</v>
      </c>
      <c r="C14" s="242">
        <f>100/'[1]Раздел 1.1'!I16*B14</f>
        <v>0</v>
      </c>
      <c r="D14" s="11"/>
    </row>
    <row r="15" spans="1:4" ht="18.75" x14ac:dyDescent="0.25">
      <c r="A15" s="104" t="s">
        <v>215</v>
      </c>
      <c r="B15" s="106">
        <v>0</v>
      </c>
      <c r="C15" s="242">
        <f>100/'[1]Раздел 1.1'!I16*B15</f>
        <v>0</v>
      </c>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view="pageBreakPreview" zoomScaleSheetLayoutView="100" workbookViewId="0">
      <selection activeCell="I16" sqref="I16"/>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0" t="s">
        <v>234</v>
      </c>
      <c r="B1" s="50"/>
      <c r="C1" s="50"/>
      <c r="D1" s="57"/>
    </row>
    <row r="2" spans="1:4" ht="117" customHeight="1" x14ac:dyDescent="0.25">
      <c r="A2" s="156" t="s">
        <v>93</v>
      </c>
      <c r="B2" s="143" t="s">
        <v>237</v>
      </c>
      <c r="C2" s="144" t="s">
        <v>95</v>
      </c>
      <c r="D2" s="144" t="s">
        <v>96</v>
      </c>
    </row>
    <row r="3" spans="1:4" ht="18.75" x14ac:dyDescent="0.25">
      <c r="A3" s="177" t="s">
        <v>258</v>
      </c>
      <c r="B3" s="158"/>
      <c r="C3" s="158"/>
      <c r="D3" s="173" t="e">
        <f>SUM(D4,D30,D38,D48,D54,D72,D76,D82)</f>
        <v>#REF!</v>
      </c>
    </row>
    <row r="4" spans="1:4" ht="18.75" x14ac:dyDescent="0.25">
      <c r="A4" s="176" t="s">
        <v>259</v>
      </c>
      <c r="B4" s="217"/>
      <c r="C4" s="166"/>
      <c r="D4" s="167">
        <f>SUM(D5:D28)</f>
        <v>0</v>
      </c>
    </row>
    <row r="5" spans="1:4" ht="48.75" customHeight="1" x14ac:dyDescent="0.25">
      <c r="A5" s="181"/>
      <c r="B5" s="186"/>
      <c r="C5" s="181"/>
      <c r="D5" s="157">
        <v>0</v>
      </c>
    </row>
    <row r="6" spans="1:4" ht="15.75" x14ac:dyDescent="0.25">
      <c r="A6" s="181"/>
      <c r="B6" s="186"/>
      <c r="C6" s="181"/>
      <c r="D6" s="157">
        <v>0</v>
      </c>
    </row>
    <row r="7" spans="1:4" ht="15.75" x14ac:dyDescent="0.25">
      <c r="A7" s="181"/>
      <c r="B7" s="186"/>
      <c r="C7" s="181"/>
      <c r="D7" s="157">
        <v>0</v>
      </c>
    </row>
    <row r="8" spans="1:4" ht="15.75" x14ac:dyDescent="0.25">
      <c r="A8" s="181"/>
      <c r="B8" s="186"/>
      <c r="C8" s="181"/>
      <c r="D8" s="157">
        <v>0</v>
      </c>
    </row>
    <row r="9" spans="1:4" ht="15.75" x14ac:dyDescent="0.25">
      <c r="A9" s="181"/>
      <c r="B9" s="186"/>
      <c r="C9" s="181"/>
      <c r="D9" s="157">
        <v>0</v>
      </c>
    </row>
    <row r="10" spans="1:4" ht="15.75" x14ac:dyDescent="0.25">
      <c r="A10" s="181"/>
      <c r="B10" s="186"/>
      <c r="C10" s="181"/>
      <c r="D10" s="157">
        <v>0</v>
      </c>
    </row>
    <row r="11" spans="1:4" ht="15.75" x14ac:dyDescent="0.25">
      <c r="A11" s="181"/>
      <c r="B11" s="186"/>
      <c r="C11" s="181"/>
      <c r="D11" s="157">
        <v>0</v>
      </c>
    </row>
    <row r="12" spans="1:4" ht="15.75" x14ac:dyDescent="0.25">
      <c r="A12" s="189"/>
      <c r="B12" s="186"/>
      <c r="C12" s="181"/>
      <c r="D12" s="157">
        <v>0</v>
      </c>
    </row>
    <row r="13" spans="1:4" ht="15.75" x14ac:dyDescent="0.25">
      <c r="A13" s="181"/>
      <c r="B13" s="186"/>
      <c r="C13" s="181"/>
      <c r="D13" s="157">
        <v>0</v>
      </c>
    </row>
    <row r="14" spans="1:4" ht="15.75" x14ac:dyDescent="0.25">
      <c r="A14" s="181"/>
      <c r="B14" s="186"/>
      <c r="C14" s="181"/>
      <c r="D14" s="157">
        <v>0</v>
      </c>
    </row>
    <row r="15" spans="1:4" ht="15.75" x14ac:dyDescent="0.25">
      <c r="A15" s="181"/>
      <c r="B15" s="186"/>
      <c r="C15" s="181"/>
      <c r="D15" s="157">
        <v>0</v>
      </c>
    </row>
    <row r="16" spans="1:4" ht="15.75" x14ac:dyDescent="0.25">
      <c r="A16" s="181"/>
      <c r="B16" s="186"/>
      <c r="C16" s="181"/>
      <c r="D16" s="157">
        <v>0</v>
      </c>
    </row>
    <row r="17" spans="1:4" ht="15.75" x14ac:dyDescent="0.25">
      <c r="A17" s="181"/>
      <c r="B17" s="186"/>
      <c r="C17" s="181"/>
      <c r="D17" s="157">
        <v>0</v>
      </c>
    </row>
    <row r="18" spans="1:4" ht="15.75" x14ac:dyDescent="0.25">
      <c r="A18" s="189"/>
      <c r="B18" s="186"/>
      <c r="C18" s="181"/>
      <c r="D18" s="157">
        <v>0</v>
      </c>
    </row>
    <row r="19" spans="1:4" ht="15.75" x14ac:dyDescent="0.25">
      <c r="A19" s="181"/>
      <c r="B19" s="181"/>
      <c r="C19" s="181"/>
      <c r="D19" s="157">
        <v>0</v>
      </c>
    </row>
    <row r="20" spans="1:4" ht="15.75" x14ac:dyDescent="0.25">
      <c r="A20" s="181"/>
      <c r="B20" s="186"/>
      <c r="C20" s="181"/>
      <c r="D20" s="157">
        <v>0</v>
      </c>
    </row>
    <row r="21" spans="1:4" ht="15.75" x14ac:dyDescent="0.25">
      <c r="A21" s="181"/>
      <c r="B21" s="181"/>
      <c r="C21" s="181"/>
      <c r="D21" s="157">
        <v>0</v>
      </c>
    </row>
    <row r="22" spans="1:4" ht="15.75" x14ac:dyDescent="0.25">
      <c r="A22" s="181"/>
      <c r="B22" s="181"/>
      <c r="C22" s="181"/>
      <c r="D22" s="157">
        <v>0</v>
      </c>
    </row>
    <row r="23" spans="1:4" ht="15.75" x14ac:dyDescent="0.25">
      <c r="A23" s="189"/>
      <c r="B23" s="186"/>
      <c r="C23" s="181"/>
      <c r="D23" s="157">
        <v>0</v>
      </c>
    </row>
    <row r="24" spans="1:4" ht="15.75" x14ac:dyDescent="0.25">
      <c r="A24" s="189"/>
      <c r="B24" s="186"/>
      <c r="C24" s="181"/>
      <c r="D24" s="157">
        <v>0</v>
      </c>
    </row>
    <row r="25" spans="1:4" ht="15.75" x14ac:dyDescent="0.25">
      <c r="A25" s="189"/>
      <c r="B25" s="186"/>
      <c r="C25" s="181"/>
      <c r="D25" s="157">
        <v>0</v>
      </c>
    </row>
    <row r="26" spans="1:4" ht="31.5" customHeight="1" x14ac:dyDescent="0.25">
      <c r="A26" s="181"/>
      <c r="B26" s="186"/>
      <c r="C26" s="181"/>
      <c r="D26" s="157">
        <v>0</v>
      </c>
    </row>
    <row r="27" spans="1:4" ht="15.75" x14ac:dyDescent="0.25">
      <c r="A27" s="181"/>
      <c r="B27" s="181"/>
      <c r="C27" s="181"/>
      <c r="D27" s="157">
        <v>0</v>
      </c>
    </row>
    <row r="28" spans="1:4" ht="15.75" x14ac:dyDescent="0.25">
      <c r="A28" s="181"/>
      <c r="B28" s="186"/>
      <c r="C28" s="181"/>
      <c r="D28" s="157">
        <v>0</v>
      </c>
    </row>
    <row r="29" spans="1:4" ht="15.75" x14ac:dyDescent="0.25">
      <c r="A29" s="181"/>
      <c r="B29" s="186"/>
      <c r="C29" s="181"/>
      <c r="D29" s="157"/>
    </row>
    <row r="30" spans="1:4" ht="15.75" x14ac:dyDescent="0.25">
      <c r="A30" s="220" t="s">
        <v>260</v>
      </c>
      <c r="B30" s="159"/>
      <c r="C30" s="159"/>
      <c r="D30" s="163">
        <f>SUM(D31:D37)</f>
        <v>0</v>
      </c>
    </row>
    <row r="31" spans="1:4" ht="48.75" customHeight="1" x14ac:dyDescent="0.25">
      <c r="A31" s="181"/>
      <c r="B31" s="186"/>
      <c r="C31" s="181"/>
      <c r="D31" s="157">
        <v>0</v>
      </c>
    </row>
    <row r="32" spans="1:4" ht="15.75" x14ac:dyDescent="0.25">
      <c r="A32" s="181"/>
      <c r="B32" s="186"/>
      <c r="C32" s="181"/>
      <c r="D32" s="157">
        <v>0</v>
      </c>
    </row>
    <row r="33" spans="1:4" ht="41.25" customHeight="1" x14ac:dyDescent="0.25">
      <c r="A33" s="181"/>
      <c r="B33" s="192"/>
      <c r="C33" s="181"/>
      <c r="D33" s="157">
        <v>0</v>
      </c>
    </row>
    <row r="34" spans="1:4" ht="15.75" x14ac:dyDescent="0.25">
      <c r="A34" s="181"/>
      <c r="B34" s="181"/>
      <c r="C34" s="181"/>
      <c r="D34" s="157">
        <v>0</v>
      </c>
    </row>
    <row r="35" spans="1:4" ht="15.75" x14ac:dyDescent="0.25">
      <c r="A35" s="181"/>
      <c r="B35" s="181"/>
      <c r="C35" s="181"/>
      <c r="D35" s="157">
        <v>0</v>
      </c>
    </row>
    <row r="36" spans="1:4" ht="37.5" customHeight="1" x14ac:dyDescent="0.25">
      <c r="A36" s="181"/>
      <c r="B36" s="181"/>
      <c r="C36" s="181"/>
      <c r="D36" s="157">
        <v>0</v>
      </c>
    </row>
    <row r="37" spans="1:4" ht="15.75" x14ac:dyDescent="0.25">
      <c r="A37" s="157"/>
      <c r="B37" s="157"/>
      <c r="C37" s="157"/>
      <c r="D37" s="157"/>
    </row>
    <row r="38" spans="1:4" ht="15.75" x14ac:dyDescent="0.25">
      <c r="A38" s="221" t="s">
        <v>224</v>
      </c>
      <c r="B38" s="159"/>
      <c r="C38" s="159"/>
      <c r="D38" s="163">
        <f>SUM(D39:D46)</f>
        <v>0</v>
      </c>
    </row>
    <row r="39" spans="1:4" ht="36" customHeight="1" x14ac:dyDescent="0.25">
      <c r="A39" s="181"/>
      <c r="B39" s="186"/>
      <c r="C39" s="181"/>
      <c r="D39" s="185">
        <v>0</v>
      </c>
    </row>
    <row r="40" spans="1:4" ht="40.5" customHeight="1" x14ac:dyDescent="0.25">
      <c r="A40" s="181"/>
      <c r="B40" s="181"/>
      <c r="C40" s="181"/>
      <c r="D40" s="185">
        <v>0</v>
      </c>
    </row>
    <row r="41" spans="1:4" ht="15.75" x14ac:dyDescent="0.25">
      <c r="A41" s="181"/>
      <c r="B41" s="181"/>
      <c r="C41" s="181"/>
      <c r="D41" s="160">
        <v>0</v>
      </c>
    </row>
    <row r="42" spans="1:4" ht="15.75" x14ac:dyDescent="0.25">
      <c r="A42" s="181"/>
      <c r="B42" s="186"/>
      <c r="C42" s="189"/>
      <c r="D42" s="160">
        <v>0</v>
      </c>
    </row>
    <row r="43" spans="1:4" ht="15.75" x14ac:dyDescent="0.25">
      <c r="A43" s="181"/>
      <c r="B43" s="186"/>
      <c r="C43" s="181"/>
      <c r="D43" s="157">
        <v>0</v>
      </c>
    </row>
    <row r="44" spans="1:4" ht="15.75" x14ac:dyDescent="0.25">
      <c r="A44" s="189"/>
      <c r="B44" s="181"/>
      <c r="C44" s="181"/>
      <c r="D44" s="157">
        <v>0</v>
      </c>
    </row>
    <row r="45" spans="1:4" ht="30" customHeight="1" x14ac:dyDescent="0.25">
      <c r="A45" s="181"/>
      <c r="B45" s="186"/>
      <c r="C45" s="181"/>
      <c r="D45" s="157">
        <v>0</v>
      </c>
    </row>
    <row r="46" spans="1:4" ht="31.5" customHeight="1" x14ac:dyDescent="0.25">
      <c r="A46" s="181"/>
      <c r="B46" s="181"/>
      <c r="C46" s="181"/>
      <c r="D46" s="157">
        <v>0</v>
      </c>
    </row>
    <row r="47" spans="1:4" ht="31.5" customHeight="1" x14ac:dyDescent="0.25">
      <c r="A47" s="181"/>
      <c r="B47" s="181"/>
      <c r="C47" s="181"/>
      <c r="D47" s="157"/>
    </row>
    <row r="48" spans="1:4" ht="15.75" x14ac:dyDescent="0.25">
      <c r="A48" s="222" t="s">
        <v>124</v>
      </c>
      <c r="B48" s="223"/>
      <c r="C48" s="224"/>
      <c r="D48" s="164">
        <f>SUM(D49:D53)</f>
        <v>0</v>
      </c>
    </row>
    <row r="49" spans="1:4" ht="18.75" x14ac:dyDescent="0.25">
      <c r="A49" s="181"/>
      <c r="B49" s="186"/>
      <c r="C49" s="181"/>
      <c r="D49" s="108">
        <v>0</v>
      </c>
    </row>
    <row r="50" spans="1:4" ht="18.75" x14ac:dyDescent="0.25">
      <c r="A50" s="181"/>
      <c r="B50" s="186"/>
      <c r="C50" s="186"/>
      <c r="D50" s="108">
        <v>0</v>
      </c>
    </row>
    <row r="51" spans="1:4" ht="18.75" x14ac:dyDescent="0.25">
      <c r="A51" s="181"/>
      <c r="B51" s="186"/>
      <c r="C51" s="186"/>
      <c r="D51" s="108">
        <v>0</v>
      </c>
    </row>
    <row r="52" spans="1:4" ht="18.75" x14ac:dyDescent="0.25">
      <c r="A52" s="181"/>
      <c r="B52" s="188"/>
      <c r="C52" s="181"/>
      <c r="D52" s="108">
        <v>0</v>
      </c>
    </row>
    <row r="53" spans="1:4" ht="18.75" x14ac:dyDescent="0.25">
      <c r="A53" s="73"/>
      <c r="B53" s="108"/>
      <c r="C53" s="73"/>
      <c r="D53" s="108">
        <v>0</v>
      </c>
    </row>
    <row r="54" spans="1:4" ht="18.75" x14ac:dyDescent="0.25">
      <c r="A54" s="165" t="s">
        <v>238</v>
      </c>
      <c r="B54" s="162"/>
      <c r="C54" s="161"/>
      <c r="D54" s="164" t="e">
        <f>D55+D56+D57+D58+D59+D60+D61+D62+D63+D64+D65+D66+D67+D68+D69+D70+D71+#REF!+#REF!+#REF!+#REF!+#REF!+#REF!+#REF!+#REF!+#REF!+#REF!+#REF!+#REF!+#REF!+#REF!+#REF!+#REF!+#REF!+#REF!+#REF!+#REF!+#REF!+#REF!+#REF!+#REF!+#REF!+#REF!+#REF!</f>
        <v>#REF!</v>
      </c>
    </row>
    <row r="55" spans="1:4" ht="29.25" customHeight="1" x14ac:dyDescent="0.25">
      <c r="A55" s="181"/>
      <c r="B55" s="200"/>
      <c r="C55" s="201"/>
      <c r="D55" s="225">
        <v>0</v>
      </c>
    </row>
    <row r="56" spans="1:4" ht="21" customHeight="1" x14ac:dyDescent="0.25">
      <c r="A56" s="181"/>
      <c r="B56" s="189"/>
      <c r="C56" s="189"/>
      <c r="D56" s="225">
        <v>0</v>
      </c>
    </row>
    <row r="57" spans="1:4" ht="19.5" customHeight="1" x14ac:dyDescent="0.25">
      <c r="A57" s="181"/>
      <c r="B57" s="181"/>
      <c r="C57" s="181"/>
      <c r="D57" s="225">
        <v>0</v>
      </c>
    </row>
    <row r="58" spans="1:4" ht="21.75" customHeight="1" x14ac:dyDescent="0.25">
      <c r="A58" s="181"/>
      <c r="B58" s="181"/>
      <c r="C58" s="181"/>
      <c r="D58" s="225">
        <v>0</v>
      </c>
    </row>
    <row r="59" spans="1:4" ht="21.75" customHeight="1" x14ac:dyDescent="0.25">
      <c r="A59" s="181"/>
      <c r="B59" s="186"/>
      <c r="C59" s="181"/>
      <c r="D59" s="225">
        <v>0</v>
      </c>
    </row>
    <row r="60" spans="1:4" ht="18.75" customHeight="1" x14ac:dyDescent="0.25">
      <c r="A60" s="181"/>
      <c r="B60" s="186"/>
      <c r="C60" s="181"/>
      <c r="D60" s="225">
        <v>0</v>
      </c>
    </row>
    <row r="61" spans="1:4" ht="18.75" customHeight="1" x14ac:dyDescent="0.25">
      <c r="A61" s="181"/>
      <c r="B61" s="189"/>
      <c r="C61" s="189"/>
      <c r="D61" s="225">
        <v>0</v>
      </c>
    </row>
    <row r="62" spans="1:4" ht="17.25" customHeight="1" x14ac:dyDescent="0.25">
      <c r="A62" s="181"/>
      <c r="B62" s="181"/>
      <c r="C62" s="181"/>
      <c r="D62" s="225">
        <v>0</v>
      </c>
    </row>
    <row r="63" spans="1:4" ht="15.75" x14ac:dyDescent="0.25">
      <c r="A63" s="181"/>
      <c r="B63" s="181"/>
      <c r="C63" s="181"/>
      <c r="D63" s="185">
        <v>0</v>
      </c>
    </row>
    <row r="64" spans="1:4" ht="15.75" x14ac:dyDescent="0.25">
      <c r="A64" s="181"/>
      <c r="B64" s="181"/>
      <c r="C64" s="181"/>
      <c r="D64" s="185">
        <v>0</v>
      </c>
    </row>
    <row r="65" spans="1:4" ht="15.75" x14ac:dyDescent="0.25">
      <c r="A65" s="181"/>
      <c r="B65" s="181"/>
      <c r="C65" s="190"/>
      <c r="D65" s="219">
        <v>0</v>
      </c>
    </row>
    <row r="66" spans="1:4" ht="17.25" customHeight="1" x14ac:dyDescent="0.25">
      <c r="A66" s="181"/>
      <c r="B66" s="181"/>
      <c r="C66" s="181"/>
      <c r="D66" s="219">
        <v>0</v>
      </c>
    </row>
    <row r="67" spans="1:4" ht="18" customHeight="1" x14ac:dyDescent="0.25">
      <c r="A67" s="181"/>
      <c r="B67" s="181"/>
      <c r="C67" s="181"/>
      <c r="D67" s="219">
        <v>0</v>
      </c>
    </row>
    <row r="68" spans="1:4" ht="13.5" customHeight="1" x14ac:dyDescent="0.25">
      <c r="A68" s="181"/>
      <c r="B68" s="186"/>
      <c r="C68" s="181"/>
      <c r="D68" s="219">
        <v>0</v>
      </c>
    </row>
    <row r="69" spans="1:4" ht="18" customHeight="1" x14ac:dyDescent="0.25">
      <c r="A69" s="181"/>
      <c r="B69" s="181"/>
      <c r="C69" s="181"/>
      <c r="D69" s="219">
        <v>0</v>
      </c>
    </row>
    <row r="70" spans="1:4" ht="16.5" customHeight="1" x14ac:dyDescent="0.25">
      <c r="A70" s="181"/>
      <c r="B70" s="186"/>
      <c r="C70" s="181"/>
      <c r="D70" s="219">
        <v>0</v>
      </c>
    </row>
    <row r="71" spans="1:4" ht="15.75" x14ac:dyDescent="0.25">
      <c r="A71" s="189"/>
      <c r="B71" s="198"/>
      <c r="C71" s="190"/>
      <c r="D71" s="219">
        <v>0</v>
      </c>
    </row>
    <row r="72" spans="1:4" ht="18.75" x14ac:dyDescent="0.25">
      <c r="A72" s="165" t="s">
        <v>239</v>
      </c>
      <c r="B72" s="162"/>
      <c r="C72" s="161"/>
      <c r="D72" s="216">
        <f>SUM(D73:D75)</f>
        <v>0</v>
      </c>
    </row>
    <row r="73" spans="1:4" ht="15.75" x14ac:dyDescent="0.25">
      <c r="A73" s="181"/>
      <c r="B73" s="186"/>
      <c r="C73" s="181"/>
      <c r="D73" s="218">
        <v>0</v>
      </c>
    </row>
    <row r="74" spans="1:4" ht="15.75" x14ac:dyDescent="0.25">
      <c r="A74" s="181"/>
      <c r="B74" s="186"/>
      <c r="C74" s="181"/>
      <c r="D74" s="219">
        <v>0</v>
      </c>
    </row>
    <row r="75" spans="1:4" ht="18.75" x14ac:dyDescent="0.25">
      <c r="A75" s="73"/>
      <c r="B75" s="108"/>
      <c r="C75" s="73"/>
      <c r="D75" s="21">
        <v>0</v>
      </c>
    </row>
    <row r="76" spans="1:4" ht="18.75" x14ac:dyDescent="0.25">
      <c r="A76" s="165" t="s">
        <v>235</v>
      </c>
      <c r="B76" s="162"/>
      <c r="C76" s="161"/>
      <c r="D76" s="164">
        <f>SUM(D77:D81)</f>
        <v>0</v>
      </c>
    </row>
    <row r="77" spans="1:4" ht="15.75" x14ac:dyDescent="0.25">
      <c r="A77" s="181"/>
      <c r="B77" s="186"/>
      <c r="C77" s="181"/>
      <c r="D77" s="219">
        <v>0</v>
      </c>
    </row>
    <row r="78" spans="1:4" ht="15.75" x14ac:dyDescent="0.25">
      <c r="A78" s="181"/>
      <c r="B78" s="186"/>
      <c r="C78" s="181"/>
      <c r="D78" s="219">
        <v>0</v>
      </c>
    </row>
    <row r="79" spans="1:4" ht="15.75" x14ac:dyDescent="0.25">
      <c r="A79" s="181"/>
      <c r="B79" s="181"/>
      <c r="C79" s="181"/>
      <c r="D79" s="219">
        <v>0</v>
      </c>
    </row>
    <row r="80" spans="1:4" ht="15.75" x14ac:dyDescent="0.25">
      <c r="A80" s="181"/>
      <c r="B80" s="181"/>
      <c r="C80" s="181"/>
      <c r="D80" s="219">
        <v>0</v>
      </c>
    </row>
    <row r="81" spans="1:4" ht="18.75" x14ac:dyDescent="0.25">
      <c r="A81" s="73"/>
      <c r="B81" s="108"/>
      <c r="C81" s="73"/>
      <c r="D81" s="21">
        <v>0</v>
      </c>
    </row>
    <row r="82" spans="1:4" ht="18.75" x14ac:dyDescent="0.25">
      <c r="A82" s="165" t="s">
        <v>236</v>
      </c>
      <c r="B82" s="162"/>
      <c r="C82" s="161"/>
      <c r="D82" s="164">
        <f>SUM(D83:D91)</f>
        <v>0</v>
      </c>
    </row>
    <row r="83" spans="1:4" ht="15.75" x14ac:dyDescent="0.25">
      <c r="A83" s="181"/>
      <c r="B83" s="186"/>
      <c r="C83" s="181"/>
      <c r="D83" s="219">
        <v>0</v>
      </c>
    </row>
    <row r="84" spans="1:4" ht="15.75" x14ac:dyDescent="0.25">
      <c r="A84" s="181"/>
      <c r="B84" s="181"/>
      <c r="C84" s="181"/>
      <c r="D84" s="219">
        <v>0</v>
      </c>
    </row>
    <row r="85" spans="1:4" ht="15.75" x14ac:dyDescent="0.25">
      <c r="A85" s="187"/>
      <c r="B85" s="187"/>
      <c r="C85" s="187"/>
      <c r="D85" s="219">
        <v>0</v>
      </c>
    </row>
    <row r="86" spans="1:4" ht="15.75" x14ac:dyDescent="0.25">
      <c r="A86" s="187"/>
      <c r="B86" s="187"/>
      <c r="C86" s="187"/>
      <c r="D86" s="219">
        <v>0</v>
      </c>
    </row>
    <row r="87" spans="1:4" ht="15.75" x14ac:dyDescent="0.25">
      <c r="A87" s="187"/>
      <c r="B87" s="187"/>
      <c r="C87" s="187"/>
      <c r="D87" s="219">
        <v>0</v>
      </c>
    </row>
    <row r="88" spans="1:4" ht="15.75" x14ac:dyDescent="0.25">
      <c r="A88" s="187"/>
      <c r="B88" s="187"/>
      <c r="C88" s="187"/>
      <c r="D88" s="219">
        <v>0</v>
      </c>
    </row>
    <row r="89" spans="1:4" ht="15.75" x14ac:dyDescent="0.25">
      <c r="A89" s="187"/>
      <c r="B89" s="186"/>
      <c r="C89" s="187"/>
      <c r="D89" s="219">
        <v>0</v>
      </c>
    </row>
    <row r="90" spans="1:4" ht="15.75" x14ac:dyDescent="0.25">
      <c r="A90" s="181"/>
      <c r="B90" s="181"/>
      <c r="C90" s="190"/>
      <c r="D90" s="219">
        <v>0</v>
      </c>
    </row>
    <row r="91" spans="1:4" ht="15.75" x14ac:dyDescent="0.25">
      <c r="A91" s="187"/>
      <c r="B91" s="187"/>
      <c r="C91" s="187"/>
      <c r="D91" s="219">
        <v>0</v>
      </c>
    </row>
    <row r="92" spans="1:4" ht="15.75" x14ac:dyDescent="0.25">
      <c r="A92" s="181"/>
      <c r="B92" s="186"/>
      <c r="C92" s="181"/>
      <c r="D92" s="218">
        <v>0</v>
      </c>
    </row>
    <row r="93" spans="1:4" ht="15.75" x14ac:dyDescent="0.25">
      <c r="A93" s="187"/>
      <c r="B93" s="187"/>
      <c r="C93" s="187"/>
      <c r="D93" s="218">
        <v>0</v>
      </c>
    </row>
    <row r="94" spans="1:4" ht="15.75" x14ac:dyDescent="0.25">
      <c r="A94" s="181"/>
      <c r="B94" s="186"/>
      <c r="C94" s="181"/>
      <c r="D94" s="218">
        <v>0</v>
      </c>
    </row>
    <row r="95" spans="1:4" ht="15.75" x14ac:dyDescent="0.25">
      <c r="A95" s="187"/>
      <c r="B95" s="187"/>
      <c r="C95" s="187"/>
      <c r="D95" s="218">
        <v>0</v>
      </c>
    </row>
    <row r="96" spans="1:4" ht="15.75" x14ac:dyDescent="0.25">
      <c r="A96" s="187"/>
      <c r="B96" s="193"/>
      <c r="C96" s="187"/>
      <c r="D96" s="218">
        <v>0</v>
      </c>
    </row>
    <row r="97" spans="1:4" ht="15.75" x14ac:dyDescent="0.25">
      <c r="A97" s="187"/>
      <c r="B97" s="187"/>
      <c r="C97" s="187"/>
      <c r="D97" s="218">
        <v>0</v>
      </c>
    </row>
    <row r="98" spans="1:4" ht="15.75" x14ac:dyDescent="0.25">
      <c r="A98" s="181"/>
      <c r="B98" s="186"/>
      <c r="C98" s="181"/>
      <c r="D98" s="218">
        <v>0</v>
      </c>
    </row>
    <row r="99" spans="1:4" ht="15.75" x14ac:dyDescent="0.25">
      <c r="A99" s="181"/>
      <c r="B99" s="186"/>
      <c r="C99" s="181"/>
      <c r="D99" s="218">
        <v>0</v>
      </c>
    </row>
    <row r="100" spans="1:4" ht="15.75" x14ac:dyDescent="0.25">
      <c r="A100" s="181"/>
      <c r="B100" s="186"/>
      <c r="C100" s="181"/>
      <c r="D100" s="218">
        <v>0</v>
      </c>
    </row>
  </sheetData>
  <sheetProtection sort="0" autoFilter="0" pivotTables="0"/>
  <pageMargins left="0.7" right="0.7" top="0.75" bottom="0.75" header="0.3" footer="0.3"/>
  <pageSetup paperSize="9" scale="95" orientation="landscape" r:id="rId1"/>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zoomScaleNormal="80" zoomScaleSheetLayoutView="100" workbookViewId="0">
      <selection activeCell="L29" sqref="L29"/>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32" t="s">
        <v>101</v>
      </c>
      <c r="B1" s="332"/>
      <c r="C1" s="332"/>
      <c r="D1" s="332"/>
      <c r="E1" s="332"/>
      <c r="F1" s="332"/>
      <c r="G1" s="332"/>
      <c r="H1" s="332"/>
      <c r="I1" s="332"/>
      <c r="J1" s="332"/>
      <c r="K1" s="237"/>
      <c r="L1" s="237"/>
    </row>
    <row r="2" spans="1:12" s="5" customFormat="1" ht="37.5" customHeight="1" x14ac:dyDescent="0.25">
      <c r="A2" s="335" t="s">
        <v>62</v>
      </c>
      <c r="B2" s="314" t="s">
        <v>55</v>
      </c>
      <c r="C2" s="314" t="s">
        <v>56</v>
      </c>
      <c r="D2" s="314"/>
      <c r="E2" s="314" t="s">
        <v>57</v>
      </c>
      <c r="F2" s="314" t="s">
        <v>58</v>
      </c>
      <c r="G2" s="333" t="s">
        <v>63</v>
      </c>
      <c r="H2" s="336"/>
      <c r="I2" s="337"/>
      <c r="J2" s="314" t="s">
        <v>64</v>
      </c>
      <c r="K2" s="333" t="s">
        <v>230</v>
      </c>
      <c r="L2" s="333" t="s">
        <v>217</v>
      </c>
    </row>
    <row r="3" spans="1:12" s="5" customFormat="1" ht="57.75" customHeight="1" x14ac:dyDescent="0.25">
      <c r="A3" s="335"/>
      <c r="B3" s="314"/>
      <c r="C3" s="230" t="s">
        <v>59</v>
      </c>
      <c r="D3" s="230" t="s">
        <v>90</v>
      </c>
      <c r="E3" s="314"/>
      <c r="F3" s="314"/>
      <c r="G3" s="230" t="s">
        <v>65</v>
      </c>
      <c r="H3" s="230" t="s">
        <v>229</v>
      </c>
      <c r="I3" s="230" t="s">
        <v>66</v>
      </c>
      <c r="J3" s="314"/>
      <c r="K3" s="333"/>
      <c r="L3" s="333"/>
    </row>
    <row r="4" spans="1:12" s="5" customFormat="1" ht="75" customHeight="1" x14ac:dyDescent="0.25">
      <c r="A4" s="64" t="s">
        <v>67</v>
      </c>
      <c r="B4" s="110" t="s">
        <v>60</v>
      </c>
      <c r="C4" s="110">
        <f>SUM(C5,C12,C21)</f>
        <v>2</v>
      </c>
      <c r="D4" s="110">
        <f>SUM(D5,D12,D21)</f>
        <v>3</v>
      </c>
      <c r="E4" s="110"/>
      <c r="F4" s="110"/>
      <c r="G4" s="110">
        <f t="shared" ref="G4:L4" si="0">SUM(G5,G12,G21)</f>
        <v>145</v>
      </c>
      <c r="H4" s="110">
        <f t="shared" si="0"/>
        <v>0</v>
      </c>
      <c r="I4" s="110">
        <f t="shared" si="0"/>
        <v>3100</v>
      </c>
      <c r="J4" s="109">
        <f t="shared" si="0"/>
        <v>7</v>
      </c>
      <c r="K4" s="109">
        <f t="shared" si="0"/>
        <v>4</v>
      </c>
      <c r="L4" s="109">
        <f t="shared" si="0"/>
        <v>806315</v>
      </c>
    </row>
    <row r="5" spans="1:12" s="5" customFormat="1" ht="21.6" customHeight="1" x14ac:dyDescent="0.25">
      <c r="A5" s="61"/>
      <c r="B5" s="145" t="s">
        <v>231</v>
      </c>
      <c r="C5" s="146">
        <f>SUM(C6:C11)</f>
        <v>2</v>
      </c>
      <c r="D5" s="146">
        <f>SUM(D6:D11)</f>
        <v>2</v>
      </c>
      <c r="E5" s="147"/>
      <c r="F5" s="148"/>
      <c r="G5" s="146">
        <f t="shared" ref="G5:L5" si="1">SUM(G6:G11)</f>
        <v>130</v>
      </c>
      <c r="H5" s="146">
        <f t="shared" si="1"/>
        <v>0</v>
      </c>
      <c r="I5" s="146">
        <f t="shared" si="1"/>
        <v>3000</v>
      </c>
      <c r="J5" s="148">
        <f t="shared" si="1"/>
        <v>5</v>
      </c>
      <c r="K5" s="148">
        <f t="shared" si="1"/>
        <v>3</v>
      </c>
      <c r="L5" s="149">
        <f t="shared" si="1"/>
        <v>474934</v>
      </c>
    </row>
    <row r="6" spans="1:12" s="5" customFormat="1" ht="75" x14ac:dyDescent="0.25">
      <c r="A6" s="61"/>
      <c r="B6" s="73" t="s">
        <v>273</v>
      </c>
      <c r="C6" s="60">
        <v>1</v>
      </c>
      <c r="D6" s="60">
        <v>1</v>
      </c>
      <c r="E6" s="107" t="s">
        <v>274</v>
      </c>
      <c r="F6" s="108" t="s">
        <v>275</v>
      </c>
      <c r="G6" s="21">
        <v>90</v>
      </c>
      <c r="H6" s="21">
        <v>0</v>
      </c>
      <c r="I6" s="21">
        <v>1000</v>
      </c>
      <c r="J6" s="142">
        <v>5</v>
      </c>
      <c r="K6" s="142">
        <v>2</v>
      </c>
      <c r="L6" s="142">
        <v>474934</v>
      </c>
    </row>
    <row r="7" spans="1:12" s="5" customFormat="1" ht="75" x14ac:dyDescent="0.25">
      <c r="A7" s="61"/>
      <c r="B7" s="73" t="s">
        <v>276</v>
      </c>
      <c r="C7" s="60">
        <v>1</v>
      </c>
      <c r="D7" s="60">
        <v>1</v>
      </c>
      <c r="E7" s="107" t="s">
        <v>274</v>
      </c>
      <c r="F7" s="108" t="s">
        <v>277</v>
      </c>
      <c r="G7" s="21">
        <v>40</v>
      </c>
      <c r="H7" s="21">
        <v>0</v>
      </c>
      <c r="I7" s="21">
        <v>2000</v>
      </c>
      <c r="J7" s="142"/>
      <c r="K7" s="142">
        <v>1</v>
      </c>
      <c r="L7" s="142"/>
    </row>
    <row r="8" spans="1:12" s="5" customFormat="1" x14ac:dyDescent="0.25">
      <c r="A8" s="61"/>
      <c r="B8" s="73"/>
      <c r="C8" s="60"/>
      <c r="D8" s="60"/>
      <c r="E8" s="107"/>
      <c r="F8" s="108"/>
      <c r="G8" s="21"/>
      <c r="H8" s="21"/>
      <c r="I8" s="21"/>
      <c r="J8" s="142"/>
      <c r="K8" s="142"/>
      <c r="L8" s="142"/>
    </row>
    <row r="9" spans="1:12" s="5" customFormat="1" x14ac:dyDescent="0.25">
      <c r="A9" s="61"/>
      <c r="B9" s="73"/>
      <c r="C9" s="60"/>
      <c r="D9" s="60"/>
      <c r="E9" s="107"/>
      <c r="F9" s="108"/>
      <c r="G9" s="21"/>
      <c r="H9" s="21"/>
      <c r="I9" s="21"/>
      <c r="J9" s="142"/>
      <c r="K9" s="142"/>
      <c r="L9" s="142"/>
    </row>
    <row r="10" spans="1:12" s="5" customFormat="1" x14ac:dyDescent="0.25">
      <c r="A10" s="61"/>
      <c r="B10" s="73"/>
      <c r="C10" s="60"/>
      <c r="D10" s="60"/>
      <c r="E10" s="107"/>
      <c r="F10" s="108"/>
      <c r="G10" s="21"/>
      <c r="H10" s="21"/>
      <c r="I10" s="21"/>
      <c r="J10" s="142"/>
      <c r="K10" s="142"/>
      <c r="L10" s="142"/>
    </row>
    <row r="11" spans="1:12" s="5" customFormat="1" x14ac:dyDescent="0.25">
      <c r="A11" s="61"/>
      <c r="B11" s="73"/>
      <c r="C11" s="60"/>
      <c r="D11" s="60"/>
      <c r="E11" s="107"/>
      <c r="F11" s="108"/>
      <c r="G11" s="21"/>
      <c r="H11" s="21"/>
      <c r="I11" s="21"/>
      <c r="J11" s="142"/>
      <c r="K11" s="142"/>
      <c r="L11" s="142"/>
    </row>
    <row r="12" spans="1:12" s="5" customFormat="1" x14ac:dyDescent="0.25">
      <c r="A12" s="61"/>
      <c r="B12" s="145" t="s">
        <v>232</v>
      </c>
      <c r="C12" s="146">
        <f>SUM(C13:C20)</f>
        <v>0</v>
      </c>
      <c r="D12" s="146">
        <f>SUM(D13:D20)</f>
        <v>0</v>
      </c>
      <c r="E12" s="147"/>
      <c r="F12" s="148"/>
      <c r="G12" s="146">
        <f t="shared" ref="G12:L12" si="2">SUM(G13:G20)</f>
        <v>0</v>
      </c>
      <c r="H12" s="146">
        <f t="shared" si="2"/>
        <v>0</v>
      </c>
      <c r="I12" s="146">
        <f t="shared" si="2"/>
        <v>0</v>
      </c>
      <c r="J12" s="148">
        <f t="shared" si="2"/>
        <v>0</v>
      </c>
      <c r="K12" s="148">
        <f t="shared" si="2"/>
        <v>0</v>
      </c>
      <c r="L12" s="149">
        <f t="shared" si="2"/>
        <v>0</v>
      </c>
    </row>
    <row r="13" spans="1:12" s="5" customFormat="1" x14ac:dyDescent="0.25">
      <c r="A13" s="61"/>
      <c r="B13" s="73"/>
      <c r="C13" s="60"/>
      <c r="D13" s="60"/>
      <c r="E13" s="107"/>
      <c r="F13" s="108"/>
      <c r="G13" s="21"/>
      <c r="H13" s="21"/>
      <c r="I13" s="21"/>
      <c r="J13" s="142"/>
      <c r="K13" s="142"/>
      <c r="L13" s="142"/>
    </row>
    <row r="14" spans="1:12" s="5" customFormat="1" x14ac:dyDescent="0.25">
      <c r="A14" s="61"/>
      <c r="B14" s="73"/>
      <c r="C14" s="60"/>
      <c r="D14" s="60"/>
      <c r="E14" s="107"/>
      <c r="F14" s="108"/>
      <c r="G14" s="21"/>
      <c r="H14" s="21"/>
      <c r="I14" s="21"/>
      <c r="J14" s="142"/>
      <c r="K14" s="142"/>
      <c r="L14" s="142"/>
    </row>
    <row r="15" spans="1:12" s="5" customFormat="1" x14ac:dyDescent="0.25">
      <c r="A15" s="61"/>
      <c r="B15" s="73"/>
      <c r="C15" s="60"/>
      <c r="D15" s="60"/>
      <c r="E15" s="107"/>
      <c r="F15" s="108"/>
      <c r="G15" s="21"/>
      <c r="H15" s="21"/>
      <c r="I15" s="21"/>
      <c r="J15" s="142"/>
      <c r="K15" s="142"/>
      <c r="L15" s="142"/>
    </row>
    <row r="16" spans="1:12" s="5" customFormat="1" x14ac:dyDescent="0.25">
      <c r="A16" s="61"/>
      <c r="B16" s="73"/>
      <c r="C16" s="60"/>
      <c r="D16" s="60"/>
      <c r="E16" s="107"/>
      <c r="F16" s="108"/>
      <c r="G16" s="21"/>
      <c r="H16" s="21"/>
      <c r="I16" s="21"/>
      <c r="J16" s="142"/>
      <c r="K16" s="142"/>
      <c r="L16" s="142"/>
    </row>
    <row r="17" spans="1:12" s="5" customFormat="1" x14ac:dyDescent="0.25">
      <c r="A17" s="61"/>
      <c r="B17" s="73"/>
      <c r="C17" s="60"/>
      <c r="D17" s="60"/>
      <c r="E17" s="107"/>
      <c r="F17" s="108"/>
      <c r="G17" s="21"/>
      <c r="H17" s="21"/>
      <c r="I17" s="21"/>
      <c r="J17" s="142"/>
      <c r="K17" s="142"/>
      <c r="L17" s="142"/>
    </row>
    <row r="18" spans="1:12" s="5" customFormat="1" x14ac:dyDescent="0.25">
      <c r="A18" s="61"/>
      <c r="B18" s="73"/>
      <c r="C18" s="60"/>
      <c r="D18" s="60"/>
      <c r="E18" s="107"/>
      <c r="F18" s="108"/>
      <c r="G18" s="21"/>
      <c r="H18" s="21"/>
      <c r="I18" s="21"/>
      <c r="J18" s="142"/>
      <c r="K18" s="142"/>
      <c r="L18" s="142"/>
    </row>
    <row r="19" spans="1:12" s="5" customFormat="1" x14ac:dyDescent="0.25">
      <c r="A19" s="61"/>
      <c r="B19" s="73"/>
      <c r="C19" s="60"/>
      <c r="D19" s="60"/>
      <c r="E19" s="107"/>
      <c r="F19" s="108"/>
      <c r="G19" s="21"/>
      <c r="H19" s="21"/>
      <c r="I19" s="21"/>
      <c r="J19" s="142"/>
      <c r="K19" s="142"/>
      <c r="L19" s="142"/>
    </row>
    <row r="20" spans="1:12" s="5" customFormat="1" x14ac:dyDescent="0.25">
      <c r="A20" s="61"/>
      <c r="B20" s="73"/>
      <c r="C20" s="60"/>
      <c r="D20" s="60"/>
      <c r="E20" s="107"/>
      <c r="F20" s="108"/>
      <c r="G20" s="21"/>
      <c r="H20" s="21"/>
      <c r="I20" s="21"/>
      <c r="J20" s="142"/>
      <c r="K20" s="142"/>
      <c r="L20" s="142"/>
    </row>
    <row r="21" spans="1:12" s="5" customFormat="1" x14ac:dyDescent="0.25">
      <c r="A21" s="61"/>
      <c r="B21" s="145" t="s">
        <v>233</v>
      </c>
      <c r="C21" s="146">
        <f>SUM(C22:C28)</f>
        <v>0</v>
      </c>
      <c r="D21" s="146">
        <f>SUM(D22:D28)</f>
        <v>1</v>
      </c>
      <c r="E21" s="147"/>
      <c r="F21" s="148"/>
      <c r="G21" s="146">
        <f t="shared" ref="G21:L21" si="3">SUM(G22:G28)</f>
        <v>15</v>
      </c>
      <c r="H21" s="146">
        <f t="shared" si="3"/>
        <v>0</v>
      </c>
      <c r="I21" s="146">
        <f t="shared" si="3"/>
        <v>100</v>
      </c>
      <c r="J21" s="148">
        <f t="shared" si="3"/>
        <v>2</v>
      </c>
      <c r="K21" s="148">
        <f t="shared" si="3"/>
        <v>1</v>
      </c>
      <c r="L21" s="149">
        <f t="shared" si="3"/>
        <v>331381</v>
      </c>
    </row>
    <row r="22" spans="1:12" s="5" customFormat="1" ht="93.75" x14ac:dyDescent="0.25">
      <c r="A22" s="61"/>
      <c r="B22" s="150" t="s">
        <v>283</v>
      </c>
      <c r="C22" s="151">
        <v>0</v>
      </c>
      <c r="D22" s="151">
        <v>1</v>
      </c>
      <c r="E22" s="152" t="s">
        <v>285</v>
      </c>
      <c r="F22" s="153" t="s">
        <v>282</v>
      </c>
      <c r="G22" s="151">
        <v>15</v>
      </c>
      <c r="H22" s="151">
        <v>0</v>
      </c>
      <c r="I22" s="151">
        <v>100</v>
      </c>
      <c r="J22" s="154">
        <v>2</v>
      </c>
      <c r="K22" s="154">
        <v>1</v>
      </c>
      <c r="L22" s="155">
        <v>331381</v>
      </c>
    </row>
    <row r="23" spans="1:12" s="5" customFormat="1" x14ac:dyDescent="0.25">
      <c r="A23" s="61"/>
      <c r="B23" s="150"/>
      <c r="C23" s="151"/>
      <c r="D23" s="151"/>
      <c r="E23" s="152"/>
      <c r="F23" s="153"/>
      <c r="G23" s="151"/>
      <c r="H23" s="151"/>
      <c r="I23" s="151"/>
      <c r="J23" s="154"/>
      <c r="K23" s="154"/>
      <c r="L23" s="155"/>
    </row>
    <row r="24" spans="1:12" s="5" customFormat="1" x14ac:dyDescent="0.25">
      <c r="A24" s="61"/>
      <c r="B24" s="150"/>
      <c r="C24" s="151"/>
      <c r="D24" s="151"/>
      <c r="E24" s="152"/>
      <c r="F24" s="153"/>
      <c r="G24" s="151"/>
      <c r="H24" s="151"/>
      <c r="I24" s="151"/>
      <c r="J24" s="154"/>
      <c r="K24" s="154"/>
      <c r="L24" s="155"/>
    </row>
    <row r="25" spans="1:12" s="5" customFormat="1" x14ac:dyDescent="0.25">
      <c r="A25" s="61"/>
      <c r="B25" s="150"/>
      <c r="C25" s="151"/>
      <c r="D25" s="151"/>
      <c r="E25" s="152"/>
      <c r="F25" s="153"/>
      <c r="G25" s="151"/>
      <c r="H25" s="151"/>
      <c r="I25" s="151"/>
      <c r="J25" s="154"/>
      <c r="K25" s="154"/>
      <c r="L25" s="155"/>
    </row>
    <row r="26" spans="1:12" s="5" customFormat="1" x14ac:dyDescent="0.25">
      <c r="A26" s="61"/>
      <c r="B26" s="73"/>
      <c r="C26" s="60"/>
      <c r="D26" s="60"/>
      <c r="E26" s="107"/>
      <c r="F26" s="108"/>
      <c r="G26" s="21"/>
      <c r="H26" s="21"/>
      <c r="I26" s="21"/>
      <c r="J26" s="142"/>
      <c r="K26" s="142"/>
      <c r="L26" s="142"/>
    </row>
    <row r="27" spans="1:12" s="5" customFormat="1" x14ac:dyDescent="0.25">
      <c r="A27" s="61"/>
      <c r="B27" s="73"/>
      <c r="C27" s="60"/>
      <c r="D27" s="60"/>
      <c r="E27" s="107"/>
      <c r="F27" s="108"/>
      <c r="G27" s="21"/>
      <c r="H27" s="21"/>
      <c r="I27" s="21"/>
      <c r="J27" s="142"/>
      <c r="K27" s="142"/>
      <c r="L27" s="142"/>
    </row>
    <row r="28" spans="1:12" x14ac:dyDescent="0.25">
      <c r="A28" s="61"/>
      <c r="B28" s="73"/>
      <c r="C28" s="60"/>
      <c r="D28" s="60"/>
      <c r="E28" s="108"/>
      <c r="F28" s="108"/>
      <c r="G28" s="21"/>
      <c r="H28" s="21"/>
      <c r="I28" s="21"/>
      <c r="J28" s="142"/>
      <c r="K28" s="142"/>
      <c r="L28" s="142"/>
    </row>
    <row r="29" spans="1:12" s="5" customFormat="1" ht="75" customHeight="1" x14ac:dyDescent="0.25">
      <c r="A29" s="64" t="s">
        <v>68</v>
      </c>
      <c r="B29" s="110" t="s">
        <v>61</v>
      </c>
      <c r="C29" s="110">
        <f>SUM(C30,C35,C41)</f>
        <v>1</v>
      </c>
      <c r="D29" s="110">
        <f>SUM(D30,D35,D41)</f>
        <v>2</v>
      </c>
      <c r="E29" s="110"/>
      <c r="F29" s="62"/>
      <c r="G29" s="110">
        <f>SUM(G30,G35,G41)</f>
        <v>202</v>
      </c>
      <c r="H29" s="110">
        <f>SUM(H30,H35,H41)</f>
        <v>0</v>
      </c>
      <c r="I29" s="110">
        <f>SUM(I30,I35,I41)</f>
        <v>38</v>
      </c>
      <c r="J29" s="109">
        <f>SUM(J30,J35,J41)</f>
        <v>2</v>
      </c>
      <c r="K29" s="109">
        <f>SUM(K30,K35,K41)</f>
        <v>1</v>
      </c>
      <c r="L29" s="109">
        <f>SUM(K30,K35,K41)</f>
        <v>1</v>
      </c>
    </row>
    <row r="30" spans="1:12" s="5" customFormat="1" x14ac:dyDescent="0.25">
      <c r="A30" s="61"/>
      <c r="B30" s="145" t="s">
        <v>231</v>
      </c>
      <c r="C30" s="146">
        <f>SUM(C31:C34)</f>
        <v>1</v>
      </c>
      <c r="D30" s="146">
        <f>SUM(D31:D34)</f>
        <v>1</v>
      </c>
      <c r="E30" s="147"/>
      <c r="F30" s="148"/>
      <c r="G30" s="146">
        <f t="shared" ref="G30:L30" si="4">SUM(G31:G34)</f>
        <v>48</v>
      </c>
      <c r="H30" s="146">
        <f t="shared" si="4"/>
        <v>0</v>
      </c>
      <c r="I30" s="146">
        <f t="shared" si="4"/>
        <v>22</v>
      </c>
      <c r="J30" s="148">
        <f t="shared" si="4"/>
        <v>1</v>
      </c>
      <c r="K30" s="148">
        <f t="shared" si="4"/>
        <v>1</v>
      </c>
      <c r="L30" s="149">
        <f t="shared" si="4"/>
        <v>0</v>
      </c>
    </row>
    <row r="31" spans="1:12" s="5" customFormat="1" ht="75" x14ac:dyDescent="0.25">
      <c r="A31" s="61"/>
      <c r="B31" s="73" t="s">
        <v>278</v>
      </c>
      <c r="C31" s="60">
        <v>1</v>
      </c>
      <c r="D31" s="60">
        <v>1</v>
      </c>
      <c r="E31" s="107" t="s">
        <v>274</v>
      </c>
      <c r="F31" s="108" t="s">
        <v>279</v>
      </c>
      <c r="G31" s="21">
        <v>48</v>
      </c>
      <c r="H31" s="21"/>
      <c r="I31" s="21">
        <v>22</v>
      </c>
      <c r="J31" s="107">
        <v>1</v>
      </c>
      <c r="K31" s="107">
        <v>1</v>
      </c>
      <c r="L31" s="107">
        <v>0</v>
      </c>
    </row>
    <row r="32" spans="1:12" s="5" customFormat="1" x14ac:dyDescent="0.25">
      <c r="A32" s="61"/>
      <c r="B32" s="73"/>
      <c r="C32" s="60"/>
      <c r="D32" s="60"/>
      <c r="E32" s="107"/>
      <c r="F32" s="108"/>
      <c r="G32" s="21"/>
      <c r="H32" s="21"/>
      <c r="I32" s="21"/>
      <c r="J32" s="107"/>
      <c r="K32" s="107"/>
      <c r="L32" s="107"/>
    </row>
    <row r="33" spans="1:12" s="5" customFormat="1" x14ac:dyDescent="0.25">
      <c r="A33" s="61"/>
      <c r="B33" s="73"/>
      <c r="C33" s="60"/>
      <c r="D33" s="60"/>
      <c r="E33" s="107"/>
      <c r="F33" s="108"/>
      <c r="G33" s="21"/>
      <c r="H33" s="21"/>
      <c r="I33" s="21"/>
      <c r="J33" s="107"/>
      <c r="K33" s="107"/>
      <c r="L33" s="107"/>
    </row>
    <row r="34" spans="1:12" s="5" customFormat="1" x14ac:dyDescent="0.25">
      <c r="A34" s="61"/>
      <c r="B34" s="73"/>
      <c r="C34" s="60"/>
      <c r="D34" s="60"/>
      <c r="E34" s="107"/>
      <c r="F34" s="108"/>
      <c r="G34" s="21"/>
      <c r="H34" s="21"/>
      <c r="I34" s="21"/>
      <c r="J34" s="107"/>
      <c r="K34" s="107"/>
      <c r="L34" s="107"/>
    </row>
    <row r="35" spans="1:12" s="5" customFormat="1" x14ac:dyDescent="0.25">
      <c r="A35" s="61"/>
      <c r="B35" s="145" t="s">
        <v>232</v>
      </c>
      <c r="C35" s="146">
        <f>SUM(C36:C40)</f>
        <v>0</v>
      </c>
      <c r="D35" s="146">
        <f>SUM(D36:D40)</f>
        <v>0</v>
      </c>
      <c r="E35" s="147"/>
      <c r="F35" s="148"/>
      <c r="G35" s="146">
        <f t="shared" ref="G35:L35" si="5">SUM(G36:G40)</f>
        <v>0</v>
      </c>
      <c r="H35" s="146">
        <f t="shared" si="5"/>
        <v>0</v>
      </c>
      <c r="I35" s="146">
        <f t="shared" si="5"/>
        <v>0</v>
      </c>
      <c r="J35" s="148">
        <f t="shared" si="5"/>
        <v>0</v>
      </c>
      <c r="K35" s="148">
        <f t="shared" si="5"/>
        <v>0</v>
      </c>
      <c r="L35" s="149">
        <f t="shared" si="5"/>
        <v>0</v>
      </c>
    </row>
    <row r="36" spans="1:12" s="5" customFormat="1" x14ac:dyDescent="0.25">
      <c r="A36" s="61"/>
      <c r="B36" s="73"/>
      <c r="C36" s="60"/>
      <c r="D36" s="60"/>
      <c r="E36" s="107"/>
      <c r="F36" s="108"/>
      <c r="G36" s="21"/>
      <c r="H36" s="21"/>
      <c r="I36" s="21"/>
      <c r="J36" s="107"/>
      <c r="K36" s="107"/>
      <c r="L36" s="107"/>
    </row>
    <row r="37" spans="1:12" s="5" customFormat="1" x14ac:dyDescent="0.25">
      <c r="A37" s="61"/>
      <c r="B37" s="73"/>
      <c r="C37" s="60"/>
      <c r="D37" s="60"/>
      <c r="E37" s="107"/>
      <c r="F37" s="108"/>
      <c r="G37" s="21"/>
      <c r="H37" s="21"/>
      <c r="I37" s="21"/>
      <c r="J37" s="107"/>
      <c r="K37" s="107"/>
      <c r="L37" s="107"/>
    </row>
    <row r="38" spans="1:12" s="5" customFormat="1" x14ac:dyDescent="0.25">
      <c r="A38" s="61"/>
      <c r="B38" s="73"/>
      <c r="C38" s="60"/>
      <c r="D38" s="60"/>
      <c r="E38" s="107"/>
      <c r="F38" s="108"/>
      <c r="G38" s="21"/>
      <c r="H38" s="21"/>
      <c r="I38" s="21"/>
      <c r="J38" s="107"/>
      <c r="K38" s="107"/>
      <c r="L38" s="107"/>
    </row>
    <row r="39" spans="1:12" s="5" customFormat="1" x14ac:dyDescent="0.25">
      <c r="A39" s="61"/>
      <c r="B39" s="73"/>
      <c r="C39" s="60"/>
      <c r="D39" s="60"/>
      <c r="E39" s="107"/>
      <c r="F39" s="108"/>
      <c r="G39" s="21"/>
      <c r="H39" s="21"/>
      <c r="I39" s="21"/>
      <c r="J39" s="107"/>
      <c r="K39" s="107"/>
      <c r="L39" s="107"/>
    </row>
    <row r="40" spans="1:12" s="5" customFormat="1" x14ac:dyDescent="0.25">
      <c r="A40" s="61"/>
      <c r="B40" s="73"/>
      <c r="C40" s="60"/>
      <c r="D40" s="60"/>
      <c r="E40" s="107"/>
      <c r="F40" s="108"/>
      <c r="G40" s="21"/>
      <c r="H40" s="21"/>
      <c r="I40" s="21"/>
      <c r="J40" s="107"/>
      <c r="K40" s="107"/>
      <c r="L40" s="107"/>
    </row>
    <row r="41" spans="1:12" s="5" customFormat="1" x14ac:dyDescent="0.25">
      <c r="A41" s="61"/>
      <c r="B41" s="145" t="s">
        <v>233</v>
      </c>
      <c r="C41" s="146">
        <f>SUM(C42:C46)</f>
        <v>0</v>
      </c>
      <c r="D41" s="146">
        <f>SUM(D42:D46)</f>
        <v>1</v>
      </c>
      <c r="E41" s="147"/>
      <c r="F41" s="148"/>
      <c r="G41" s="146">
        <f t="shared" ref="G41:L41" si="6">SUM(G42:G46)</f>
        <v>154</v>
      </c>
      <c r="H41" s="146">
        <f t="shared" si="6"/>
        <v>0</v>
      </c>
      <c r="I41" s="146">
        <f t="shared" si="6"/>
        <v>16</v>
      </c>
      <c r="J41" s="148">
        <f t="shared" si="6"/>
        <v>1</v>
      </c>
      <c r="K41" s="148">
        <f t="shared" si="6"/>
        <v>0</v>
      </c>
      <c r="L41" s="149">
        <f t="shared" si="6"/>
        <v>125000</v>
      </c>
    </row>
    <row r="42" spans="1:12" s="5" customFormat="1" ht="93.75" x14ac:dyDescent="0.25">
      <c r="A42" s="61"/>
      <c r="B42" s="73" t="s">
        <v>284</v>
      </c>
      <c r="C42" s="60">
        <v>0</v>
      </c>
      <c r="D42" s="60">
        <v>1</v>
      </c>
      <c r="E42" s="107" t="s">
        <v>288</v>
      </c>
      <c r="F42" s="108" t="s">
        <v>286</v>
      </c>
      <c r="G42" s="21">
        <v>154</v>
      </c>
      <c r="H42" s="21"/>
      <c r="I42" s="21">
        <v>16</v>
      </c>
      <c r="J42" s="107">
        <v>1</v>
      </c>
      <c r="K42" s="107"/>
      <c r="L42" s="107">
        <v>125000</v>
      </c>
    </row>
    <row r="43" spans="1:12" s="5" customFormat="1" x14ac:dyDescent="0.25">
      <c r="A43" s="61"/>
      <c r="B43" s="73"/>
      <c r="C43" s="60"/>
      <c r="D43" s="60"/>
      <c r="E43" s="107"/>
      <c r="F43" s="108"/>
      <c r="G43" s="21"/>
      <c r="H43" s="21"/>
      <c r="I43" s="21"/>
      <c r="J43" s="107"/>
      <c r="K43" s="107"/>
      <c r="L43" s="107"/>
    </row>
    <row r="44" spans="1:12" s="5" customFormat="1" x14ac:dyDescent="0.25">
      <c r="A44" s="61"/>
      <c r="B44" s="73"/>
      <c r="C44" s="60"/>
      <c r="D44" s="60"/>
      <c r="E44" s="107"/>
      <c r="F44" s="108"/>
      <c r="G44" s="21"/>
      <c r="H44" s="21"/>
      <c r="I44" s="21"/>
      <c r="J44" s="107"/>
      <c r="K44" s="107"/>
      <c r="L44" s="107"/>
    </row>
    <row r="45" spans="1:12" s="5" customFormat="1" x14ac:dyDescent="0.25">
      <c r="A45" s="61"/>
      <c r="B45" s="73"/>
      <c r="C45" s="60"/>
      <c r="D45" s="60"/>
      <c r="E45" s="107"/>
      <c r="F45" s="108"/>
      <c r="G45" s="21"/>
      <c r="H45" s="21"/>
      <c r="I45" s="21"/>
      <c r="J45" s="107"/>
      <c r="K45" s="107"/>
      <c r="L45" s="107"/>
    </row>
    <row r="46" spans="1:12" x14ac:dyDescent="0.25">
      <c r="A46" s="61"/>
      <c r="B46" s="73"/>
      <c r="C46" s="60"/>
      <c r="D46" s="60"/>
      <c r="E46" s="108"/>
      <c r="F46" s="108"/>
      <c r="G46" s="21"/>
      <c r="H46" s="21"/>
      <c r="I46" s="21"/>
      <c r="J46" s="107"/>
      <c r="K46" s="107"/>
      <c r="L46" s="107"/>
    </row>
    <row r="47" spans="1:12" s="5" customFormat="1" ht="37.5" customHeight="1" x14ac:dyDescent="0.25">
      <c r="A47" s="64" t="s">
        <v>97</v>
      </c>
      <c r="B47" s="110" t="s">
        <v>69</v>
      </c>
      <c r="C47" s="110">
        <f>SUM(C48,C52,C57)</f>
        <v>0</v>
      </c>
      <c r="D47" s="110">
        <f>SUM(D48,D52,D57)</f>
        <v>0</v>
      </c>
      <c r="E47" s="109"/>
      <c r="F47" s="63"/>
      <c r="G47" s="110">
        <f t="shared" ref="G47:L47" si="7">SUM(G48,G52,G57)</f>
        <v>0</v>
      </c>
      <c r="H47" s="110">
        <f t="shared" si="7"/>
        <v>0</v>
      </c>
      <c r="I47" s="110">
        <f t="shared" si="7"/>
        <v>0</v>
      </c>
      <c r="J47" s="109">
        <f t="shared" si="7"/>
        <v>0</v>
      </c>
      <c r="K47" s="109">
        <f t="shared" si="7"/>
        <v>0</v>
      </c>
      <c r="L47" s="109">
        <f t="shared" si="7"/>
        <v>0</v>
      </c>
    </row>
    <row r="48" spans="1:12" s="5" customFormat="1" x14ac:dyDescent="0.25">
      <c r="A48" s="61"/>
      <c r="B48" s="145" t="s">
        <v>231</v>
      </c>
      <c r="C48" s="146">
        <f>SUM(C49:C51)</f>
        <v>0</v>
      </c>
      <c r="D48" s="146">
        <f>SUM(D49:D51)</f>
        <v>0</v>
      </c>
      <c r="E48" s="147"/>
      <c r="F48" s="148"/>
      <c r="G48" s="146">
        <f t="shared" ref="G48:L48" si="8">SUM(G49:G51)</f>
        <v>0</v>
      </c>
      <c r="H48" s="146">
        <f t="shared" si="8"/>
        <v>0</v>
      </c>
      <c r="I48" s="146">
        <f t="shared" si="8"/>
        <v>0</v>
      </c>
      <c r="J48" s="148">
        <f t="shared" si="8"/>
        <v>0</v>
      </c>
      <c r="K48" s="148">
        <f t="shared" si="8"/>
        <v>0</v>
      </c>
      <c r="L48" s="149">
        <f t="shared" si="8"/>
        <v>0</v>
      </c>
    </row>
    <row r="49" spans="1:12" s="5" customFormat="1" x14ac:dyDescent="0.25">
      <c r="A49" s="61"/>
      <c r="B49" s="73"/>
      <c r="C49" s="60"/>
      <c r="D49" s="60"/>
      <c r="E49" s="107"/>
      <c r="F49" s="108"/>
      <c r="G49" s="21"/>
      <c r="H49" s="21"/>
      <c r="I49" s="21"/>
      <c r="J49" s="107"/>
      <c r="K49" s="107"/>
      <c r="L49" s="107"/>
    </row>
    <row r="50" spans="1:12" s="5" customFormat="1" x14ac:dyDescent="0.25">
      <c r="A50" s="61"/>
      <c r="B50" s="73"/>
      <c r="C50" s="60"/>
      <c r="D50" s="60"/>
      <c r="E50" s="107"/>
      <c r="F50" s="108"/>
      <c r="G50" s="21"/>
      <c r="H50" s="21"/>
      <c r="I50" s="21"/>
      <c r="J50" s="107"/>
      <c r="K50" s="107"/>
      <c r="L50" s="107"/>
    </row>
    <row r="51" spans="1:12" s="5" customFormat="1" x14ac:dyDescent="0.25">
      <c r="A51" s="61"/>
      <c r="B51" s="73"/>
      <c r="C51" s="60"/>
      <c r="D51" s="60"/>
      <c r="E51" s="107"/>
      <c r="F51" s="108"/>
      <c r="G51" s="21"/>
      <c r="H51" s="21"/>
      <c r="I51" s="21"/>
      <c r="J51" s="107"/>
      <c r="K51" s="107"/>
      <c r="L51" s="107"/>
    </row>
    <row r="52" spans="1:12" s="5" customFormat="1" x14ac:dyDescent="0.25">
      <c r="A52" s="61"/>
      <c r="B52" s="145" t="s">
        <v>232</v>
      </c>
      <c r="C52" s="146">
        <f>SUM(C53:C56)</f>
        <v>0</v>
      </c>
      <c r="D52" s="146">
        <f>SUM(D53:D56)</f>
        <v>0</v>
      </c>
      <c r="E52" s="147"/>
      <c r="F52" s="148"/>
      <c r="G52" s="146">
        <f t="shared" ref="G52:L52" si="9">SUM(G53:G56)</f>
        <v>0</v>
      </c>
      <c r="H52" s="146">
        <f t="shared" si="9"/>
        <v>0</v>
      </c>
      <c r="I52" s="146">
        <f t="shared" si="9"/>
        <v>0</v>
      </c>
      <c r="J52" s="148">
        <f t="shared" si="9"/>
        <v>0</v>
      </c>
      <c r="K52" s="148">
        <f t="shared" si="9"/>
        <v>0</v>
      </c>
      <c r="L52" s="149">
        <f t="shared" si="9"/>
        <v>0</v>
      </c>
    </row>
    <row r="53" spans="1:12" s="5" customFormat="1" x14ac:dyDescent="0.25">
      <c r="A53" s="61"/>
      <c r="B53" s="73"/>
      <c r="C53" s="60"/>
      <c r="D53" s="60"/>
      <c r="E53" s="107"/>
      <c r="F53" s="108"/>
      <c r="G53" s="21"/>
      <c r="H53" s="21"/>
      <c r="I53" s="21"/>
      <c r="J53" s="107"/>
      <c r="K53" s="107"/>
      <c r="L53" s="107"/>
    </row>
    <row r="54" spans="1:12" s="5" customFormat="1" x14ac:dyDescent="0.25">
      <c r="A54" s="61"/>
      <c r="B54" s="73"/>
      <c r="C54" s="60"/>
      <c r="D54" s="60"/>
      <c r="E54" s="107"/>
      <c r="F54" s="108"/>
      <c r="G54" s="21"/>
      <c r="H54" s="21"/>
      <c r="I54" s="21"/>
      <c r="J54" s="107"/>
      <c r="K54" s="107"/>
      <c r="L54" s="107"/>
    </row>
    <row r="55" spans="1:12" s="5" customFormat="1" x14ac:dyDescent="0.25">
      <c r="A55" s="61"/>
      <c r="B55" s="73"/>
      <c r="C55" s="60"/>
      <c r="D55" s="60"/>
      <c r="E55" s="107"/>
      <c r="F55" s="108"/>
      <c r="G55" s="21"/>
      <c r="H55" s="21"/>
      <c r="I55" s="21"/>
      <c r="J55" s="107"/>
      <c r="K55" s="107"/>
      <c r="L55" s="107"/>
    </row>
    <row r="56" spans="1:12" s="5" customFormat="1" x14ac:dyDescent="0.25">
      <c r="A56" s="61"/>
      <c r="B56" s="73"/>
      <c r="C56" s="60"/>
      <c r="D56" s="60"/>
      <c r="E56" s="107"/>
      <c r="F56" s="108"/>
      <c r="G56" s="21"/>
      <c r="H56" s="21"/>
      <c r="I56" s="21"/>
      <c r="J56" s="107"/>
      <c r="K56" s="107"/>
      <c r="L56" s="107"/>
    </row>
    <row r="57" spans="1:12" s="5" customFormat="1" x14ac:dyDescent="0.25">
      <c r="A57" s="61"/>
      <c r="B57" s="145" t="s">
        <v>233</v>
      </c>
      <c r="C57" s="146">
        <f>SUM(C58:C60)</f>
        <v>0</v>
      </c>
      <c r="D57" s="146">
        <f>SUM(D58:D60)</f>
        <v>0</v>
      </c>
      <c r="E57" s="147"/>
      <c r="F57" s="148"/>
      <c r="G57" s="146">
        <f t="shared" ref="G57:L57" si="10">SUM(G58:G60)</f>
        <v>0</v>
      </c>
      <c r="H57" s="146">
        <f t="shared" si="10"/>
        <v>0</v>
      </c>
      <c r="I57" s="146">
        <f t="shared" si="10"/>
        <v>0</v>
      </c>
      <c r="J57" s="148">
        <f t="shared" si="10"/>
        <v>0</v>
      </c>
      <c r="K57" s="148">
        <f t="shared" si="10"/>
        <v>0</v>
      </c>
      <c r="L57" s="149">
        <f t="shared" si="10"/>
        <v>0</v>
      </c>
    </row>
    <row r="58" spans="1:12" s="5" customFormat="1" x14ac:dyDescent="0.25">
      <c r="A58" s="61"/>
      <c r="B58" s="73"/>
      <c r="C58" s="60"/>
      <c r="D58" s="60"/>
      <c r="E58" s="107"/>
      <c r="F58" s="108"/>
      <c r="G58" s="21"/>
      <c r="H58" s="21"/>
      <c r="I58" s="21"/>
      <c r="J58" s="107"/>
      <c r="K58" s="107"/>
      <c r="L58" s="107"/>
    </row>
    <row r="59" spans="1:12" s="5" customFormat="1" x14ac:dyDescent="0.25">
      <c r="A59" s="61"/>
      <c r="B59" s="73"/>
      <c r="C59" s="60"/>
      <c r="D59" s="60"/>
      <c r="E59" s="107"/>
      <c r="F59" s="108"/>
      <c r="G59" s="21"/>
      <c r="H59" s="21"/>
      <c r="I59" s="21"/>
      <c r="J59" s="107"/>
      <c r="K59" s="107"/>
      <c r="L59" s="107"/>
    </row>
    <row r="60" spans="1:12" x14ac:dyDescent="0.25">
      <c r="A60" s="61"/>
      <c r="B60" s="73"/>
      <c r="C60" s="60"/>
      <c r="D60" s="60"/>
      <c r="E60" s="108"/>
      <c r="F60" s="108"/>
      <c r="G60" s="21"/>
      <c r="H60" s="21"/>
      <c r="I60" s="21"/>
      <c r="J60" s="107"/>
      <c r="K60" s="107"/>
      <c r="L60" s="107"/>
    </row>
    <row r="61" spans="1:12" s="5" customFormat="1" ht="75" customHeight="1" x14ac:dyDescent="0.25">
      <c r="A61" s="110" t="s">
        <v>98</v>
      </c>
      <c r="B61" s="110" t="s">
        <v>70</v>
      </c>
      <c r="C61" s="110">
        <f>SUM(C62,C66,C70)</f>
        <v>1</v>
      </c>
      <c r="D61" s="110">
        <f>SUM(D62,D66,D70)</f>
        <v>2</v>
      </c>
      <c r="E61" s="109"/>
      <c r="F61" s="110"/>
      <c r="G61" s="110">
        <f t="shared" ref="G61:L61" si="11">SUM(G62,G66,G70)</f>
        <v>666</v>
      </c>
      <c r="H61" s="110">
        <f t="shared" si="11"/>
        <v>0</v>
      </c>
      <c r="I61" s="110">
        <f t="shared" si="11"/>
        <v>4211</v>
      </c>
      <c r="J61" s="109">
        <f t="shared" si="11"/>
        <v>0</v>
      </c>
      <c r="K61" s="109">
        <f t="shared" si="11"/>
        <v>1</v>
      </c>
      <c r="L61" s="109">
        <f t="shared" si="11"/>
        <v>100000</v>
      </c>
    </row>
    <row r="62" spans="1:12" s="5" customFormat="1" x14ac:dyDescent="0.25">
      <c r="A62" s="61"/>
      <c r="B62" s="145" t="s">
        <v>231</v>
      </c>
      <c r="C62" s="146">
        <f>SUM(C63:C65)</f>
        <v>1</v>
      </c>
      <c r="D62" s="146">
        <f>SUM(D63:D65)</f>
        <v>1</v>
      </c>
      <c r="E62" s="147"/>
      <c r="F62" s="148"/>
      <c r="G62" s="146">
        <f t="shared" ref="G62:L62" si="12">SUM(G63:G65)</f>
        <v>500</v>
      </c>
      <c r="H62" s="146">
        <f t="shared" si="12"/>
        <v>0</v>
      </c>
      <c r="I62" s="146">
        <f t="shared" si="12"/>
        <v>4011</v>
      </c>
      <c r="J62" s="148">
        <f t="shared" si="12"/>
        <v>0</v>
      </c>
      <c r="K62" s="148">
        <f t="shared" si="12"/>
        <v>0</v>
      </c>
      <c r="L62" s="149">
        <f t="shared" si="12"/>
        <v>0</v>
      </c>
    </row>
    <row r="63" spans="1:12" s="5" customFormat="1" ht="56.25" x14ac:dyDescent="0.25">
      <c r="A63" s="61"/>
      <c r="B63" s="73" t="s">
        <v>280</v>
      </c>
      <c r="C63" s="60">
        <v>1</v>
      </c>
      <c r="D63" s="60">
        <v>1</v>
      </c>
      <c r="E63" s="107" t="s">
        <v>281</v>
      </c>
      <c r="F63" s="108" t="s">
        <v>277</v>
      </c>
      <c r="G63" s="21">
        <v>500</v>
      </c>
      <c r="H63" s="21">
        <v>0</v>
      </c>
      <c r="I63" s="21">
        <v>4011</v>
      </c>
      <c r="J63" s="142"/>
      <c r="K63" s="142"/>
      <c r="L63" s="142"/>
    </row>
    <row r="64" spans="1:12" s="5" customFormat="1" x14ac:dyDescent="0.25">
      <c r="A64" s="61"/>
      <c r="B64" s="73"/>
      <c r="C64" s="60"/>
      <c r="D64" s="60"/>
      <c r="E64" s="107"/>
      <c r="F64" s="108"/>
      <c r="G64" s="21"/>
      <c r="H64" s="21"/>
      <c r="I64" s="21"/>
      <c r="J64" s="107"/>
      <c r="K64" s="107"/>
      <c r="L64" s="107"/>
    </row>
    <row r="65" spans="1:12" s="5" customFormat="1" x14ac:dyDescent="0.25">
      <c r="A65" s="61"/>
      <c r="B65" s="73"/>
      <c r="C65" s="60"/>
      <c r="D65" s="60"/>
      <c r="E65" s="107"/>
      <c r="F65" s="108"/>
      <c r="G65" s="21"/>
      <c r="H65" s="21"/>
      <c r="I65" s="21"/>
      <c r="J65" s="107"/>
      <c r="K65" s="107"/>
      <c r="L65" s="107"/>
    </row>
    <row r="66" spans="1:12" s="5" customFormat="1" x14ac:dyDescent="0.25">
      <c r="A66" s="61"/>
      <c r="B66" s="145" t="s">
        <v>232</v>
      </c>
      <c r="C66" s="146">
        <f>SUM(C67:C69)</f>
        <v>0</v>
      </c>
      <c r="D66" s="146">
        <f>SUM(D67:D69)</f>
        <v>0</v>
      </c>
      <c r="E66" s="147"/>
      <c r="F66" s="148"/>
      <c r="G66" s="146">
        <f t="shared" ref="G66:L66" si="13">SUM(G67:G69)</f>
        <v>0</v>
      </c>
      <c r="H66" s="146">
        <f t="shared" si="13"/>
        <v>0</v>
      </c>
      <c r="I66" s="146">
        <f t="shared" si="13"/>
        <v>0</v>
      </c>
      <c r="J66" s="148">
        <f t="shared" si="13"/>
        <v>0</v>
      </c>
      <c r="K66" s="148">
        <f t="shared" si="13"/>
        <v>0</v>
      </c>
      <c r="L66" s="149">
        <f t="shared" si="13"/>
        <v>0</v>
      </c>
    </row>
    <row r="67" spans="1:12" s="5" customFormat="1" x14ac:dyDescent="0.25">
      <c r="A67" s="61"/>
      <c r="B67" s="73"/>
      <c r="C67" s="60"/>
      <c r="D67" s="60"/>
      <c r="E67" s="107"/>
      <c r="F67" s="108"/>
      <c r="G67" s="21"/>
      <c r="H67" s="21"/>
      <c r="I67" s="21"/>
      <c r="J67" s="107"/>
      <c r="K67" s="107"/>
      <c r="L67" s="107"/>
    </row>
    <row r="68" spans="1:12" s="5" customFormat="1" x14ac:dyDescent="0.25">
      <c r="A68" s="61"/>
      <c r="B68" s="73"/>
      <c r="C68" s="60"/>
      <c r="D68" s="60"/>
      <c r="E68" s="107"/>
      <c r="F68" s="108"/>
      <c r="G68" s="21"/>
      <c r="H68" s="21"/>
      <c r="I68" s="21"/>
      <c r="J68" s="107"/>
      <c r="K68" s="107"/>
      <c r="L68" s="107"/>
    </row>
    <row r="69" spans="1:12" s="5" customFormat="1" x14ac:dyDescent="0.25">
      <c r="A69" s="61"/>
      <c r="B69" s="73"/>
      <c r="C69" s="60"/>
      <c r="D69" s="60"/>
      <c r="E69" s="107"/>
      <c r="F69" s="108"/>
      <c r="G69" s="21"/>
      <c r="H69" s="21"/>
      <c r="I69" s="21"/>
      <c r="J69" s="107"/>
      <c r="K69" s="107"/>
      <c r="L69" s="107"/>
    </row>
    <row r="70" spans="1:12" s="5" customFormat="1" x14ac:dyDescent="0.25">
      <c r="A70" s="61"/>
      <c r="B70" s="145" t="s">
        <v>233</v>
      </c>
      <c r="C70" s="146">
        <f>SUM(C71:C74)</f>
        <v>0</v>
      </c>
      <c r="D70" s="146">
        <f>SUM(D71:D74)</f>
        <v>1</v>
      </c>
      <c r="E70" s="147"/>
      <c r="F70" s="148"/>
      <c r="G70" s="146">
        <f t="shared" ref="G70:L70" si="14">SUM(G71:G74)</f>
        <v>166</v>
      </c>
      <c r="H70" s="146">
        <f t="shared" si="14"/>
        <v>0</v>
      </c>
      <c r="I70" s="146">
        <f t="shared" si="14"/>
        <v>200</v>
      </c>
      <c r="J70" s="148">
        <f t="shared" si="14"/>
        <v>0</v>
      </c>
      <c r="K70" s="148">
        <f t="shared" si="14"/>
        <v>1</v>
      </c>
      <c r="L70" s="149">
        <f t="shared" si="14"/>
        <v>100000</v>
      </c>
    </row>
    <row r="71" spans="1:12" s="5" customFormat="1" ht="93.75" x14ac:dyDescent="0.25">
      <c r="A71" s="61"/>
      <c r="B71" s="73" t="s">
        <v>287</v>
      </c>
      <c r="C71" s="60">
        <v>0</v>
      </c>
      <c r="D71" s="60">
        <v>1</v>
      </c>
      <c r="E71" s="107" t="s">
        <v>289</v>
      </c>
      <c r="F71" s="107" t="s">
        <v>286</v>
      </c>
      <c r="G71" s="21">
        <v>166</v>
      </c>
      <c r="H71" s="21"/>
      <c r="I71" s="21">
        <v>200</v>
      </c>
      <c r="J71" s="107"/>
      <c r="K71" s="107">
        <v>1</v>
      </c>
      <c r="L71" s="107">
        <v>100000</v>
      </c>
    </row>
    <row r="72" spans="1:12" s="5" customFormat="1" x14ac:dyDescent="0.25">
      <c r="A72" s="61"/>
      <c r="B72" s="73"/>
      <c r="C72" s="60"/>
      <c r="D72" s="60"/>
      <c r="E72" s="107"/>
      <c r="F72" s="108"/>
      <c r="G72" s="21"/>
      <c r="H72" s="21"/>
      <c r="I72" s="21"/>
      <c r="J72" s="107"/>
      <c r="K72" s="107"/>
      <c r="L72" s="107"/>
    </row>
    <row r="73" spans="1:12" s="5" customFormat="1" x14ac:dyDescent="0.25">
      <c r="A73" s="61"/>
      <c r="B73" s="73"/>
      <c r="C73" s="60"/>
      <c r="D73" s="60"/>
      <c r="E73" s="107"/>
      <c r="F73" s="108"/>
      <c r="G73" s="21"/>
      <c r="H73" s="21"/>
      <c r="I73" s="21"/>
      <c r="J73" s="107"/>
      <c r="K73" s="107"/>
      <c r="L73" s="107"/>
    </row>
    <row r="74" spans="1:12" x14ac:dyDescent="0.25">
      <c r="A74" s="61"/>
      <c r="B74" s="73"/>
      <c r="C74" s="60"/>
      <c r="D74" s="60"/>
      <c r="E74" s="108"/>
      <c r="F74" s="108"/>
      <c r="G74" s="21"/>
      <c r="H74" s="21"/>
      <c r="I74" s="21"/>
      <c r="J74" s="107"/>
      <c r="K74" s="107"/>
      <c r="L74" s="107"/>
    </row>
    <row r="75" spans="1:12" s="5" customFormat="1" ht="93.75" customHeight="1" x14ac:dyDescent="0.25">
      <c r="A75" s="110" t="s">
        <v>99</v>
      </c>
      <c r="B75" s="110" t="s">
        <v>71</v>
      </c>
      <c r="C75" s="110">
        <f>SUM(C76,C80,C86)</f>
        <v>1</v>
      </c>
      <c r="D75" s="110">
        <f>SUM(D76,D80,D86)</f>
        <v>1</v>
      </c>
      <c r="E75" s="109"/>
      <c r="F75" s="110"/>
      <c r="G75" s="110">
        <f t="shared" ref="G75:L75" si="15">SUM(G76,G80,G86)</f>
        <v>18</v>
      </c>
      <c r="H75" s="110">
        <f t="shared" si="15"/>
        <v>0</v>
      </c>
      <c r="I75" s="110">
        <f t="shared" si="15"/>
        <v>20</v>
      </c>
      <c r="J75" s="109">
        <f t="shared" si="15"/>
        <v>0</v>
      </c>
      <c r="K75" s="109">
        <f t="shared" si="15"/>
        <v>0</v>
      </c>
      <c r="L75" s="109">
        <f t="shared" si="15"/>
        <v>0</v>
      </c>
    </row>
    <row r="76" spans="1:12" s="5" customFormat="1" x14ac:dyDescent="0.25">
      <c r="A76" s="61"/>
      <c r="B76" s="145" t="s">
        <v>231</v>
      </c>
      <c r="C76" s="146">
        <f>SUM(C77:C79)</f>
        <v>0</v>
      </c>
      <c r="D76" s="146">
        <f>SUM(D77:D79)</f>
        <v>0</v>
      </c>
      <c r="E76" s="147"/>
      <c r="F76" s="148"/>
      <c r="G76" s="146">
        <f t="shared" ref="G76:L76" si="16">SUM(G77:G79)</f>
        <v>0</v>
      </c>
      <c r="H76" s="146">
        <f t="shared" si="16"/>
        <v>0</v>
      </c>
      <c r="I76" s="146">
        <f t="shared" si="16"/>
        <v>0</v>
      </c>
      <c r="J76" s="148">
        <f t="shared" si="16"/>
        <v>0</v>
      </c>
      <c r="K76" s="148">
        <f t="shared" si="16"/>
        <v>0</v>
      </c>
      <c r="L76" s="149">
        <f t="shared" si="16"/>
        <v>0</v>
      </c>
    </row>
    <row r="77" spans="1:12" s="5" customFormat="1" x14ac:dyDescent="0.25">
      <c r="A77" s="61"/>
      <c r="B77" s="73"/>
      <c r="C77" s="60"/>
      <c r="D77" s="60"/>
      <c r="E77" s="107"/>
      <c r="F77" s="108"/>
      <c r="G77" s="21"/>
      <c r="H77" s="21"/>
      <c r="I77" s="21"/>
      <c r="J77" s="107"/>
      <c r="K77" s="107"/>
      <c r="L77" s="107"/>
    </row>
    <row r="78" spans="1:12" s="5" customFormat="1" x14ac:dyDescent="0.25">
      <c r="A78" s="61"/>
      <c r="B78" s="73"/>
      <c r="C78" s="60"/>
      <c r="D78" s="60"/>
      <c r="E78" s="107"/>
      <c r="F78" s="108"/>
      <c r="G78" s="21"/>
      <c r="H78" s="21"/>
      <c r="I78" s="21"/>
      <c r="J78" s="107"/>
      <c r="K78" s="107"/>
      <c r="L78" s="107"/>
    </row>
    <row r="79" spans="1:12" s="5" customFormat="1" x14ac:dyDescent="0.25">
      <c r="A79" s="61"/>
      <c r="B79" s="73"/>
      <c r="C79" s="60"/>
      <c r="D79" s="60"/>
      <c r="E79" s="107"/>
      <c r="F79" s="108"/>
      <c r="G79" s="21"/>
      <c r="H79" s="21"/>
      <c r="I79" s="21"/>
      <c r="J79" s="107"/>
      <c r="K79" s="107"/>
      <c r="L79" s="107"/>
    </row>
    <row r="80" spans="1:12" s="5" customFormat="1" x14ac:dyDescent="0.25">
      <c r="A80" s="61"/>
      <c r="B80" s="145" t="s">
        <v>232</v>
      </c>
      <c r="C80" s="146">
        <f>SUM(C81:C85)</f>
        <v>1</v>
      </c>
      <c r="D80" s="146">
        <f>SUM(D81:D85)</f>
        <v>1</v>
      </c>
      <c r="E80" s="147"/>
      <c r="F80" s="148"/>
      <c r="G80" s="146">
        <f t="shared" ref="G80:L80" si="17">SUM(G81:G85)</f>
        <v>18</v>
      </c>
      <c r="H80" s="146">
        <f t="shared" si="17"/>
        <v>0</v>
      </c>
      <c r="I80" s="146">
        <f t="shared" si="17"/>
        <v>20</v>
      </c>
      <c r="J80" s="148">
        <f t="shared" si="17"/>
        <v>0</v>
      </c>
      <c r="K80" s="148">
        <f t="shared" si="17"/>
        <v>0</v>
      </c>
      <c r="L80" s="149">
        <f t="shared" si="17"/>
        <v>0</v>
      </c>
    </row>
    <row r="81" spans="1:12" s="5" customFormat="1" ht="56.25" x14ac:dyDescent="0.25">
      <c r="A81" s="61"/>
      <c r="B81" s="73" t="s">
        <v>290</v>
      </c>
      <c r="C81" s="60">
        <v>1</v>
      </c>
      <c r="D81" s="60">
        <v>1</v>
      </c>
      <c r="E81" s="107" t="s">
        <v>292</v>
      </c>
      <c r="F81" s="108" t="s">
        <v>291</v>
      </c>
      <c r="G81" s="21">
        <v>18</v>
      </c>
      <c r="H81" s="21"/>
      <c r="I81" s="21">
        <v>20</v>
      </c>
      <c r="J81" s="107">
        <v>0</v>
      </c>
      <c r="K81" s="107">
        <v>0</v>
      </c>
      <c r="L81" s="107">
        <v>0</v>
      </c>
    </row>
    <row r="82" spans="1:12" s="5" customFormat="1" x14ac:dyDescent="0.25">
      <c r="A82" s="61"/>
      <c r="B82" s="73"/>
      <c r="C82" s="60"/>
      <c r="D82" s="60"/>
      <c r="E82" s="107"/>
      <c r="F82" s="108"/>
      <c r="G82" s="21"/>
      <c r="H82" s="21"/>
      <c r="I82" s="21"/>
      <c r="J82" s="107"/>
      <c r="K82" s="107"/>
      <c r="L82" s="107"/>
    </row>
    <row r="83" spans="1:12" s="5" customFormat="1" x14ac:dyDescent="0.25">
      <c r="A83" s="61"/>
      <c r="B83" s="73"/>
      <c r="C83" s="60"/>
      <c r="D83" s="60"/>
      <c r="E83" s="107"/>
      <c r="F83" s="108"/>
      <c r="G83" s="21"/>
      <c r="H83" s="21"/>
      <c r="I83" s="21"/>
      <c r="J83" s="107"/>
      <c r="K83" s="107"/>
      <c r="L83" s="107"/>
    </row>
    <row r="84" spans="1:12" s="5" customFormat="1" x14ac:dyDescent="0.25">
      <c r="A84" s="61"/>
      <c r="B84" s="73"/>
      <c r="C84" s="60"/>
      <c r="D84" s="60"/>
      <c r="E84" s="107"/>
      <c r="F84" s="108"/>
      <c r="G84" s="21"/>
      <c r="H84" s="21"/>
      <c r="I84" s="21"/>
      <c r="J84" s="107"/>
      <c r="K84" s="107"/>
      <c r="L84" s="107"/>
    </row>
    <row r="85" spans="1:12" s="5" customFormat="1" x14ac:dyDescent="0.25">
      <c r="A85" s="61"/>
      <c r="B85" s="73"/>
      <c r="C85" s="60"/>
      <c r="D85" s="60"/>
      <c r="E85" s="107"/>
      <c r="F85" s="108"/>
      <c r="G85" s="21"/>
      <c r="H85" s="21"/>
      <c r="I85" s="21"/>
      <c r="J85" s="107"/>
      <c r="K85" s="107"/>
      <c r="L85" s="107"/>
    </row>
    <row r="86" spans="1:12" s="5" customFormat="1" x14ac:dyDescent="0.25">
      <c r="A86" s="61"/>
      <c r="B86" s="145" t="s">
        <v>233</v>
      </c>
      <c r="C86" s="146">
        <f>SUM(C87:C90)</f>
        <v>0</v>
      </c>
      <c r="D86" s="146">
        <f>SUM(D87:D90)</f>
        <v>0</v>
      </c>
      <c r="E86" s="147"/>
      <c r="F86" s="148"/>
      <c r="G86" s="146">
        <f t="shared" ref="G86:L86" si="18">SUM(G87:G90)</f>
        <v>0</v>
      </c>
      <c r="H86" s="146">
        <f t="shared" si="18"/>
        <v>0</v>
      </c>
      <c r="I86" s="146">
        <f t="shared" si="18"/>
        <v>0</v>
      </c>
      <c r="J86" s="148">
        <f t="shared" si="18"/>
        <v>0</v>
      </c>
      <c r="K86" s="148">
        <f t="shared" si="18"/>
        <v>0</v>
      </c>
      <c r="L86" s="149">
        <f t="shared" si="18"/>
        <v>0</v>
      </c>
    </row>
    <row r="87" spans="1:12" s="5" customFormat="1" x14ac:dyDescent="0.25">
      <c r="A87" s="61"/>
      <c r="B87" s="73"/>
      <c r="C87" s="60"/>
      <c r="D87" s="60"/>
      <c r="E87" s="107"/>
      <c r="F87" s="108"/>
      <c r="G87" s="21"/>
      <c r="H87" s="21"/>
      <c r="I87" s="21"/>
      <c r="J87" s="107"/>
      <c r="K87" s="107"/>
      <c r="L87" s="107"/>
    </row>
    <row r="88" spans="1:12" s="5" customFormat="1" x14ac:dyDescent="0.25">
      <c r="A88" s="61"/>
      <c r="B88" s="73"/>
      <c r="C88" s="60"/>
      <c r="D88" s="60"/>
      <c r="E88" s="107"/>
      <c r="F88" s="108"/>
      <c r="G88" s="21"/>
      <c r="H88" s="21"/>
      <c r="I88" s="21"/>
      <c r="J88" s="107"/>
      <c r="K88" s="107"/>
      <c r="L88" s="107"/>
    </row>
    <row r="89" spans="1:12" s="5" customFormat="1" x14ac:dyDescent="0.25">
      <c r="A89" s="61"/>
      <c r="B89" s="73"/>
      <c r="C89" s="60"/>
      <c r="D89" s="60"/>
      <c r="E89" s="107"/>
      <c r="F89" s="108"/>
      <c r="G89" s="21"/>
      <c r="H89" s="21"/>
      <c r="I89" s="21"/>
      <c r="J89" s="107"/>
      <c r="K89" s="107"/>
      <c r="L89" s="107"/>
    </row>
    <row r="90" spans="1:12" x14ac:dyDescent="0.25">
      <c r="A90" s="61"/>
      <c r="B90" s="73"/>
      <c r="C90" s="60"/>
      <c r="D90" s="60"/>
      <c r="E90" s="108"/>
      <c r="F90" s="108"/>
      <c r="G90" s="21"/>
      <c r="H90" s="21"/>
      <c r="I90" s="21"/>
      <c r="J90" s="107"/>
      <c r="K90" s="107"/>
      <c r="L90" s="107"/>
    </row>
    <row r="91" spans="1:12" s="5" customFormat="1" ht="75" customHeight="1" x14ac:dyDescent="0.25">
      <c r="A91" s="110" t="s">
        <v>100</v>
      </c>
      <c r="B91" s="110" t="s">
        <v>72</v>
      </c>
      <c r="C91" s="110">
        <f>SUM(C92,C96,C102)</f>
        <v>0</v>
      </c>
      <c r="D91" s="110">
        <f>SUM(D92,D96,D102)</f>
        <v>0</v>
      </c>
      <c r="E91" s="109"/>
      <c r="F91" s="110"/>
      <c r="G91" s="110">
        <f>SUM(G92,G96,G102)</f>
        <v>0</v>
      </c>
      <c r="H91" s="110">
        <f>SUM(H92,H96,H102)</f>
        <v>0</v>
      </c>
      <c r="I91" s="110">
        <f>SUM(CI92,I96,I102)</f>
        <v>0</v>
      </c>
      <c r="J91" s="109">
        <f>SUM(J92,J96,J102)</f>
        <v>0</v>
      </c>
      <c r="K91" s="109">
        <f>SUM(K92,K96,K102)</f>
        <v>0</v>
      </c>
      <c r="L91" s="109">
        <f>SUM(L92,L96,L102)</f>
        <v>0</v>
      </c>
    </row>
    <row r="92" spans="1:12" s="5" customFormat="1" x14ac:dyDescent="0.25">
      <c r="A92" s="61"/>
      <c r="B92" s="145" t="s">
        <v>231</v>
      </c>
      <c r="C92" s="146">
        <f>SUM(C93:C95)</f>
        <v>0</v>
      </c>
      <c r="D92" s="146">
        <f>SUM(D93:D95)</f>
        <v>0</v>
      </c>
      <c r="E92" s="147"/>
      <c r="F92" s="148"/>
      <c r="G92" s="146">
        <f t="shared" ref="G92:L92" si="19">SUM(G93:G95)</f>
        <v>0</v>
      </c>
      <c r="H92" s="146">
        <f t="shared" si="19"/>
        <v>0</v>
      </c>
      <c r="I92" s="146">
        <f t="shared" si="19"/>
        <v>0</v>
      </c>
      <c r="J92" s="148">
        <f t="shared" si="19"/>
        <v>0</v>
      </c>
      <c r="K92" s="148">
        <f t="shared" si="19"/>
        <v>0</v>
      </c>
      <c r="L92" s="149">
        <f t="shared" si="19"/>
        <v>0</v>
      </c>
    </row>
    <row r="93" spans="1:12" s="5" customFormat="1" x14ac:dyDescent="0.25">
      <c r="A93" s="61"/>
      <c r="B93" s="73"/>
      <c r="C93" s="60"/>
      <c r="D93" s="60"/>
      <c r="E93" s="107"/>
      <c r="F93" s="108"/>
      <c r="G93" s="21"/>
      <c r="H93" s="21"/>
      <c r="I93" s="21"/>
      <c r="J93" s="107"/>
      <c r="K93" s="107"/>
      <c r="L93" s="107"/>
    </row>
    <row r="94" spans="1:12" s="5" customFormat="1" x14ac:dyDescent="0.25">
      <c r="A94" s="61"/>
      <c r="B94" s="73"/>
      <c r="C94" s="60"/>
      <c r="D94" s="60"/>
      <c r="E94" s="107"/>
      <c r="F94" s="108"/>
      <c r="G94" s="21"/>
      <c r="H94" s="21"/>
      <c r="I94" s="21"/>
      <c r="J94" s="107"/>
      <c r="K94" s="107"/>
      <c r="L94" s="107"/>
    </row>
    <row r="95" spans="1:12" s="5" customFormat="1" x14ac:dyDescent="0.25">
      <c r="A95" s="61"/>
      <c r="B95" s="73"/>
      <c r="C95" s="60"/>
      <c r="D95" s="60"/>
      <c r="E95" s="107"/>
      <c r="F95" s="108"/>
      <c r="G95" s="21"/>
      <c r="H95" s="21"/>
      <c r="I95" s="21"/>
      <c r="J95" s="107"/>
      <c r="K95" s="107"/>
      <c r="L95" s="107"/>
    </row>
    <row r="96" spans="1:12" s="5" customFormat="1" x14ac:dyDescent="0.25">
      <c r="A96" s="61"/>
      <c r="B96" s="145" t="s">
        <v>232</v>
      </c>
      <c r="C96" s="146">
        <v>0</v>
      </c>
      <c r="D96" s="146">
        <v>0</v>
      </c>
      <c r="E96" s="147"/>
      <c r="F96" s="148"/>
      <c r="G96" s="146">
        <f t="shared" ref="G96:L96" si="20">SUM(G97:G101)</f>
        <v>0</v>
      </c>
      <c r="H96" s="146">
        <f t="shared" si="20"/>
        <v>0</v>
      </c>
      <c r="I96" s="146">
        <f t="shared" si="20"/>
        <v>0</v>
      </c>
      <c r="J96" s="148">
        <f t="shared" si="20"/>
        <v>0</v>
      </c>
      <c r="K96" s="148">
        <f t="shared" si="20"/>
        <v>0</v>
      </c>
      <c r="L96" s="149">
        <f t="shared" si="20"/>
        <v>0</v>
      </c>
    </row>
    <row r="97" spans="1:12" s="5" customFormat="1" x14ac:dyDescent="0.25">
      <c r="A97" s="61"/>
      <c r="B97" s="73"/>
      <c r="C97" s="60"/>
      <c r="D97" s="60"/>
      <c r="E97" s="107"/>
      <c r="F97" s="108"/>
      <c r="G97" s="21"/>
      <c r="H97" s="21"/>
      <c r="I97" s="21"/>
      <c r="J97" s="107"/>
      <c r="K97" s="107"/>
      <c r="L97" s="107"/>
    </row>
    <row r="98" spans="1:12" s="5" customFormat="1" x14ac:dyDescent="0.25">
      <c r="A98" s="61"/>
      <c r="B98" s="73"/>
      <c r="C98" s="60"/>
      <c r="D98" s="60"/>
      <c r="E98" s="107"/>
      <c r="F98" s="108"/>
      <c r="G98" s="21"/>
      <c r="H98" s="21"/>
      <c r="I98" s="21"/>
      <c r="J98" s="107"/>
      <c r="K98" s="107"/>
      <c r="L98" s="107"/>
    </row>
    <row r="99" spans="1:12" s="5" customFormat="1" x14ac:dyDescent="0.25">
      <c r="A99" s="61"/>
      <c r="B99" s="73"/>
      <c r="C99" s="60"/>
      <c r="D99" s="60"/>
      <c r="E99" s="107"/>
      <c r="F99" s="108"/>
      <c r="G99" s="21"/>
      <c r="H99" s="21"/>
      <c r="I99" s="21"/>
      <c r="J99" s="107"/>
      <c r="K99" s="107"/>
      <c r="L99" s="107"/>
    </row>
    <row r="100" spans="1:12" s="5" customFormat="1" x14ac:dyDescent="0.25">
      <c r="A100" s="61"/>
      <c r="B100" s="73"/>
      <c r="C100" s="60"/>
      <c r="D100" s="60"/>
      <c r="E100" s="107"/>
      <c r="F100" s="108"/>
      <c r="G100" s="21"/>
      <c r="H100" s="21"/>
      <c r="I100" s="21"/>
      <c r="J100" s="107"/>
      <c r="K100" s="107"/>
      <c r="L100" s="107"/>
    </row>
    <row r="101" spans="1:12" s="5" customFormat="1" x14ac:dyDescent="0.25">
      <c r="A101" s="61"/>
      <c r="B101" s="73"/>
      <c r="C101" s="60"/>
      <c r="D101" s="60"/>
      <c r="E101" s="107"/>
      <c r="F101" s="108"/>
      <c r="G101" s="21"/>
      <c r="H101" s="21"/>
      <c r="I101" s="21"/>
      <c r="J101" s="107"/>
      <c r="K101" s="107"/>
      <c r="L101" s="107"/>
    </row>
    <row r="102" spans="1:12" s="5" customFormat="1" x14ac:dyDescent="0.25">
      <c r="A102" s="61"/>
      <c r="B102" s="145" t="s">
        <v>233</v>
      </c>
      <c r="C102" s="146">
        <f>SUM(C103:C106)</f>
        <v>0</v>
      </c>
      <c r="D102" s="146">
        <f>SUM(D103:D106)</f>
        <v>0</v>
      </c>
      <c r="E102" s="147"/>
      <c r="F102" s="148"/>
      <c r="G102" s="146">
        <f t="shared" ref="G102:L102" si="21">SUM(G103:G106)</f>
        <v>0</v>
      </c>
      <c r="H102" s="146">
        <f t="shared" si="21"/>
        <v>0</v>
      </c>
      <c r="I102" s="146">
        <f t="shared" si="21"/>
        <v>0</v>
      </c>
      <c r="J102" s="148">
        <f t="shared" si="21"/>
        <v>0</v>
      </c>
      <c r="K102" s="148">
        <f t="shared" si="21"/>
        <v>0</v>
      </c>
      <c r="L102" s="149">
        <f t="shared" si="21"/>
        <v>0</v>
      </c>
    </row>
    <row r="103" spans="1:12" s="5" customFormat="1" x14ac:dyDescent="0.25">
      <c r="A103" s="61"/>
      <c r="B103" s="73"/>
      <c r="C103" s="60"/>
      <c r="D103" s="60"/>
      <c r="E103" s="107"/>
      <c r="F103" s="108"/>
      <c r="G103" s="21"/>
      <c r="H103" s="21"/>
      <c r="I103" s="21"/>
      <c r="J103" s="107"/>
      <c r="K103" s="107"/>
      <c r="L103" s="107"/>
    </row>
    <row r="104" spans="1:12" s="5" customFormat="1" x14ac:dyDescent="0.25">
      <c r="A104" s="61"/>
      <c r="B104" s="73"/>
      <c r="C104" s="60"/>
      <c r="D104" s="60"/>
      <c r="E104" s="107"/>
      <c r="F104" s="108"/>
      <c r="G104" s="21"/>
      <c r="H104" s="21"/>
      <c r="I104" s="21"/>
      <c r="J104" s="107"/>
      <c r="K104" s="107"/>
      <c r="L104" s="107"/>
    </row>
    <row r="105" spans="1:12" s="5" customFormat="1" x14ac:dyDescent="0.25">
      <c r="A105" s="61"/>
      <c r="B105" s="73"/>
      <c r="C105" s="60"/>
      <c r="D105" s="60"/>
      <c r="E105" s="107"/>
      <c r="F105" s="108"/>
      <c r="G105" s="21"/>
      <c r="H105" s="21"/>
      <c r="I105" s="21"/>
      <c r="J105" s="107"/>
      <c r="K105" s="107"/>
      <c r="L105" s="107"/>
    </row>
    <row r="106" spans="1:12" x14ac:dyDescent="0.25">
      <c r="A106" s="61"/>
      <c r="B106" s="73"/>
      <c r="C106" s="60"/>
      <c r="D106" s="60"/>
      <c r="E106" s="108"/>
      <c r="F106" s="108"/>
      <c r="G106" s="21"/>
      <c r="H106" s="21"/>
      <c r="I106" s="21"/>
      <c r="J106" s="107"/>
      <c r="K106" s="107"/>
      <c r="L106" s="107"/>
    </row>
    <row r="107" spans="1:12" ht="187.5" customHeight="1" x14ac:dyDescent="0.25">
      <c r="A107" s="110" t="s">
        <v>196</v>
      </c>
      <c r="B107" s="110" t="s">
        <v>197</v>
      </c>
      <c r="C107" s="110">
        <f>SUM(C108,C112,C115)</f>
        <v>0</v>
      </c>
      <c r="D107" s="110">
        <f>SUM(D108,D112,D115)</f>
        <v>0</v>
      </c>
      <c r="E107" s="109"/>
      <c r="F107" s="110"/>
      <c r="G107" s="110">
        <f t="shared" ref="G107:L107" si="22">SUM(G108,G112,G115)</f>
        <v>0</v>
      </c>
      <c r="H107" s="110">
        <f t="shared" si="22"/>
        <v>0</v>
      </c>
      <c r="I107" s="110">
        <f t="shared" si="22"/>
        <v>0</v>
      </c>
      <c r="J107" s="109">
        <f t="shared" si="22"/>
        <v>0</v>
      </c>
      <c r="K107" s="109">
        <f t="shared" si="22"/>
        <v>0</v>
      </c>
      <c r="L107" s="109">
        <f t="shared" si="22"/>
        <v>0</v>
      </c>
    </row>
    <row r="108" spans="1:12" x14ac:dyDescent="0.25">
      <c r="A108" s="61"/>
      <c r="B108" s="145" t="s">
        <v>231</v>
      </c>
      <c r="C108" s="146">
        <f>SUM(C109:C111)</f>
        <v>0</v>
      </c>
      <c r="D108" s="146">
        <f>SUM(D109:D111)</f>
        <v>0</v>
      </c>
      <c r="E108" s="147"/>
      <c r="F108" s="148"/>
      <c r="G108" s="146">
        <f t="shared" ref="G108:L108" si="23">SUM(G109:G111)</f>
        <v>0</v>
      </c>
      <c r="H108" s="146">
        <f t="shared" si="23"/>
        <v>0</v>
      </c>
      <c r="I108" s="146">
        <f t="shared" si="23"/>
        <v>0</v>
      </c>
      <c r="J108" s="148">
        <f t="shared" si="23"/>
        <v>0</v>
      </c>
      <c r="K108" s="148">
        <f t="shared" si="23"/>
        <v>0</v>
      </c>
      <c r="L108" s="149">
        <f t="shared" si="23"/>
        <v>0</v>
      </c>
    </row>
    <row r="109" spans="1:12" x14ac:dyDescent="0.25">
      <c r="A109" s="61"/>
      <c r="B109" s="73"/>
      <c r="C109" s="60"/>
      <c r="D109" s="60"/>
      <c r="E109" s="107"/>
      <c r="F109" s="108"/>
      <c r="G109" s="21"/>
      <c r="H109" s="21"/>
      <c r="I109" s="21"/>
      <c r="J109" s="107"/>
      <c r="K109" s="107"/>
      <c r="L109" s="107"/>
    </row>
    <row r="110" spans="1:12" x14ac:dyDescent="0.25">
      <c r="A110" s="61"/>
      <c r="B110" s="73"/>
      <c r="C110" s="60"/>
      <c r="D110" s="60"/>
      <c r="E110" s="107"/>
      <c r="F110" s="108"/>
      <c r="G110" s="21"/>
      <c r="H110" s="21"/>
      <c r="I110" s="21"/>
      <c r="J110" s="107"/>
      <c r="K110" s="107"/>
      <c r="L110" s="107"/>
    </row>
    <row r="111" spans="1:12" x14ac:dyDescent="0.25">
      <c r="A111" s="61"/>
      <c r="B111" s="73"/>
      <c r="C111" s="60"/>
      <c r="D111" s="60"/>
      <c r="E111" s="107"/>
      <c r="F111" s="108"/>
      <c r="G111" s="21"/>
      <c r="H111" s="21"/>
      <c r="I111" s="21"/>
      <c r="J111" s="107"/>
      <c r="K111" s="107"/>
      <c r="L111" s="107"/>
    </row>
    <row r="112" spans="1:12" x14ac:dyDescent="0.25">
      <c r="A112" s="61"/>
      <c r="B112" s="145" t="s">
        <v>232</v>
      </c>
      <c r="C112" s="146">
        <f>SUM(C113:C114)</f>
        <v>0</v>
      </c>
      <c r="D112" s="146">
        <f>SUM(D113:D114)</f>
        <v>0</v>
      </c>
      <c r="E112" s="147"/>
      <c r="F112" s="148"/>
      <c r="G112" s="146">
        <f t="shared" ref="G112:L112" si="24">SUM(G113:G114)</f>
        <v>0</v>
      </c>
      <c r="H112" s="146">
        <f t="shared" si="24"/>
        <v>0</v>
      </c>
      <c r="I112" s="146">
        <f t="shared" si="24"/>
        <v>0</v>
      </c>
      <c r="J112" s="148">
        <f t="shared" si="24"/>
        <v>0</v>
      </c>
      <c r="K112" s="148">
        <f t="shared" si="24"/>
        <v>0</v>
      </c>
      <c r="L112" s="149">
        <f t="shared" si="24"/>
        <v>0</v>
      </c>
    </row>
    <row r="113" spans="1:12" x14ac:dyDescent="0.25">
      <c r="A113" s="61"/>
      <c r="B113" s="73"/>
      <c r="C113" s="60"/>
      <c r="D113" s="60"/>
      <c r="E113" s="107"/>
      <c r="F113" s="108"/>
      <c r="G113" s="21"/>
      <c r="H113" s="21"/>
      <c r="I113" s="21"/>
      <c r="J113" s="107"/>
      <c r="K113" s="107"/>
      <c r="L113" s="107"/>
    </row>
    <row r="114" spans="1:12" x14ac:dyDescent="0.25">
      <c r="A114" s="61"/>
      <c r="B114" s="73"/>
      <c r="C114" s="60"/>
      <c r="D114" s="60"/>
      <c r="E114" s="107"/>
      <c r="F114" s="108"/>
      <c r="G114" s="21"/>
      <c r="H114" s="21"/>
      <c r="I114" s="21"/>
      <c r="J114" s="107"/>
      <c r="K114" s="107"/>
      <c r="L114" s="107"/>
    </row>
    <row r="115" spans="1:12" x14ac:dyDescent="0.25">
      <c r="A115" s="61"/>
      <c r="B115" s="145" t="s">
        <v>233</v>
      </c>
      <c r="C115" s="146">
        <f>SUM(C116:C118)</f>
        <v>0</v>
      </c>
      <c r="D115" s="146">
        <f>SUM(D116:D118)</f>
        <v>0</v>
      </c>
      <c r="E115" s="147"/>
      <c r="F115" s="148"/>
      <c r="G115" s="146">
        <f t="shared" ref="G115:L115" si="25">SUM(G116:G118)</f>
        <v>0</v>
      </c>
      <c r="H115" s="146">
        <f t="shared" si="25"/>
        <v>0</v>
      </c>
      <c r="I115" s="146">
        <f t="shared" si="25"/>
        <v>0</v>
      </c>
      <c r="J115" s="148">
        <f t="shared" si="25"/>
        <v>0</v>
      </c>
      <c r="K115" s="148">
        <f t="shared" si="25"/>
        <v>0</v>
      </c>
      <c r="L115" s="149">
        <f t="shared" si="25"/>
        <v>0</v>
      </c>
    </row>
    <row r="116" spans="1:12" x14ac:dyDescent="0.25">
      <c r="A116" s="61"/>
      <c r="B116" s="73"/>
      <c r="C116" s="60"/>
      <c r="D116" s="60"/>
      <c r="E116" s="107"/>
      <c r="F116" s="108"/>
      <c r="G116" s="21"/>
      <c r="H116" s="21"/>
      <c r="I116" s="21"/>
      <c r="J116" s="107"/>
      <c r="K116" s="107"/>
      <c r="L116" s="107"/>
    </row>
    <row r="117" spans="1:12" x14ac:dyDescent="0.25">
      <c r="A117" s="61"/>
      <c r="B117" s="73"/>
      <c r="C117" s="60"/>
      <c r="D117" s="60"/>
      <c r="E117" s="107"/>
      <c r="F117" s="108"/>
      <c r="G117" s="21"/>
      <c r="H117" s="21"/>
      <c r="I117" s="21"/>
      <c r="J117" s="107"/>
      <c r="K117" s="107"/>
      <c r="L117" s="107"/>
    </row>
    <row r="118" spans="1:12" x14ac:dyDescent="0.25">
      <c r="A118" s="61"/>
      <c r="B118" s="73"/>
      <c r="C118" s="60"/>
      <c r="D118" s="60"/>
      <c r="E118" s="108"/>
      <c r="F118" s="108"/>
      <c r="G118" s="21"/>
      <c r="H118" s="21"/>
      <c r="I118" s="21"/>
      <c r="J118" s="107"/>
      <c r="K118" s="107"/>
      <c r="L118" s="107"/>
    </row>
    <row r="119" spans="1:12" ht="19.5" x14ac:dyDescent="0.35">
      <c r="A119" s="334" t="s">
        <v>195</v>
      </c>
      <c r="B119" s="334"/>
      <c r="C119" s="334"/>
      <c r="D119" s="334"/>
      <c r="E119" s="334"/>
      <c r="F119" s="334"/>
      <c r="G119" s="334"/>
      <c r="H119" s="334"/>
      <c r="I119" s="334"/>
      <c r="J119" s="334"/>
      <c r="K119" s="110"/>
      <c r="L119" s="139"/>
    </row>
    <row r="120" spans="1:12" x14ac:dyDescent="0.3">
      <c r="K120" s="120"/>
      <c r="L120" s="140"/>
    </row>
    <row r="121" spans="1:12" x14ac:dyDescent="0.3">
      <c r="K121" s="120"/>
      <c r="L121" s="140"/>
    </row>
    <row r="122" spans="1:12" x14ac:dyDescent="0.3">
      <c r="K122" s="120"/>
      <c r="L122" s="140"/>
    </row>
    <row r="123" spans="1:12" x14ac:dyDescent="0.3">
      <c r="K123" s="120"/>
      <c r="L123" s="140"/>
    </row>
    <row r="124" spans="1:12" x14ac:dyDescent="0.3">
      <c r="K124" s="120"/>
      <c r="L124" s="140"/>
    </row>
    <row r="125" spans="1:12" x14ac:dyDescent="0.3">
      <c r="K125" s="120"/>
      <c r="L125" s="140"/>
    </row>
    <row r="126" spans="1:12" x14ac:dyDescent="0.3">
      <c r="K126" s="120"/>
      <c r="L126" s="140"/>
    </row>
    <row r="127" spans="1:12" x14ac:dyDescent="0.3">
      <c r="K127" s="120"/>
      <c r="L127" s="140"/>
    </row>
    <row r="128" spans="1:12" x14ac:dyDescent="0.3">
      <c r="K128" s="120"/>
      <c r="L128" s="140"/>
    </row>
    <row r="129" spans="11:12" customFormat="1" x14ac:dyDescent="0.25">
      <c r="K129" s="120"/>
      <c r="L129" s="140"/>
    </row>
    <row r="130" spans="11:12" customFormat="1" x14ac:dyDescent="0.25">
      <c r="K130" s="110"/>
      <c r="L130" s="139"/>
    </row>
    <row r="131" spans="11:12" customFormat="1" x14ac:dyDescent="0.25">
      <c r="K131" s="108"/>
      <c r="L131" s="141"/>
    </row>
    <row r="132" spans="11:12" customFormat="1" x14ac:dyDescent="0.25">
      <c r="K132" s="108"/>
      <c r="L132" s="141"/>
    </row>
    <row r="133" spans="11:12" customFormat="1" x14ac:dyDescent="0.25">
      <c r="K133" s="108"/>
      <c r="L133" s="141"/>
    </row>
    <row r="134" spans="11:12" customFormat="1" x14ac:dyDescent="0.25">
      <c r="K134" s="108"/>
      <c r="L134" s="141"/>
    </row>
    <row r="135" spans="11:12" customFormat="1" x14ac:dyDescent="0.25">
      <c r="K135" s="108"/>
      <c r="L135" s="141"/>
    </row>
    <row r="136" spans="11:12" customFormat="1" x14ac:dyDescent="0.25">
      <c r="K136" s="108"/>
      <c r="L136" s="141"/>
    </row>
    <row r="137" spans="11:12" customFormat="1" x14ac:dyDescent="0.25">
      <c r="K137" s="108"/>
      <c r="L137" s="141"/>
    </row>
    <row r="138" spans="11:12" customFormat="1" x14ac:dyDescent="0.25">
      <c r="K138" s="108"/>
      <c r="L138" s="141"/>
    </row>
    <row r="139" spans="11:12" customFormat="1" x14ac:dyDescent="0.25">
      <c r="K139" s="108"/>
      <c r="L139" s="141"/>
    </row>
    <row r="140" spans="11:12" customFormat="1" x14ac:dyDescent="0.25">
      <c r="K140" s="108"/>
      <c r="L140" s="141"/>
    </row>
    <row r="141" spans="11:12" customFormat="1" x14ac:dyDescent="0.25">
      <c r="K141" s="110"/>
      <c r="L141" s="139"/>
    </row>
    <row r="142" spans="11:12" customFormat="1" x14ac:dyDescent="0.25">
      <c r="K142" s="108"/>
      <c r="L142" s="141"/>
    </row>
    <row r="143" spans="11:12" customFormat="1" x14ac:dyDescent="0.25">
      <c r="K143" s="108"/>
      <c r="L143" s="141"/>
    </row>
    <row r="144" spans="11:12" customFormat="1" x14ac:dyDescent="0.25">
      <c r="K144" s="108"/>
      <c r="L144" s="141"/>
    </row>
    <row r="145" spans="11:12" customFormat="1" x14ac:dyDescent="0.25">
      <c r="K145" s="108"/>
      <c r="L145" s="141"/>
    </row>
    <row r="146" spans="11:12" customFormat="1" x14ac:dyDescent="0.25">
      <c r="K146" s="108"/>
      <c r="L146" s="141"/>
    </row>
    <row r="147" spans="11:12" customFormat="1" x14ac:dyDescent="0.25">
      <c r="K147" s="108"/>
      <c r="L147" s="141"/>
    </row>
    <row r="148" spans="11:12" customFormat="1" x14ac:dyDescent="0.25">
      <c r="K148" s="108"/>
      <c r="L148" s="141"/>
    </row>
    <row r="149" spans="11:12" customFormat="1" x14ac:dyDescent="0.25">
      <c r="K149" s="108"/>
      <c r="L149" s="141"/>
    </row>
    <row r="150" spans="11:12" customFormat="1" x14ac:dyDescent="0.25">
      <c r="K150" s="108"/>
      <c r="L150" s="141"/>
    </row>
    <row r="151" spans="11:12" customFormat="1" x14ac:dyDescent="0.25">
      <c r="K151" s="108"/>
      <c r="L151" s="141"/>
    </row>
    <row r="152" spans="11:12" customFormat="1" x14ac:dyDescent="0.25">
      <c r="K152" s="110"/>
      <c r="L152" s="139"/>
    </row>
    <row r="153" spans="11:12" customFormat="1" x14ac:dyDescent="0.25">
      <c r="K153" s="108"/>
      <c r="L153" s="141"/>
    </row>
    <row r="154" spans="11:12" customFormat="1" x14ac:dyDescent="0.25">
      <c r="K154" s="108"/>
      <c r="L154" s="141"/>
    </row>
    <row r="155" spans="11:12" customFormat="1" x14ac:dyDescent="0.25">
      <c r="K155" s="108"/>
      <c r="L155" s="141"/>
    </row>
    <row r="156" spans="11:12" customFormat="1" x14ac:dyDescent="0.25">
      <c r="K156" s="108"/>
      <c r="L156" s="141"/>
    </row>
    <row r="157" spans="11:12" customFormat="1" x14ac:dyDescent="0.25">
      <c r="K157" s="108"/>
      <c r="L157" s="141"/>
    </row>
    <row r="158" spans="11:12" customFormat="1" x14ac:dyDescent="0.25">
      <c r="K158" s="108"/>
      <c r="L158" s="141"/>
    </row>
    <row r="159" spans="11:12" customFormat="1" x14ac:dyDescent="0.25">
      <c r="K159" s="108"/>
      <c r="L159" s="141"/>
    </row>
    <row r="160" spans="11:12" customFormat="1" x14ac:dyDescent="0.25">
      <c r="K160" s="108"/>
      <c r="L160" s="141"/>
    </row>
    <row r="161" spans="11:12" customFormat="1" x14ac:dyDescent="0.25">
      <c r="K161" s="108"/>
      <c r="L161" s="141"/>
    </row>
    <row r="162" spans="11:12" customFormat="1" x14ac:dyDescent="0.25">
      <c r="K162" s="108"/>
      <c r="L162" s="141"/>
    </row>
    <row r="163" spans="11:12" customFormat="1" x14ac:dyDescent="0.25">
      <c r="K163" s="110"/>
      <c r="L163" s="139"/>
    </row>
    <row r="164" spans="11:12" customFormat="1" x14ac:dyDescent="0.25">
      <c r="K164" s="108"/>
      <c r="L164" s="141"/>
    </row>
    <row r="165" spans="11:12" customFormat="1" x14ac:dyDescent="0.25">
      <c r="K165" s="108"/>
      <c r="L165" s="141"/>
    </row>
    <row r="166" spans="11:12" customFormat="1" x14ac:dyDescent="0.25">
      <c r="K166" s="108"/>
      <c r="L166" s="141"/>
    </row>
    <row r="167" spans="11:12" customFormat="1" x14ac:dyDescent="0.25">
      <c r="K167" s="108"/>
      <c r="L167" s="141"/>
    </row>
    <row r="168" spans="11:12" customFormat="1" x14ac:dyDescent="0.25">
      <c r="K168" s="108"/>
      <c r="L168" s="141"/>
    </row>
    <row r="169" spans="11:12" customFormat="1" x14ac:dyDescent="0.25">
      <c r="K169" s="108"/>
      <c r="L169" s="141"/>
    </row>
    <row r="170" spans="11:12" customFormat="1" x14ac:dyDescent="0.25">
      <c r="K170" s="108"/>
      <c r="L170" s="141"/>
    </row>
    <row r="171" spans="11:12" customFormat="1" x14ac:dyDescent="0.25">
      <c r="K171" s="108"/>
      <c r="L171" s="141"/>
    </row>
    <row r="172" spans="11:12" customFormat="1" x14ac:dyDescent="0.25">
      <c r="K172" s="108"/>
      <c r="L172" s="141"/>
    </row>
    <row r="173" spans="11:12" customFormat="1" x14ac:dyDescent="0.25">
      <c r="K173" s="108"/>
      <c r="L173" s="141"/>
    </row>
    <row r="174" spans="11:12" customFormat="1" x14ac:dyDescent="0.25">
      <c r="K174" s="110"/>
      <c r="L174" s="139"/>
    </row>
    <row r="175" spans="11:12" customFormat="1" x14ac:dyDescent="0.25">
      <c r="K175" s="108"/>
      <c r="L175" s="141"/>
    </row>
    <row r="176" spans="11:12" customFormat="1" x14ac:dyDescent="0.25">
      <c r="K176" s="108"/>
      <c r="L176" s="141"/>
    </row>
  </sheetData>
  <sheetProtection password="DF93" sheet="1" objects="1" scenarios="1" sort="0" autoFilter="0" pivotTables="0"/>
  <mergeCells count="11">
    <mergeCell ref="K2:K3"/>
    <mergeCell ref="L2:L3"/>
    <mergeCell ref="A119:J119"/>
    <mergeCell ref="A1:J1"/>
    <mergeCell ref="A2:A3"/>
    <mergeCell ref="B2:B3"/>
    <mergeCell ref="C2:D2"/>
    <mergeCell ref="E2:E3"/>
    <mergeCell ref="F2:F3"/>
    <mergeCell ref="G2:I2"/>
    <mergeCell ref="J2:J3"/>
  </mergeCells>
  <pageMargins left="0.70866141732283472" right="0.70866141732283472" top="0.74803149606299213" bottom="0.74803149606299213" header="0.31496062992125984" footer="0.31496062992125984"/>
  <pageSetup paperSize="9" scale="61" orientation="landscape" r:id="rId1"/>
  <rowBreaks count="2" manualBreakCount="2">
    <brk id="21" max="11" man="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SheetLayoutView="100" workbookViewId="0">
      <selection activeCell="B5" sqref="B5"/>
    </sheetView>
  </sheetViews>
  <sheetFormatPr defaultRowHeight="15" x14ac:dyDescent="0.25"/>
  <cols>
    <col min="1" max="1" width="23" customWidth="1"/>
    <col min="2" max="2" width="12.28515625" customWidth="1"/>
    <col min="3" max="3" width="10.7109375" customWidth="1"/>
    <col min="4" max="4" width="39.5703125" customWidth="1"/>
    <col min="5" max="5" width="29.140625" customWidth="1"/>
    <col min="6" max="6" width="21.5703125" customWidth="1"/>
    <col min="7" max="7" width="37.85546875" customWidth="1"/>
  </cols>
  <sheetData>
    <row r="1" spans="1:7" ht="18.75" x14ac:dyDescent="0.25">
      <c r="A1" s="297" t="s">
        <v>106</v>
      </c>
      <c r="B1" s="297"/>
      <c r="C1" s="297"/>
      <c r="D1" s="297"/>
      <c r="E1" s="297"/>
      <c r="F1" s="297"/>
      <c r="G1" s="297"/>
    </row>
    <row r="2" spans="1:7" ht="54.75" customHeight="1" x14ac:dyDescent="0.25">
      <c r="A2" s="310" t="s">
        <v>107</v>
      </c>
      <c r="B2" s="333" t="s">
        <v>108</v>
      </c>
      <c r="C2" s="337"/>
      <c r="D2" s="310" t="s">
        <v>111</v>
      </c>
      <c r="E2" s="310" t="s">
        <v>112</v>
      </c>
      <c r="F2" s="310" t="s">
        <v>113</v>
      </c>
      <c r="G2" s="314" t="s">
        <v>114</v>
      </c>
    </row>
    <row r="3" spans="1:7" ht="21" customHeight="1" x14ac:dyDescent="0.25">
      <c r="A3" s="312"/>
      <c r="B3" s="235" t="s">
        <v>59</v>
      </c>
      <c r="C3" s="235" t="s">
        <v>90</v>
      </c>
      <c r="D3" s="312"/>
      <c r="E3" s="312"/>
      <c r="F3" s="312"/>
      <c r="G3" s="314"/>
    </row>
    <row r="4" spans="1:7" ht="129" customHeight="1" x14ac:dyDescent="0.25">
      <c r="A4" s="52" t="s">
        <v>109</v>
      </c>
      <c r="B4" s="55"/>
      <c r="C4" s="55"/>
      <c r="D4" s="80"/>
      <c r="E4" s="80"/>
      <c r="F4" s="107"/>
      <c r="G4" s="73"/>
    </row>
    <row r="5" spans="1:7" ht="143.25" customHeight="1" x14ac:dyDescent="0.25">
      <c r="A5" s="54" t="s">
        <v>110</v>
      </c>
      <c r="B5" s="55"/>
      <c r="C5" s="55">
        <v>4011</v>
      </c>
      <c r="D5" s="80" t="s">
        <v>293</v>
      </c>
      <c r="E5" s="107" t="s">
        <v>294</v>
      </c>
      <c r="F5" s="107" t="s">
        <v>295</v>
      </c>
      <c r="G5" s="73" t="s">
        <v>296</v>
      </c>
    </row>
  </sheetData>
  <mergeCells count="7">
    <mergeCell ref="A1:G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SheetLayoutView="100" workbookViewId="0">
      <selection activeCell="B4" sqref="B4"/>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42" t="s">
        <v>115</v>
      </c>
      <c r="B1" s="342"/>
      <c r="C1" s="342"/>
      <c r="D1" s="342"/>
      <c r="E1" s="342"/>
      <c r="F1" s="342"/>
      <c r="G1" s="342"/>
      <c r="H1" s="342"/>
      <c r="I1" s="342"/>
    </row>
    <row r="2" spans="1:9" s="5" customFormat="1" ht="38.25" customHeight="1" x14ac:dyDescent="0.25">
      <c r="A2" s="340" t="s">
        <v>62</v>
      </c>
      <c r="B2" s="340" t="s">
        <v>116</v>
      </c>
      <c r="C2" s="341" t="s">
        <v>117</v>
      </c>
      <c r="D2" s="341"/>
      <c r="E2" s="340" t="s">
        <v>118</v>
      </c>
      <c r="F2" s="340" t="s">
        <v>95</v>
      </c>
      <c r="G2" s="340" t="s">
        <v>120</v>
      </c>
      <c r="H2" s="340"/>
      <c r="I2" s="340" t="s">
        <v>122</v>
      </c>
    </row>
    <row r="3" spans="1:9" s="5" customFormat="1" ht="55.5" customHeight="1" x14ac:dyDescent="0.25">
      <c r="A3" s="340"/>
      <c r="B3" s="340"/>
      <c r="C3" s="19" t="s">
        <v>59</v>
      </c>
      <c r="D3" s="19" t="s">
        <v>90</v>
      </c>
      <c r="E3" s="340"/>
      <c r="F3" s="340"/>
      <c r="G3" s="7" t="s">
        <v>119</v>
      </c>
      <c r="H3" s="7" t="s">
        <v>121</v>
      </c>
      <c r="I3" s="340"/>
    </row>
    <row r="4" spans="1:9" ht="37.5" x14ac:dyDescent="0.25">
      <c r="A4" s="56">
        <v>1</v>
      </c>
      <c r="B4" s="73" t="s">
        <v>297</v>
      </c>
      <c r="C4" s="60">
        <v>1</v>
      </c>
      <c r="D4" s="60">
        <v>1</v>
      </c>
      <c r="E4" s="108" t="s">
        <v>298</v>
      </c>
      <c r="F4" s="73" t="s">
        <v>305</v>
      </c>
      <c r="G4" s="21"/>
      <c r="H4" s="21">
        <v>1024</v>
      </c>
      <c r="I4" s="108" t="s">
        <v>277</v>
      </c>
    </row>
    <row r="5" spans="1:9" ht="56.25" x14ac:dyDescent="0.25">
      <c r="A5" s="56">
        <v>2</v>
      </c>
      <c r="B5" s="73" t="s">
        <v>299</v>
      </c>
      <c r="C5" s="60">
        <v>1</v>
      </c>
      <c r="D5" s="60">
        <v>1</v>
      </c>
      <c r="E5" s="108" t="s">
        <v>300</v>
      </c>
      <c r="F5" s="73" t="s">
        <v>311</v>
      </c>
      <c r="G5" s="21"/>
      <c r="H5" s="21">
        <v>380</v>
      </c>
      <c r="I5" s="108" t="s">
        <v>277</v>
      </c>
    </row>
    <row r="6" spans="1:9" ht="56.25" x14ac:dyDescent="0.25">
      <c r="A6" s="56">
        <v>3</v>
      </c>
      <c r="B6" s="73" t="s">
        <v>301</v>
      </c>
      <c r="C6" s="60">
        <v>1</v>
      </c>
      <c r="D6" s="60">
        <v>1</v>
      </c>
      <c r="E6" s="246" t="s">
        <v>302</v>
      </c>
      <c r="F6" s="73" t="s">
        <v>311</v>
      </c>
      <c r="G6" s="21"/>
      <c r="H6" s="21">
        <v>50</v>
      </c>
      <c r="I6" s="108" t="s">
        <v>277</v>
      </c>
    </row>
    <row r="7" spans="1:9" ht="56.25" x14ac:dyDescent="0.25">
      <c r="A7" s="56">
        <v>4</v>
      </c>
      <c r="B7" s="73" t="s">
        <v>303</v>
      </c>
      <c r="C7" s="60">
        <v>1</v>
      </c>
      <c r="D7" s="60">
        <v>1</v>
      </c>
      <c r="E7" s="108" t="s">
        <v>313</v>
      </c>
      <c r="F7" s="73" t="s">
        <v>304</v>
      </c>
      <c r="G7" s="21"/>
      <c r="H7" s="21">
        <v>315</v>
      </c>
      <c r="I7" s="108" t="s">
        <v>277</v>
      </c>
    </row>
    <row r="8" spans="1:9" ht="112.5" x14ac:dyDescent="0.25">
      <c r="A8" s="56">
        <v>5</v>
      </c>
      <c r="B8" s="73" t="s">
        <v>306</v>
      </c>
      <c r="C8" s="60">
        <v>0</v>
      </c>
      <c r="D8" s="60">
        <v>1</v>
      </c>
      <c r="E8" s="247" t="s">
        <v>314</v>
      </c>
      <c r="F8" s="73" t="s">
        <v>312</v>
      </c>
      <c r="G8" s="21"/>
      <c r="H8" s="21">
        <v>50</v>
      </c>
      <c r="I8" s="108" t="s">
        <v>307</v>
      </c>
    </row>
    <row r="9" spans="1:9" ht="57" thickBot="1" x14ac:dyDescent="0.3">
      <c r="A9" s="56">
        <v>6</v>
      </c>
      <c r="B9" s="91" t="s">
        <v>308</v>
      </c>
      <c r="C9" s="60">
        <v>1</v>
      </c>
      <c r="D9" s="60">
        <v>1</v>
      </c>
      <c r="E9" s="108" t="s">
        <v>309</v>
      </c>
      <c r="F9" s="73" t="s">
        <v>311</v>
      </c>
      <c r="G9" s="21"/>
      <c r="H9" s="21">
        <v>200</v>
      </c>
      <c r="I9" s="108" t="s">
        <v>310</v>
      </c>
    </row>
    <row r="10" spans="1:9" ht="113.25" thickBot="1" x14ac:dyDescent="0.3">
      <c r="A10" s="56">
        <v>7</v>
      </c>
      <c r="B10" s="248" t="s">
        <v>315</v>
      </c>
      <c r="C10" s="249">
        <v>1</v>
      </c>
      <c r="D10" s="249">
        <v>1</v>
      </c>
      <c r="E10" s="250" t="s">
        <v>318</v>
      </c>
      <c r="F10" s="251" t="s">
        <v>320</v>
      </c>
      <c r="G10" s="252"/>
      <c r="H10" s="252">
        <v>40</v>
      </c>
      <c r="I10" s="251" t="s">
        <v>316</v>
      </c>
    </row>
    <row r="11" spans="1:9" ht="75" x14ac:dyDescent="0.25">
      <c r="A11" s="108">
        <v>8</v>
      </c>
      <c r="B11" s="253" t="s">
        <v>317</v>
      </c>
      <c r="C11" s="249">
        <v>1</v>
      </c>
      <c r="D11" s="249">
        <v>1</v>
      </c>
      <c r="E11" s="251" t="s">
        <v>319</v>
      </c>
      <c r="F11" s="251" t="s">
        <v>312</v>
      </c>
      <c r="G11" s="252"/>
      <c r="H11" s="252">
        <v>37</v>
      </c>
      <c r="I11" s="251" t="s">
        <v>286</v>
      </c>
    </row>
    <row r="12" spans="1:9" ht="18.75" x14ac:dyDescent="0.25">
      <c r="A12" s="108">
        <v>9</v>
      </c>
      <c r="B12" s="73"/>
      <c r="C12" s="60"/>
      <c r="D12" s="60"/>
      <c r="E12" s="56"/>
      <c r="F12" s="73"/>
      <c r="G12" s="21"/>
      <c r="H12" s="21"/>
      <c r="I12" s="56"/>
    </row>
    <row r="13" spans="1:9" ht="18.75" x14ac:dyDescent="0.25">
      <c r="A13" s="108">
        <v>10</v>
      </c>
      <c r="B13" s="73"/>
      <c r="C13" s="60"/>
      <c r="D13" s="60"/>
      <c r="E13" s="56"/>
      <c r="F13" s="73"/>
      <c r="G13" s="21"/>
      <c r="H13" s="21"/>
      <c r="I13" s="56"/>
    </row>
    <row r="14" spans="1:9" ht="18.75" x14ac:dyDescent="0.25">
      <c r="A14" s="108">
        <v>11</v>
      </c>
      <c r="B14" s="73"/>
      <c r="C14" s="60"/>
      <c r="D14" s="60"/>
      <c r="E14" s="56"/>
      <c r="F14" s="73"/>
      <c r="G14" s="21"/>
      <c r="H14" s="21"/>
      <c r="I14" s="56"/>
    </row>
    <row r="15" spans="1:9" ht="18.75" x14ac:dyDescent="0.25">
      <c r="A15" s="108">
        <v>12</v>
      </c>
      <c r="B15" s="73"/>
      <c r="C15" s="60"/>
      <c r="D15" s="60"/>
      <c r="E15" s="56"/>
      <c r="F15" s="73"/>
      <c r="G15" s="21"/>
      <c r="H15" s="21"/>
      <c r="I15" s="56"/>
    </row>
    <row r="16" spans="1:9" ht="18.75" x14ac:dyDescent="0.25">
      <c r="A16" s="108">
        <v>13</v>
      </c>
      <c r="B16" s="73"/>
      <c r="C16" s="60"/>
      <c r="D16" s="60"/>
      <c r="E16" s="56"/>
      <c r="F16" s="73"/>
      <c r="G16" s="21"/>
      <c r="H16" s="21"/>
      <c r="I16" s="56"/>
    </row>
    <row r="17" spans="1:9" ht="18.75" x14ac:dyDescent="0.25">
      <c r="A17" s="108">
        <v>14</v>
      </c>
      <c r="B17" s="73"/>
      <c r="C17" s="60"/>
      <c r="D17" s="60"/>
      <c r="E17" s="56"/>
      <c r="F17" s="73"/>
      <c r="G17" s="21"/>
      <c r="H17" s="21"/>
      <c r="I17" s="56"/>
    </row>
    <row r="18" spans="1:9" ht="18.75" x14ac:dyDescent="0.25">
      <c r="A18" s="108">
        <v>15</v>
      </c>
      <c r="B18" s="73"/>
      <c r="C18" s="60"/>
      <c r="D18" s="60"/>
      <c r="E18" s="56"/>
      <c r="F18" s="73"/>
      <c r="G18" s="21"/>
      <c r="H18" s="21"/>
      <c r="I18" s="56"/>
    </row>
    <row r="19" spans="1:9" ht="18.75" x14ac:dyDescent="0.25">
      <c r="A19" s="108">
        <v>16</v>
      </c>
      <c r="B19" s="73"/>
      <c r="C19" s="21"/>
      <c r="D19" s="21"/>
      <c r="E19" s="56"/>
      <c r="F19" s="73"/>
      <c r="G19" s="21"/>
      <c r="H19" s="21"/>
      <c r="I19" s="56"/>
    </row>
    <row r="20" spans="1:9" ht="18.75" x14ac:dyDescent="0.25">
      <c r="A20" s="108">
        <v>17</v>
      </c>
      <c r="B20" s="73"/>
      <c r="C20" s="21"/>
      <c r="D20" s="21"/>
      <c r="E20" s="56"/>
      <c r="F20" s="73"/>
      <c r="G20" s="21"/>
      <c r="H20" s="21"/>
      <c r="I20" s="56"/>
    </row>
    <row r="21" spans="1:9" ht="18.75" x14ac:dyDescent="0.25">
      <c r="A21" s="108">
        <v>18</v>
      </c>
      <c r="B21" s="73"/>
      <c r="C21" s="21"/>
      <c r="D21" s="21"/>
      <c r="E21" s="56"/>
      <c r="F21" s="73"/>
      <c r="G21" s="21"/>
      <c r="H21" s="21"/>
      <c r="I21" s="56"/>
    </row>
    <row r="22" spans="1:9" ht="18.75" x14ac:dyDescent="0.25">
      <c r="A22" s="108">
        <v>19</v>
      </c>
      <c r="B22" s="73"/>
      <c r="C22" s="21"/>
      <c r="D22" s="21"/>
      <c r="E22" s="56"/>
      <c r="F22" s="73"/>
      <c r="G22" s="21"/>
      <c r="H22" s="21"/>
      <c r="I22" s="56"/>
    </row>
    <row r="23" spans="1:9" ht="18.75" x14ac:dyDescent="0.25">
      <c r="A23" s="108">
        <v>20</v>
      </c>
      <c r="B23" s="73"/>
      <c r="C23" s="21"/>
      <c r="D23" s="21"/>
      <c r="E23" s="56"/>
      <c r="F23" s="73"/>
      <c r="G23" s="21"/>
      <c r="H23" s="21"/>
      <c r="I23" s="56"/>
    </row>
    <row r="24" spans="1:9" ht="18.75" x14ac:dyDescent="0.25">
      <c r="A24" s="108">
        <v>21</v>
      </c>
      <c r="B24" s="73"/>
      <c r="C24" s="21"/>
      <c r="D24" s="21"/>
      <c r="E24" s="56"/>
      <c r="F24" s="73"/>
      <c r="G24" s="21"/>
      <c r="H24" s="21"/>
      <c r="I24" s="56"/>
    </row>
    <row r="25" spans="1:9" ht="18.75" x14ac:dyDescent="0.25">
      <c r="A25" s="108">
        <v>22</v>
      </c>
      <c r="B25" s="73"/>
      <c r="C25" s="21"/>
      <c r="D25" s="21"/>
      <c r="E25" s="56"/>
      <c r="F25" s="73"/>
      <c r="G25" s="21"/>
      <c r="H25" s="21"/>
      <c r="I25" s="56"/>
    </row>
    <row r="26" spans="1:9" ht="18.75" x14ac:dyDescent="0.25">
      <c r="A26" s="108">
        <v>23</v>
      </c>
      <c r="B26" s="73"/>
      <c r="C26" s="21"/>
      <c r="D26" s="21"/>
      <c r="E26" s="56"/>
      <c r="F26" s="73"/>
      <c r="G26" s="21"/>
      <c r="H26" s="21"/>
      <c r="I26" s="56"/>
    </row>
    <row r="27" spans="1:9" ht="18.75" x14ac:dyDescent="0.25">
      <c r="A27" s="108">
        <v>24</v>
      </c>
      <c r="B27" s="73"/>
      <c r="C27" s="21"/>
      <c r="D27" s="21"/>
      <c r="E27" s="56"/>
      <c r="F27" s="73"/>
      <c r="G27" s="21"/>
      <c r="H27" s="21"/>
      <c r="I27" s="56"/>
    </row>
    <row r="28" spans="1:9" ht="18.75" x14ac:dyDescent="0.25">
      <c r="A28" s="108">
        <v>25</v>
      </c>
      <c r="B28" s="73"/>
      <c r="C28" s="21"/>
      <c r="D28" s="21"/>
      <c r="E28" s="56"/>
      <c r="F28" s="73"/>
      <c r="G28" s="21"/>
      <c r="H28" s="21"/>
      <c r="I28" s="56"/>
    </row>
    <row r="29" spans="1:9" ht="18.75" x14ac:dyDescent="0.25">
      <c r="A29" s="108">
        <v>26</v>
      </c>
      <c r="B29" s="90"/>
      <c r="C29" s="23"/>
      <c r="D29" s="23"/>
      <c r="E29" s="49"/>
      <c r="F29" s="90"/>
      <c r="G29" s="49"/>
      <c r="H29" s="49"/>
      <c r="I29" s="49"/>
    </row>
    <row r="30" spans="1:9" ht="18.75" x14ac:dyDescent="0.25">
      <c r="A30" s="108">
        <v>27</v>
      </c>
      <c r="B30" s="90"/>
      <c r="C30" s="23"/>
      <c r="D30" s="23"/>
      <c r="E30" s="49"/>
      <c r="F30" s="90"/>
      <c r="G30" s="49"/>
      <c r="H30" s="49"/>
      <c r="I30" s="49"/>
    </row>
    <row r="31" spans="1:9" ht="18.75" x14ac:dyDescent="0.25">
      <c r="A31" s="108">
        <v>28</v>
      </c>
      <c r="B31" s="90"/>
      <c r="C31" s="23"/>
      <c r="D31" s="23"/>
      <c r="E31" s="49"/>
      <c r="F31" s="90"/>
      <c r="G31" s="49"/>
      <c r="H31" s="49"/>
      <c r="I31" s="49"/>
    </row>
    <row r="32" spans="1:9" ht="18.75" x14ac:dyDescent="0.25">
      <c r="A32" s="108">
        <v>29</v>
      </c>
      <c r="B32" s="90"/>
      <c r="C32" s="23"/>
      <c r="D32" s="23"/>
      <c r="E32" s="49"/>
      <c r="F32" s="90"/>
      <c r="G32" s="49"/>
      <c r="H32" s="49"/>
      <c r="I32" s="49"/>
    </row>
    <row r="33" spans="1:9" ht="18.75" x14ac:dyDescent="0.25">
      <c r="A33" s="108">
        <v>30</v>
      </c>
      <c r="B33" s="90"/>
      <c r="C33" s="23"/>
      <c r="D33" s="23"/>
      <c r="E33" s="49"/>
      <c r="F33" s="90"/>
      <c r="G33" s="49"/>
      <c r="H33" s="49"/>
      <c r="I33" s="49"/>
    </row>
    <row r="34" spans="1:9" ht="18.75" x14ac:dyDescent="0.25">
      <c r="A34" s="338" t="s">
        <v>91</v>
      </c>
      <c r="B34" s="339"/>
      <c r="C34" s="35">
        <f>SUM(C4:C33)</f>
        <v>7</v>
      </c>
      <c r="D34" s="35">
        <f>SUM(D4:D33)</f>
        <v>8</v>
      </c>
      <c r="E34" s="53"/>
      <c r="F34" s="53"/>
      <c r="G34" s="35">
        <f>SUM(G4:G33)</f>
        <v>0</v>
      </c>
      <c r="H34" s="35">
        <f>SUM(H4:H33)</f>
        <v>2096</v>
      </c>
      <c r="I34" s="53"/>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zoomScale="90" zoomScaleSheetLayoutView="90" workbookViewId="0">
      <selection activeCell="H28" sqref="H28"/>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247</v>
      </c>
      <c r="B1" s="50"/>
      <c r="C1" s="50"/>
      <c r="D1" s="50"/>
      <c r="E1" s="50"/>
      <c r="F1" s="50"/>
      <c r="G1" s="50"/>
      <c r="H1" s="65"/>
      <c r="I1" s="65"/>
      <c r="J1" s="65"/>
      <c r="K1" s="65"/>
      <c r="L1" s="65"/>
      <c r="M1" s="65"/>
      <c r="N1" s="65"/>
    </row>
    <row r="2" spans="1:14" ht="18.75" x14ac:dyDescent="0.3">
      <c r="A2" s="345" t="s">
        <v>264</v>
      </c>
      <c r="B2" s="345"/>
      <c r="C2" s="345"/>
      <c r="D2" s="345"/>
      <c r="E2" s="345"/>
      <c r="F2" s="345"/>
      <c r="G2" s="345"/>
      <c r="H2" s="38"/>
      <c r="I2" s="65"/>
      <c r="J2" s="65"/>
      <c r="K2" s="38"/>
      <c r="L2" s="38"/>
      <c r="M2" s="38"/>
      <c r="N2" s="38"/>
    </row>
    <row r="3" spans="1:14" s="5" customFormat="1" ht="18.75" customHeight="1" x14ac:dyDescent="0.25">
      <c r="A3" s="314" t="s">
        <v>123</v>
      </c>
      <c r="B3" s="343" t="s">
        <v>117</v>
      </c>
      <c r="C3" s="343"/>
      <c r="D3" s="314" t="s">
        <v>125</v>
      </c>
      <c r="E3" s="344" t="s">
        <v>262</v>
      </c>
      <c r="F3" s="314" t="s">
        <v>126</v>
      </c>
      <c r="G3" s="314" t="s">
        <v>127</v>
      </c>
      <c r="H3" s="314" t="s">
        <v>123</v>
      </c>
      <c r="I3" s="343" t="s">
        <v>117</v>
      </c>
      <c r="J3" s="343"/>
      <c r="K3" s="314" t="s">
        <v>125</v>
      </c>
      <c r="L3" s="344" t="s">
        <v>262</v>
      </c>
      <c r="M3" s="314" t="s">
        <v>126</v>
      </c>
      <c r="N3" s="314" t="s">
        <v>127</v>
      </c>
    </row>
    <row r="4" spans="1:14" s="5" customFormat="1" ht="76.5" customHeight="1" x14ac:dyDescent="0.25">
      <c r="A4" s="314"/>
      <c r="B4" s="51" t="s">
        <v>59</v>
      </c>
      <c r="C4" s="51" t="s">
        <v>90</v>
      </c>
      <c r="D4" s="314"/>
      <c r="E4" s="344"/>
      <c r="F4" s="314"/>
      <c r="G4" s="314"/>
      <c r="H4" s="314"/>
      <c r="I4" s="51" t="s">
        <v>59</v>
      </c>
      <c r="J4" s="51" t="s">
        <v>90</v>
      </c>
      <c r="K4" s="314"/>
      <c r="L4" s="344"/>
      <c r="M4" s="314"/>
      <c r="N4" s="314"/>
    </row>
    <row r="5" spans="1:14" ht="18.75" x14ac:dyDescent="0.3">
      <c r="A5" s="66" t="s">
        <v>238</v>
      </c>
      <c r="B5" s="35">
        <v>45</v>
      </c>
      <c r="C5" s="35">
        <f>SUM(C6:C153)</f>
        <v>51</v>
      </c>
      <c r="D5" s="204"/>
      <c r="E5" s="204"/>
      <c r="F5" s="205">
        <f>SUM(F6:F153)</f>
        <v>13708</v>
      </c>
      <c r="G5" s="204"/>
      <c r="H5" s="206" t="s">
        <v>124</v>
      </c>
      <c r="I5" s="205">
        <v>5</v>
      </c>
      <c r="J5" s="205">
        <f>SUM(J6:J153)</f>
        <v>0</v>
      </c>
      <c r="K5" s="204"/>
      <c r="L5" s="204"/>
      <c r="M5" s="205">
        <f>SUM(M6:M153)</f>
        <v>0</v>
      </c>
      <c r="N5" s="204"/>
    </row>
    <row r="6" spans="1:14" ht="56.25" x14ac:dyDescent="0.25">
      <c r="A6" s="179"/>
      <c r="B6" s="60">
        <v>1</v>
      </c>
      <c r="C6" s="60">
        <v>1</v>
      </c>
      <c r="D6" s="91" t="s">
        <v>321</v>
      </c>
      <c r="E6" s="91" t="s">
        <v>241</v>
      </c>
      <c r="F6" s="60">
        <v>68</v>
      </c>
      <c r="G6" s="258" t="s">
        <v>322</v>
      </c>
      <c r="H6" s="67"/>
      <c r="I6" s="60"/>
      <c r="J6" s="60"/>
      <c r="K6" s="211"/>
      <c r="L6" s="132"/>
      <c r="M6" s="60"/>
      <c r="N6" s="180"/>
    </row>
    <row r="7" spans="1:14" ht="93.75" x14ac:dyDescent="0.25">
      <c r="A7" s="69"/>
      <c r="B7" s="60">
        <v>1</v>
      </c>
      <c r="C7" s="60">
        <v>1</v>
      </c>
      <c r="D7" s="91" t="s">
        <v>323</v>
      </c>
      <c r="E7" s="91" t="s">
        <v>71</v>
      </c>
      <c r="F7" s="60">
        <v>144</v>
      </c>
      <c r="G7" s="258" t="s">
        <v>324</v>
      </c>
      <c r="H7" s="68"/>
      <c r="I7" s="60"/>
      <c r="J7" s="60"/>
      <c r="K7" s="212"/>
      <c r="L7" s="132"/>
      <c r="M7" s="60"/>
      <c r="N7" s="59"/>
    </row>
    <row r="8" spans="1:14" ht="75" x14ac:dyDescent="0.25">
      <c r="A8" s="67"/>
      <c r="B8" s="60">
        <v>0</v>
      </c>
      <c r="C8" s="60">
        <v>1</v>
      </c>
      <c r="D8" s="73" t="s">
        <v>325</v>
      </c>
      <c r="E8" s="73" t="s">
        <v>60</v>
      </c>
      <c r="F8" s="21">
        <v>150</v>
      </c>
      <c r="G8" s="61" t="s">
        <v>326</v>
      </c>
      <c r="H8" s="67"/>
      <c r="I8" s="60"/>
      <c r="J8" s="60"/>
      <c r="K8" s="211"/>
      <c r="L8" s="132"/>
      <c r="M8" s="60"/>
      <c r="N8" s="59"/>
    </row>
    <row r="9" spans="1:14" ht="112.5" x14ac:dyDescent="0.25">
      <c r="A9" s="68"/>
      <c r="B9" s="21">
        <v>1</v>
      </c>
      <c r="C9" s="21">
        <v>1</v>
      </c>
      <c r="D9" s="73" t="s">
        <v>327</v>
      </c>
      <c r="E9" s="261" t="s">
        <v>60</v>
      </c>
      <c r="F9" s="21">
        <v>400</v>
      </c>
      <c r="G9" s="61" t="s">
        <v>328</v>
      </c>
      <c r="H9" s="68"/>
      <c r="I9" s="21"/>
      <c r="J9" s="21"/>
      <c r="K9" s="211"/>
      <c r="L9" s="132"/>
      <c r="M9" s="21"/>
      <c r="N9" s="108"/>
    </row>
    <row r="10" spans="1:14" ht="75" x14ac:dyDescent="0.25">
      <c r="A10" s="68"/>
      <c r="B10" s="21">
        <v>4</v>
      </c>
      <c r="C10" s="60">
        <v>4</v>
      </c>
      <c r="D10" s="91" t="s">
        <v>329</v>
      </c>
      <c r="E10" s="91" t="s">
        <v>330</v>
      </c>
      <c r="F10" s="60">
        <v>50</v>
      </c>
      <c r="G10" s="59" t="s">
        <v>331</v>
      </c>
      <c r="H10" s="68"/>
      <c r="I10" s="21"/>
      <c r="J10" s="21"/>
      <c r="K10" s="211"/>
      <c r="L10" s="132"/>
      <c r="M10" s="21"/>
      <c r="N10" s="108"/>
    </row>
    <row r="11" spans="1:14" ht="131.25" x14ac:dyDescent="0.25">
      <c r="A11" s="68"/>
      <c r="B11" s="21">
        <v>1</v>
      </c>
      <c r="C11" s="60">
        <v>1</v>
      </c>
      <c r="D11" s="91" t="s">
        <v>332</v>
      </c>
      <c r="E11" s="91" t="s">
        <v>330</v>
      </c>
      <c r="F11" s="60">
        <v>215</v>
      </c>
      <c r="G11" s="59" t="s">
        <v>286</v>
      </c>
      <c r="H11" s="68"/>
      <c r="I11" s="21"/>
      <c r="J11" s="21"/>
      <c r="K11" s="211"/>
      <c r="L11" s="132"/>
      <c r="M11" s="21"/>
      <c r="N11" s="108"/>
    </row>
    <row r="12" spans="1:14" ht="156.75" customHeight="1" x14ac:dyDescent="0.25">
      <c r="A12" s="68"/>
      <c r="B12" s="21">
        <v>0</v>
      </c>
      <c r="C12" s="60">
        <v>1</v>
      </c>
      <c r="D12" s="91" t="s">
        <v>333</v>
      </c>
      <c r="E12" s="91" t="s">
        <v>330</v>
      </c>
      <c r="F12" s="60">
        <v>130</v>
      </c>
      <c r="G12" s="59" t="s">
        <v>286</v>
      </c>
      <c r="H12" s="68"/>
      <c r="I12" s="21"/>
      <c r="J12" s="21"/>
      <c r="K12" s="211"/>
      <c r="L12" s="132"/>
      <c r="M12" s="21"/>
      <c r="N12" s="108"/>
    </row>
    <row r="13" spans="1:14" ht="56.25" x14ac:dyDescent="0.25">
      <c r="A13" s="68"/>
      <c r="B13" s="21">
        <v>1</v>
      </c>
      <c r="C13" s="21">
        <v>1</v>
      </c>
      <c r="D13" s="73" t="s">
        <v>334</v>
      </c>
      <c r="E13" s="73" t="s">
        <v>330</v>
      </c>
      <c r="F13" s="21">
        <v>135</v>
      </c>
      <c r="G13" s="108" t="s">
        <v>316</v>
      </c>
      <c r="H13" s="210"/>
      <c r="I13" s="209"/>
      <c r="J13" s="209"/>
      <c r="K13" s="207"/>
      <c r="L13" s="208"/>
      <c r="M13" s="209"/>
      <c r="N13" s="208"/>
    </row>
    <row r="14" spans="1:14" ht="75" x14ac:dyDescent="0.25">
      <c r="A14" s="68"/>
      <c r="B14" s="21">
        <v>2</v>
      </c>
      <c r="C14" s="21">
        <v>2</v>
      </c>
      <c r="D14" s="73" t="s">
        <v>360</v>
      </c>
      <c r="E14" s="73" t="s">
        <v>330</v>
      </c>
      <c r="F14" s="21">
        <v>120</v>
      </c>
      <c r="G14" s="108" t="s">
        <v>286</v>
      </c>
      <c r="H14" s="68"/>
      <c r="I14" s="21"/>
      <c r="J14" s="21"/>
      <c r="K14" s="73"/>
      <c r="L14" s="56"/>
      <c r="M14" s="21"/>
      <c r="N14" s="56"/>
    </row>
    <row r="15" spans="1:14" ht="93.75" x14ac:dyDescent="0.25">
      <c r="A15" s="68"/>
      <c r="B15" s="21">
        <v>1</v>
      </c>
      <c r="C15" s="21">
        <v>1</v>
      </c>
      <c r="D15" s="73" t="s">
        <v>335</v>
      </c>
      <c r="E15" s="73" t="s">
        <v>336</v>
      </c>
      <c r="F15" s="21">
        <v>130</v>
      </c>
      <c r="G15" s="108" t="s">
        <v>337</v>
      </c>
      <c r="H15" s="68"/>
      <c r="I15" s="21"/>
      <c r="J15" s="21"/>
      <c r="K15" s="73"/>
      <c r="L15" s="108"/>
      <c r="M15" s="21"/>
      <c r="N15" s="56"/>
    </row>
    <row r="16" spans="1:14" ht="56.25" x14ac:dyDescent="0.25">
      <c r="A16" s="68"/>
      <c r="B16" s="21">
        <v>1</v>
      </c>
      <c r="C16" s="21">
        <v>1</v>
      </c>
      <c r="D16" s="262" t="s">
        <v>338</v>
      </c>
      <c r="E16" s="261" t="s">
        <v>60</v>
      </c>
      <c r="F16" s="252">
        <v>460</v>
      </c>
      <c r="G16" s="251" t="s">
        <v>339</v>
      </c>
      <c r="H16" s="68"/>
      <c r="I16" s="21"/>
      <c r="J16" s="21"/>
      <c r="K16" s="73"/>
      <c r="L16" s="56"/>
      <c r="M16" s="21"/>
      <c r="N16" s="56"/>
    </row>
    <row r="17" spans="1:14" ht="93.75" x14ac:dyDescent="0.25">
      <c r="A17" s="68"/>
      <c r="B17" s="21">
        <v>1</v>
      </c>
      <c r="C17" s="21">
        <v>1</v>
      </c>
      <c r="D17" s="262" t="s">
        <v>340</v>
      </c>
      <c r="E17" s="261" t="s">
        <v>60</v>
      </c>
      <c r="F17" s="252">
        <v>500</v>
      </c>
      <c r="G17" s="251" t="s">
        <v>277</v>
      </c>
      <c r="H17" s="68"/>
      <c r="I17" s="21"/>
      <c r="J17" s="21"/>
      <c r="K17" s="73"/>
      <c r="L17" s="56"/>
      <c r="M17" s="21"/>
      <c r="N17" s="56"/>
    </row>
    <row r="18" spans="1:14" ht="93.75" x14ac:dyDescent="0.25">
      <c r="A18" s="68"/>
      <c r="B18" s="21">
        <v>1</v>
      </c>
      <c r="C18" s="21">
        <v>1</v>
      </c>
      <c r="D18" s="262" t="s">
        <v>341</v>
      </c>
      <c r="E18" s="261" t="s">
        <v>61</v>
      </c>
      <c r="F18" s="252">
        <v>1023</v>
      </c>
      <c r="G18" s="251" t="s">
        <v>339</v>
      </c>
      <c r="H18" s="68"/>
      <c r="I18" s="21"/>
      <c r="J18" s="21"/>
      <c r="K18" s="73"/>
      <c r="L18" s="56"/>
      <c r="M18" s="21"/>
      <c r="N18" s="56"/>
    </row>
    <row r="19" spans="1:14" ht="56.25" x14ac:dyDescent="0.25">
      <c r="A19" s="68"/>
      <c r="B19" s="21">
        <v>1</v>
      </c>
      <c r="C19" s="151">
        <v>1</v>
      </c>
      <c r="D19" s="263" t="s">
        <v>342</v>
      </c>
      <c r="E19" s="264" t="s">
        <v>61</v>
      </c>
      <c r="F19" s="259">
        <v>1118</v>
      </c>
      <c r="G19" s="260" t="s">
        <v>277</v>
      </c>
      <c r="H19" s="68"/>
      <c r="I19" s="21"/>
      <c r="J19" s="21"/>
      <c r="K19" s="73"/>
      <c r="L19" s="56"/>
      <c r="M19" s="21"/>
      <c r="N19" s="56"/>
    </row>
    <row r="20" spans="1:14" ht="56.25" x14ac:dyDescent="0.25">
      <c r="A20" s="68"/>
      <c r="B20" s="21">
        <v>1</v>
      </c>
      <c r="C20" s="151">
        <v>1</v>
      </c>
      <c r="D20" s="265" t="s">
        <v>343</v>
      </c>
      <c r="E20" s="264" t="s">
        <v>61</v>
      </c>
      <c r="F20" s="259">
        <v>170</v>
      </c>
      <c r="G20" s="260" t="s">
        <v>277</v>
      </c>
      <c r="H20" s="68"/>
      <c r="I20" s="21"/>
      <c r="J20" s="21"/>
      <c r="K20" s="73"/>
      <c r="L20" s="56"/>
      <c r="M20" s="21"/>
      <c r="N20" s="56"/>
    </row>
    <row r="21" spans="1:14" ht="93.75" x14ac:dyDescent="0.25">
      <c r="A21" s="68"/>
      <c r="B21" s="21">
        <v>13</v>
      </c>
      <c r="C21" s="267">
        <v>13</v>
      </c>
      <c r="D21" s="263" t="s">
        <v>344</v>
      </c>
      <c r="E21" s="266" t="s">
        <v>71</v>
      </c>
      <c r="F21" s="259">
        <v>700</v>
      </c>
      <c r="G21" s="260" t="s">
        <v>277</v>
      </c>
      <c r="H21" s="68"/>
      <c r="I21" s="21"/>
      <c r="J21" s="21"/>
      <c r="K21" s="73"/>
      <c r="L21" s="56"/>
      <c r="M21" s="21"/>
      <c r="N21" s="56"/>
    </row>
    <row r="22" spans="1:14" ht="75" x14ac:dyDescent="0.25">
      <c r="A22" s="68"/>
      <c r="B22" s="21">
        <v>1</v>
      </c>
      <c r="C22" s="21">
        <v>1</v>
      </c>
      <c r="D22" s="262" t="s">
        <v>345</v>
      </c>
      <c r="E22" s="264" t="s">
        <v>60</v>
      </c>
      <c r="F22" s="259">
        <v>400</v>
      </c>
      <c r="G22" s="260" t="s">
        <v>277</v>
      </c>
      <c r="H22" s="68"/>
      <c r="I22" s="21"/>
      <c r="J22" s="21"/>
      <c r="K22" s="73"/>
      <c r="L22" s="56"/>
      <c r="M22" s="21"/>
      <c r="N22" s="56"/>
    </row>
    <row r="23" spans="1:14" ht="75" x14ac:dyDescent="0.25">
      <c r="A23" s="68"/>
      <c r="B23" s="21">
        <v>0</v>
      </c>
      <c r="C23" s="151">
        <v>1</v>
      </c>
      <c r="D23" s="263" t="s">
        <v>346</v>
      </c>
      <c r="E23" s="264" t="s">
        <v>60</v>
      </c>
      <c r="F23" s="259">
        <v>1000</v>
      </c>
      <c r="G23" s="260" t="s">
        <v>277</v>
      </c>
      <c r="H23" s="68"/>
      <c r="I23" s="21"/>
      <c r="J23" s="21"/>
      <c r="K23" s="73"/>
      <c r="L23" s="56"/>
      <c r="M23" s="21"/>
      <c r="N23" s="56"/>
    </row>
    <row r="24" spans="1:14" ht="56.25" x14ac:dyDescent="0.25">
      <c r="A24" s="68"/>
      <c r="B24" s="60">
        <v>7</v>
      </c>
      <c r="C24" s="60">
        <v>7</v>
      </c>
      <c r="D24" s="73" t="s">
        <v>347</v>
      </c>
      <c r="E24" s="261" t="s">
        <v>60</v>
      </c>
      <c r="F24" s="151">
        <v>2700</v>
      </c>
      <c r="G24" s="61" t="s">
        <v>348</v>
      </c>
      <c r="H24" s="68"/>
      <c r="I24" s="21"/>
      <c r="J24" s="21"/>
      <c r="K24" s="73"/>
      <c r="L24" s="56"/>
      <c r="M24" s="21"/>
      <c r="N24" s="56"/>
    </row>
    <row r="25" spans="1:14" ht="75" x14ac:dyDescent="0.25">
      <c r="A25" s="68"/>
      <c r="B25" s="21">
        <v>1</v>
      </c>
      <c r="C25" s="21">
        <v>1</v>
      </c>
      <c r="D25" s="73" t="s">
        <v>349</v>
      </c>
      <c r="E25" s="261" t="s">
        <v>60</v>
      </c>
      <c r="F25" s="21">
        <v>120</v>
      </c>
      <c r="G25" s="61" t="s">
        <v>350</v>
      </c>
      <c r="H25" s="68"/>
      <c r="I25" s="21"/>
      <c r="J25" s="21"/>
      <c r="K25" s="73"/>
      <c r="L25" s="56"/>
      <c r="M25" s="21"/>
      <c r="N25" s="56"/>
    </row>
    <row r="26" spans="1:14" ht="93.75" x14ac:dyDescent="0.25">
      <c r="A26" s="68"/>
      <c r="B26" s="21">
        <v>1</v>
      </c>
      <c r="C26" s="21">
        <v>1</v>
      </c>
      <c r="D26" s="73" t="s">
        <v>351</v>
      </c>
      <c r="E26" s="261" t="s">
        <v>60</v>
      </c>
      <c r="F26" s="21">
        <v>55</v>
      </c>
      <c r="G26" s="61" t="s">
        <v>352</v>
      </c>
      <c r="H26" s="68"/>
      <c r="I26" s="21"/>
      <c r="J26" s="21"/>
      <c r="K26" s="73"/>
      <c r="L26" s="56"/>
      <c r="M26" s="21"/>
      <c r="N26" s="56"/>
    </row>
    <row r="27" spans="1:14" ht="56.25" x14ac:dyDescent="0.25">
      <c r="A27" s="68"/>
      <c r="B27" s="21">
        <v>1</v>
      </c>
      <c r="C27" s="21">
        <v>1</v>
      </c>
      <c r="D27" s="73" t="s">
        <v>353</v>
      </c>
      <c r="E27" s="261" t="s">
        <v>60</v>
      </c>
      <c r="F27" s="21">
        <v>150</v>
      </c>
      <c r="G27" s="61" t="s">
        <v>354</v>
      </c>
      <c r="H27" s="68"/>
      <c r="I27" s="21"/>
      <c r="J27" s="21"/>
      <c r="K27" s="73"/>
      <c r="L27" s="56"/>
      <c r="M27" s="21"/>
      <c r="N27" s="56"/>
    </row>
    <row r="28" spans="1:14" ht="56.25" x14ac:dyDescent="0.25">
      <c r="A28" s="68"/>
      <c r="B28" s="21">
        <v>1</v>
      </c>
      <c r="C28" s="21">
        <v>1</v>
      </c>
      <c r="D28" s="73" t="s">
        <v>355</v>
      </c>
      <c r="E28" s="261" t="s">
        <v>60</v>
      </c>
      <c r="F28" s="21">
        <v>200</v>
      </c>
      <c r="G28" s="61" t="s">
        <v>356</v>
      </c>
      <c r="H28" s="68"/>
      <c r="I28" s="21"/>
      <c r="J28" s="21"/>
      <c r="K28" s="73"/>
      <c r="L28" s="56"/>
      <c r="M28" s="21"/>
      <c r="N28" s="56"/>
    </row>
    <row r="29" spans="1:14" ht="75" x14ac:dyDescent="0.25">
      <c r="A29" s="68"/>
      <c r="B29" s="21">
        <v>1</v>
      </c>
      <c r="C29" s="21">
        <v>1</v>
      </c>
      <c r="D29" s="73" t="s">
        <v>357</v>
      </c>
      <c r="E29" s="261" t="s">
        <v>60</v>
      </c>
      <c r="F29" s="21">
        <v>120</v>
      </c>
      <c r="G29" s="61" t="s">
        <v>307</v>
      </c>
      <c r="H29" s="68"/>
      <c r="I29" s="21"/>
      <c r="J29" s="21"/>
      <c r="K29" s="73"/>
      <c r="L29" s="56"/>
      <c r="M29" s="21"/>
      <c r="N29" s="56"/>
    </row>
    <row r="30" spans="1:14" ht="75" x14ac:dyDescent="0.25">
      <c r="A30" s="68"/>
      <c r="B30" s="21">
        <v>0</v>
      </c>
      <c r="C30" s="21">
        <v>1</v>
      </c>
      <c r="D30" s="73" t="s">
        <v>358</v>
      </c>
      <c r="E30" s="261" t="s">
        <v>60</v>
      </c>
      <c r="F30" s="21">
        <v>300</v>
      </c>
      <c r="G30" s="61" t="s">
        <v>350</v>
      </c>
      <c r="H30" s="68"/>
      <c r="I30" s="21"/>
      <c r="J30" s="21"/>
      <c r="K30" s="73"/>
      <c r="L30" s="56"/>
      <c r="M30" s="21"/>
      <c r="N30" s="56"/>
    </row>
    <row r="31" spans="1:14" ht="56.25" x14ac:dyDescent="0.25">
      <c r="A31" s="68"/>
      <c r="B31" s="21">
        <v>1</v>
      </c>
      <c r="C31" s="21">
        <v>1</v>
      </c>
      <c r="D31" s="73" t="s">
        <v>359</v>
      </c>
      <c r="E31" s="261" t="s">
        <v>60</v>
      </c>
      <c r="F31" s="21">
        <v>350</v>
      </c>
      <c r="G31" s="61" t="s">
        <v>328</v>
      </c>
      <c r="H31" s="68"/>
      <c r="I31" s="21"/>
      <c r="J31" s="21"/>
      <c r="K31" s="73"/>
      <c r="L31" s="56"/>
      <c r="M31" s="21"/>
      <c r="N31" s="56"/>
    </row>
    <row r="32" spans="1:14" ht="56.25" x14ac:dyDescent="0.25">
      <c r="A32" s="68"/>
      <c r="B32" s="21">
        <v>1</v>
      </c>
      <c r="C32" s="267">
        <v>1</v>
      </c>
      <c r="D32" s="195" t="s">
        <v>361</v>
      </c>
      <c r="E32" s="261" t="s">
        <v>60</v>
      </c>
      <c r="F32" s="259">
        <v>1500</v>
      </c>
      <c r="G32" s="260" t="s">
        <v>425</v>
      </c>
      <c r="H32" s="68"/>
      <c r="I32" s="21"/>
      <c r="J32" s="21"/>
      <c r="K32" s="73"/>
      <c r="L32" s="56"/>
      <c r="M32" s="21"/>
      <c r="N32" s="56"/>
    </row>
    <row r="33" spans="1:14" ht="150" x14ac:dyDescent="0.3">
      <c r="A33" s="68"/>
      <c r="B33" s="21">
        <v>0</v>
      </c>
      <c r="C33" s="21">
        <v>1</v>
      </c>
      <c r="D33" s="73" t="s">
        <v>426</v>
      </c>
      <c r="E33" s="287" t="s">
        <v>427</v>
      </c>
      <c r="F33" s="151">
        <v>300</v>
      </c>
      <c r="G33" s="153" t="s">
        <v>277</v>
      </c>
      <c r="H33" s="68"/>
      <c r="I33" s="21"/>
      <c r="J33" s="21"/>
      <c r="K33" s="73"/>
      <c r="L33" s="56"/>
      <c r="M33" s="21"/>
      <c r="N33" s="56"/>
    </row>
    <row r="34" spans="1:14" ht="56.25" x14ac:dyDescent="0.25">
      <c r="A34" s="68"/>
      <c r="B34" s="21">
        <v>0</v>
      </c>
      <c r="C34" s="151">
        <v>1</v>
      </c>
      <c r="D34" s="150" t="s">
        <v>428</v>
      </c>
      <c r="E34" s="104" t="s">
        <v>60</v>
      </c>
      <c r="F34" s="151">
        <v>1000</v>
      </c>
      <c r="G34" s="153" t="s">
        <v>425</v>
      </c>
      <c r="H34" s="68"/>
      <c r="I34" s="21"/>
      <c r="J34" s="21"/>
      <c r="K34" s="73"/>
      <c r="L34" s="56"/>
      <c r="M34" s="21"/>
      <c r="N34" s="56"/>
    </row>
    <row r="35" spans="1:14" ht="18.75" x14ac:dyDescent="0.25">
      <c r="A35" s="68"/>
      <c r="B35" s="21"/>
      <c r="C35" s="255"/>
      <c r="D35" s="256"/>
      <c r="E35" s="257"/>
      <c r="F35" s="256"/>
      <c r="G35" s="256"/>
      <c r="H35" s="68"/>
      <c r="I35" s="21"/>
      <c r="J35" s="21"/>
      <c r="K35" s="73"/>
      <c r="L35" s="56"/>
      <c r="M35" s="21"/>
      <c r="N35" s="56"/>
    </row>
    <row r="36" spans="1:14" ht="18.75" x14ac:dyDescent="0.25">
      <c r="A36" s="68"/>
      <c r="B36" s="21"/>
      <c r="C36" s="21"/>
      <c r="D36" s="73"/>
      <c r="E36" s="56"/>
      <c r="F36" s="21"/>
      <c r="G36" s="56"/>
      <c r="H36" s="68"/>
      <c r="I36" s="21"/>
      <c r="J36" s="21"/>
      <c r="K36" s="73"/>
      <c r="L36" s="56"/>
      <c r="M36" s="21"/>
      <c r="N36" s="56"/>
    </row>
    <row r="37" spans="1:14" ht="18.75" x14ac:dyDescent="0.25">
      <c r="A37" s="68"/>
      <c r="B37" s="21"/>
      <c r="C37" s="21"/>
      <c r="D37" s="73"/>
      <c r="E37" s="56"/>
      <c r="F37" s="21"/>
      <c r="G37" s="56"/>
      <c r="H37" s="68"/>
      <c r="I37" s="21"/>
      <c r="J37" s="21"/>
      <c r="K37" s="73"/>
      <c r="L37" s="56"/>
      <c r="M37" s="21"/>
      <c r="N37" s="56"/>
    </row>
    <row r="38" spans="1:14" ht="18.75" x14ac:dyDescent="0.25">
      <c r="A38" s="68"/>
      <c r="B38" s="21"/>
      <c r="C38" s="21"/>
      <c r="D38" s="73"/>
      <c r="E38" s="56"/>
      <c r="F38" s="21"/>
      <c r="G38" s="56"/>
      <c r="H38" s="68"/>
      <c r="I38" s="21"/>
      <c r="J38" s="21"/>
      <c r="K38" s="73"/>
      <c r="L38" s="56"/>
      <c r="M38" s="21"/>
      <c r="N38" s="56"/>
    </row>
    <row r="39" spans="1:14" ht="18.75" x14ac:dyDescent="0.25">
      <c r="A39" s="68"/>
      <c r="B39" s="21"/>
      <c r="C39" s="21"/>
      <c r="D39" s="73"/>
      <c r="E39" s="56"/>
      <c r="F39" s="21"/>
      <c r="G39" s="56"/>
      <c r="H39" s="68"/>
      <c r="I39" s="21"/>
      <c r="J39" s="21"/>
      <c r="K39" s="73"/>
      <c r="L39" s="56"/>
      <c r="M39" s="21"/>
      <c r="N39" s="56"/>
    </row>
    <row r="40" spans="1:14" ht="18.75" x14ac:dyDescent="0.25">
      <c r="A40" s="68"/>
      <c r="B40" s="21"/>
      <c r="C40" s="21"/>
      <c r="D40" s="73"/>
      <c r="E40" s="56"/>
      <c r="F40" s="21"/>
      <c r="G40" s="56"/>
      <c r="H40" s="68"/>
      <c r="I40" s="21"/>
      <c r="J40" s="21"/>
      <c r="K40" s="73"/>
      <c r="L40" s="56"/>
      <c r="M40" s="21"/>
      <c r="N40" s="56"/>
    </row>
    <row r="41" spans="1:14" ht="18.75" x14ac:dyDescent="0.25">
      <c r="A41" s="68"/>
      <c r="B41" s="21"/>
      <c r="C41" s="21"/>
      <c r="D41" s="73"/>
      <c r="E41" s="56"/>
      <c r="F41" s="21"/>
      <c r="G41" s="56"/>
      <c r="H41" s="68"/>
      <c r="I41" s="21"/>
      <c r="J41" s="21"/>
      <c r="K41" s="73"/>
      <c r="L41" s="56"/>
      <c r="M41" s="21"/>
      <c r="N41" s="56"/>
    </row>
    <row r="42" spans="1:14" ht="18.75" x14ac:dyDescent="0.25">
      <c r="A42" s="68"/>
      <c r="B42" s="21"/>
      <c r="C42" s="21"/>
      <c r="D42" s="73"/>
      <c r="E42" s="56"/>
      <c r="F42" s="21"/>
      <c r="G42" s="56"/>
      <c r="H42" s="68"/>
      <c r="I42" s="21"/>
      <c r="J42" s="21"/>
      <c r="K42" s="73"/>
      <c r="L42" s="56"/>
      <c r="M42" s="21"/>
      <c r="N42" s="56"/>
    </row>
    <row r="43" spans="1:14" ht="18.75" x14ac:dyDescent="0.25">
      <c r="A43" s="68"/>
      <c r="B43" s="21"/>
      <c r="C43" s="21"/>
      <c r="D43" s="73"/>
      <c r="E43" s="56"/>
      <c r="F43" s="21"/>
      <c r="G43" s="56"/>
      <c r="H43" s="68"/>
      <c r="I43" s="21"/>
      <c r="J43" s="21"/>
      <c r="K43" s="73"/>
      <c r="L43" s="56"/>
      <c r="M43" s="21"/>
      <c r="N43" s="56"/>
    </row>
    <row r="44" spans="1:14" ht="18.75" x14ac:dyDescent="0.25">
      <c r="A44" s="68"/>
      <c r="B44" s="21"/>
      <c r="C44" s="21"/>
      <c r="D44" s="73"/>
      <c r="E44" s="56"/>
      <c r="F44" s="21"/>
      <c r="G44" s="56"/>
      <c r="H44" s="68"/>
      <c r="I44" s="21"/>
      <c r="J44" s="21"/>
      <c r="K44" s="73"/>
      <c r="L44" s="56"/>
      <c r="M44" s="21"/>
      <c r="N44" s="56"/>
    </row>
    <row r="45" spans="1:14" ht="18.75" x14ac:dyDescent="0.25">
      <c r="A45" s="68"/>
      <c r="B45" s="21"/>
      <c r="C45" s="21"/>
      <c r="D45" s="73"/>
      <c r="E45" s="56"/>
      <c r="F45" s="21"/>
      <c r="G45" s="56"/>
      <c r="H45" s="68"/>
      <c r="I45" s="21"/>
      <c r="J45" s="21"/>
      <c r="K45" s="73"/>
      <c r="L45" s="56"/>
      <c r="M45" s="21"/>
      <c r="N45" s="56"/>
    </row>
    <row r="46" spans="1:14" ht="18.75" x14ac:dyDescent="0.25">
      <c r="A46" s="68"/>
      <c r="B46" s="21"/>
      <c r="C46" s="21"/>
      <c r="D46" s="73"/>
      <c r="E46" s="56"/>
      <c r="F46" s="21"/>
      <c r="G46" s="56"/>
      <c r="H46" s="68"/>
      <c r="I46" s="21"/>
      <c r="J46" s="21"/>
      <c r="K46" s="73"/>
      <c r="L46" s="56"/>
      <c r="M46" s="21"/>
      <c r="N46" s="56"/>
    </row>
    <row r="47" spans="1:14" ht="18.75" x14ac:dyDescent="0.25">
      <c r="A47" s="68"/>
      <c r="B47" s="21"/>
      <c r="C47" s="21"/>
      <c r="D47" s="73"/>
      <c r="E47" s="56"/>
      <c r="F47" s="21"/>
      <c r="G47" s="56"/>
      <c r="H47" s="68"/>
      <c r="I47" s="21"/>
      <c r="J47" s="21"/>
      <c r="K47" s="73"/>
      <c r="L47" s="56"/>
      <c r="M47" s="21"/>
      <c r="N47" s="56"/>
    </row>
    <row r="48" spans="1:14" ht="18.75" x14ac:dyDescent="0.25">
      <c r="A48" s="68"/>
      <c r="B48" s="21"/>
      <c r="C48" s="21"/>
      <c r="D48" s="73"/>
      <c r="E48" s="56"/>
      <c r="F48" s="21"/>
      <c r="G48" s="56"/>
      <c r="H48" s="68"/>
      <c r="I48" s="21"/>
      <c r="J48" s="21"/>
      <c r="K48" s="73"/>
      <c r="L48" s="56"/>
      <c r="M48" s="21"/>
      <c r="N48" s="56"/>
    </row>
    <row r="49" spans="1:14" ht="18.75" x14ac:dyDescent="0.25">
      <c r="A49" s="68"/>
      <c r="B49" s="21"/>
      <c r="C49" s="21"/>
      <c r="D49" s="73"/>
      <c r="E49" s="56"/>
      <c r="F49" s="21"/>
      <c r="G49" s="56"/>
      <c r="H49" s="68"/>
      <c r="I49" s="21"/>
      <c r="J49" s="21"/>
      <c r="K49" s="73"/>
      <c r="L49" s="56"/>
      <c r="M49" s="21"/>
      <c r="N49" s="56"/>
    </row>
    <row r="50" spans="1:14" ht="18.75" x14ac:dyDescent="0.25">
      <c r="A50" s="68"/>
      <c r="B50" s="21"/>
      <c r="C50" s="21"/>
      <c r="D50" s="73"/>
      <c r="E50" s="56"/>
      <c r="F50" s="21"/>
      <c r="G50" s="56"/>
      <c r="H50" s="68"/>
      <c r="I50" s="21"/>
      <c r="J50" s="21"/>
      <c r="K50" s="73"/>
      <c r="L50" s="56"/>
      <c r="M50" s="21"/>
      <c r="N50" s="56"/>
    </row>
    <row r="51" spans="1:14" ht="18.75" x14ac:dyDescent="0.25">
      <c r="A51" s="68"/>
      <c r="B51" s="21"/>
      <c r="C51" s="21"/>
      <c r="D51" s="73"/>
      <c r="E51" s="56"/>
      <c r="F51" s="21"/>
      <c r="G51" s="56"/>
      <c r="H51" s="68"/>
      <c r="I51" s="21"/>
      <c r="J51" s="21"/>
      <c r="K51" s="73"/>
      <c r="L51" s="56"/>
      <c r="M51" s="21"/>
      <c r="N51" s="56"/>
    </row>
    <row r="52" spans="1:14" ht="18.75" x14ac:dyDescent="0.25">
      <c r="A52" s="68"/>
      <c r="B52" s="21"/>
      <c r="C52" s="21"/>
      <c r="D52" s="73"/>
      <c r="E52" s="56"/>
      <c r="F52" s="21"/>
      <c r="G52" s="56"/>
      <c r="H52" s="68"/>
      <c r="I52" s="21"/>
      <c r="J52" s="21"/>
      <c r="K52" s="73"/>
      <c r="L52" s="56"/>
      <c r="M52" s="21"/>
      <c r="N52" s="56"/>
    </row>
    <row r="53" spans="1:14" ht="18.75" x14ac:dyDescent="0.25">
      <c r="A53" s="68"/>
      <c r="B53" s="21"/>
      <c r="C53" s="21"/>
      <c r="D53" s="73"/>
      <c r="E53" s="56"/>
      <c r="F53" s="21"/>
      <c r="G53" s="56"/>
      <c r="H53" s="68"/>
      <c r="I53" s="21"/>
      <c r="J53" s="21"/>
      <c r="K53" s="73"/>
      <c r="L53" s="56"/>
      <c r="M53" s="21"/>
      <c r="N53" s="56"/>
    </row>
    <row r="54" spans="1:14" ht="18.75" x14ac:dyDescent="0.25">
      <c r="A54" s="68"/>
      <c r="B54" s="21"/>
      <c r="C54" s="21"/>
      <c r="D54" s="73"/>
      <c r="E54" s="56"/>
      <c r="F54" s="21"/>
      <c r="G54" s="56"/>
      <c r="H54" s="68"/>
      <c r="I54" s="21"/>
      <c r="J54" s="21"/>
      <c r="K54" s="73"/>
      <c r="L54" s="56"/>
      <c r="M54" s="21"/>
      <c r="N54" s="56"/>
    </row>
    <row r="55" spans="1:14" ht="18.75" x14ac:dyDescent="0.25">
      <c r="A55" s="68"/>
      <c r="B55" s="21"/>
      <c r="C55" s="21"/>
      <c r="D55" s="73"/>
      <c r="E55" s="56"/>
      <c r="F55" s="21"/>
      <c r="G55" s="56"/>
      <c r="H55" s="68"/>
      <c r="I55" s="21"/>
      <c r="J55" s="21"/>
      <c r="K55" s="73"/>
      <c r="L55" s="56"/>
      <c r="M55" s="21"/>
      <c r="N55" s="56"/>
    </row>
    <row r="56" spans="1:14" ht="18.75" x14ac:dyDescent="0.25">
      <c r="A56" s="68"/>
      <c r="B56" s="21"/>
      <c r="C56" s="21"/>
      <c r="D56" s="73"/>
      <c r="E56" s="56"/>
      <c r="F56" s="21"/>
      <c r="G56" s="56"/>
      <c r="H56" s="68"/>
      <c r="I56" s="21"/>
      <c r="J56" s="21"/>
      <c r="K56" s="73"/>
      <c r="L56" s="56"/>
      <c r="M56" s="21"/>
      <c r="N56" s="56"/>
    </row>
    <row r="57" spans="1:14" ht="18.75" x14ac:dyDescent="0.25">
      <c r="A57" s="68"/>
      <c r="B57" s="21"/>
      <c r="C57" s="21"/>
      <c r="D57" s="73"/>
      <c r="E57" s="56"/>
      <c r="F57" s="21"/>
      <c r="G57" s="56"/>
      <c r="H57" s="68"/>
      <c r="I57" s="21"/>
      <c r="J57" s="21"/>
      <c r="K57" s="73"/>
      <c r="L57" s="56"/>
      <c r="M57" s="21"/>
      <c r="N57" s="56"/>
    </row>
    <row r="58" spans="1:14" ht="18.75" x14ac:dyDescent="0.25">
      <c r="A58" s="68"/>
      <c r="B58" s="21"/>
      <c r="C58" s="21"/>
      <c r="D58" s="73"/>
      <c r="E58" s="56"/>
      <c r="F58" s="21"/>
      <c r="G58" s="56"/>
      <c r="H58" s="68"/>
      <c r="I58" s="21"/>
      <c r="J58" s="21"/>
      <c r="K58" s="73"/>
      <c r="L58" s="56"/>
      <c r="M58" s="21"/>
      <c r="N58" s="56"/>
    </row>
    <row r="59" spans="1:14" ht="18.75" x14ac:dyDescent="0.25">
      <c r="A59" s="68"/>
      <c r="B59" s="21"/>
      <c r="C59" s="21"/>
      <c r="D59" s="73"/>
      <c r="E59" s="56"/>
      <c r="F59" s="21"/>
      <c r="G59" s="56"/>
      <c r="H59" s="68"/>
      <c r="I59" s="21"/>
      <c r="J59" s="21"/>
      <c r="K59" s="73"/>
      <c r="L59" s="56"/>
      <c r="M59" s="21"/>
      <c r="N59" s="56"/>
    </row>
    <row r="60" spans="1:14" ht="18.75" x14ac:dyDescent="0.25">
      <c r="A60" s="68"/>
      <c r="B60" s="21"/>
      <c r="C60" s="21"/>
      <c r="D60" s="73"/>
      <c r="E60" s="56"/>
      <c r="F60" s="21"/>
      <c r="G60" s="56"/>
      <c r="H60" s="68"/>
      <c r="I60" s="21"/>
      <c r="J60" s="21"/>
      <c r="K60" s="73"/>
      <c r="L60" s="56"/>
      <c r="M60" s="21"/>
      <c r="N60" s="56"/>
    </row>
    <row r="61" spans="1:14" ht="18.75" x14ac:dyDescent="0.25">
      <c r="A61" s="68"/>
      <c r="B61" s="21"/>
      <c r="C61" s="21"/>
      <c r="D61" s="73"/>
      <c r="E61" s="56"/>
      <c r="F61" s="21"/>
      <c r="G61" s="56"/>
      <c r="H61" s="68"/>
      <c r="I61" s="21"/>
      <c r="J61" s="21"/>
      <c r="K61" s="73"/>
      <c r="L61" s="56"/>
      <c r="M61" s="21"/>
      <c r="N61" s="56"/>
    </row>
    <row r="62" spans="1:14" ht="18.75" x14ac:dyDescent="0.25">
      <c r="A62" s="68"/>
      <c r="B62" s="21"/>
      <c r="C62" s="21"/>
      <c r="D62" s="73"/>
      <c r="E62" s="56"/>
      <c r="F62" s="21"/>
      <c r="G62" s="56"/>
      <c r="H62" s="68"/>
      <c r="I62" s="21"/>
      <c r="J62" s="21"/>
      <c r="K62" s="73"/>
      <c r="L62" s="56"/>
      <c r="M62" s="21"/>
      <c r="N62" s="56"/>
    </row>
    <row r="63" spans="1:14" ht="18.75" x14ac:dyDescent="0.25">
      <c r="A63" s="68"/>
      <c r="B63" s="21"/>
      <c r="C63" s="21"/>
      <c r="D63" s="73"/>
      <c r="E63" s="56"/>
      <c r="F63" s="21"/>
      <c r="G63" s="56"/>
      <c r="H63" s="68"/>
      <c r="I63" s="21"/>
      <c r="J63" s="21"/>
      <c r="K63" s="73"/>
      <c r="L63" s="56"/>
      <c r="M63" s="21"/>
      <c r="N63" s="56"/>
    </row>
    <row r="64" spans="1:14" ht="18.75" x14ac:dyDescent="0.25">
      <c r="A64" s="68"/>
      <c r="B64" s="21"/>
      <c r="C64" s="21"/>
      <c r="D64" s="73"/>
      <c r="E64" s="56"/>
      <c r="F64" s="21"/>
      <c r="G64" s="56"/>
      <c r="H64" s="68"/>
      <c r="I64" s="21"/>
      <c r="J64" s="21"/>
      <c r="K64" s="73"/>
      <c r="L64" s="56"/>
      <c r="M64" s="21"/>
      <c r="N64" s="56"/>
    </row>
    <row r="65" spans="1:14" ht="18.75" x14ac:dyDescent="0.25">
      <c r="A65" s="68"/>
      <c r="B65" s="21"/>
      <c r="C65" s="21"/>
      <c r="D65" s="73"/>
      <c r="E65" s="56"/>
      <c r="F65" s="21"/>
      <c r="G65" s="56"/>
      <c r="H65" s="68"/>
      <c r="I65" s="21"/>
      <c r="J65" s="21"/>
      <c r="K65" s="73"/>
      <c r="L65" s="56"/>
      <c r="M65" s="21"/>
      <c r="N65" s="56"/>
    </row>
    <row r="66" spans="1:14" ht="18.75" x14ac:dyDescent="0.25">
      <c r="A66" s="68"/>
      <c r="B66" s="21"/>
      <c r="C66" s="21"/>
      <c r="D66" s="73"/>
      <c r="E66" s="56"/>
      <c r="F66" s="21"/>
      <c r="G66" s="56"/>
      <c r="H66" s="68"/>
      <c r="I66" s="21"/>
      <c r="J66" s="21"/>
      <c r="K66" s="73"/>
      <c r="L66" s="56"/>
      <c r="M66" s="21"/>
      <c r="N66" s="56"/>
    </row>
    <row r="67" spans="1:14" ht="18.75" x14ac:dyDescent="0.25">
      <c r="A67" s="68"/>
      <c r="B67" s="21"/>
      <c r="C67" s="21"/>
      <c r="D67" s="73"/>
      <c r="E67" s="56"/>
      <c r="F67" s="21"/>
      <c r="G67" s="56"/>
      <c r="H67" s="68"/>
      <c r="I67" s="21"/>
      <c r="J67" s="21"/>
      <c r="K67" s="73"/>
      <c r="L67" s="56"/>
      <c r="M67" s="21"/>
      <c r="N67" s="56"/>
    </row>
    <row r="68" spans="1:14" ht="18.75" x14ac:dyDescent="0.25">
      <c r="A68" s="68"/>
      <c r="B68" s="21"/>
      <c r="C68" s="21"/>
      <c r="D68" s="73"/>
      <c r="E68" s="56"/>
      <c r="F68" s="21"/>
      <c r="G68" s="56"/>
      <c r="H68" s="68"/>
      <c r="I68" s="21"/>
      <c r="J68" s="21"/>
      <c r="K68" s="73"/>
      <c r="L68" s="56"/>
      <c r="M68" s="21"/>
      <c r="N68" s="56"/>
    </row>
    <row r="69" spans="1:14" ht="18.75" x14ac:dyDescent="0.25">
      <c r="A69" s="68"/>
      <c r="B69" s="21"/>
      <c r="C69" s="21"/>
      <c r="D69" s="73"/>
      <c r="E69" s="56"/>
      <c r="F69" s="21"/>
      <c r="G69" s="56"/>
      <c r="H69" s="68"/>
      <c r="I69" s="21"/>
      <c r="J69" s="21"/>
      <c r="K69" s="73"/>
      <c r="L69" s="56"/>
      <c r="M69" s="21"/>
      <c r="N69" s="56"/>
    </row>
    <row r="70" spans="1:14" ht="18.75" x14ac:dyDescent="0.25">
      <c r="A70" s="68"/>
      <c r="B70" s="21"/>
      <c r="C70" s="21"/>
      <c r="D70" s="73"/>
      <c r="E70" s="56"/>
      <c r="F70" s="21"/>
      <c r="G70" s="56"/>
      <c r="H70" s="68"/>
      <c r="I70" s="21"/>
      <c r="J70" s="21"/>
      <c r="K70" s="73"/>
      <c r="L70" s="56"/>
      <c r="M70" s="21"/>
      <c r="N70" s="56"/>
    </row>
    <row r="71" spans="1:14" ht="18.75" x14ac:dyDescent="0.25">
      <c r="A71" s="68"/>
      <c r="B71" s="21"/>
      <c r="C71" s="21"/>
      <c r="D71" s="73"/>
      <c r="E71" s="56"/>
      <c r="F71" s="21"/>
      <c r="G71" s="56"/>
      <c r="H71" s="68"/>
      <c r="I71" s="21"/>
      <c r="J71" s="21"/>
      <c r="K71" s="73"/>
      <c r="L71" s="56"/>
      <c r="M71" s="21"/>
      <c r="N71" s="56"/>
    </row>
    <row r="72" spans="1:14" ht="18.75" x14ac:dyDescent="0.25">
      <c r="A72" s="68"/>
      <c r="B72" s="21"/>
      <c r="C72" s="21"/>
      <c r="D72" s="73"/>
      <c r="E72" s="56"/>
      <c r="F72" s="21"/>
      <c r="G72" s="56"/>
      <c r="H72" s="68"/>
      <c r="I72" s="21"/>
      <c r="J72" s="21"/>
      <c r="K72" s="73"/>
      <c r="L72" s="56"/>
      <c r="M72" s="21"/>
      <c r="N72" s="56"/>
    </row>
    <row r="73" spans="1:14" ht="18.75" x14ac:dyDescent="0.25">
      <c r="A73" s="68"/>
      <c r="B73" s="21"/>
      <c r="C73" s="21"/>
      <c r="D73" s="73"/>
      <c r="E73" s="56"/>
      <c r="F73" s="21"/>
      <c r="G73" s="56"/>
      <c r="H73" s="68"/>
      <c r="I73" s="21"/>
      <c r="J73" s="21"/>
      <c r="K73" s="73"/>
      <c r="L73" s="56"/>
      <c r="M73" s="21"/>
      <c r="N73" s="56"/>
    </row>
    <row r="74" spans="1:14" ht="18.75" x14ac:dyDescent="0.25">
      <c r="A74" s="68"/>
      <c r="B74" s="21"/>
      <c r="C74" s="21"/>
      <c r="D74" s="73"/>
      <c r="E74" s="56"/>
      <c r="F74" s="21"/>
      <c r="G74" s="56"/>
      <c r="H74" s="68"/>
      <c r="I74" s="21"/>
      <c r="J74" s="21"/>
      <c r="K74" s="73"/>
      <c r="L74" s="56"/>
      <c r="M74" s="21"/>
      <c r="N74" s="56"/>
    </row>
    <row r="75" spans="1:14" ht="18.75" x14ac:dyDescent="0.25">
      <c r="A75" s="68"/>
      <c r="B75" s="21"/>
      <c r="C75" s="21"/>
      <c r="D75" s="73"/>
      <c r="E75" s="56"/>
      <c r="F75" s="21"/>
      <c r="G75" s="56"/>
      <c r="H75" s="68"/>
      <c r="I75" s="21"/>
      <c r="J75" s="21"/>
      <c r="K75" s="73"/>
      <c r="L75" s="56"/>
      <c r="M75" s="21"/>
      <c r="N75" s="56"/>
    </row>
    <row r="76" spans="1:14" ht="18.75" x14ac:dyDescent="0.25">
      <c r="A76" s="68"/>
      <c r="B76" s="21"/>
      <c r="C76" s="21"/>
      <c r="D76" s="73"/>
      <c r="E76" s="56"/>
      <c r="F76" s="21"/>
      <c r="G76" s="56"/>
      <c r="H76" s="68"/>
      <c r="I76" s="21"/>
      <c r="J76" s="21"/>
      <c r="K76" s="73"/>
      <c r="L76" s="56"/>
      <c r="M76" s="21"/>
      <c r="N76" s="56"/>
    </row>
    <row r="77" spans="1:14" ht="18.75" x14ac:dyDescent="0.25">
      <c r="A77" s="58"/>
      <c r="B77" s="21"/>
      <c r="C77" s="21"/>
      <c r="D77" s="73"/>
      <c r="E77" s="56"/>
      <c r="F77" s="21"/>
      <c r="G77" s="56"/>
      <c r="H77" s="68"/>
      <c r="I77" s="21"/>
      <c r="J77" s="21"/>
      <c r="K77" s="73"/>
      <c r="L77" s="56"/>
      <c r="M77" s="21"/>
      <c r="N77" s="56"/>
    </row>
    <row r="78" spans="1:14" ht="18.75" x14ac:dyDescent="0.25">
      <c r="A78" s="58"/>
      <c r="B78" s="21"/>
      <c r="C78" s="21"/>
      <c r="D78" s="73"/>
      <c r="E78" s="56"/>
      <c r="F78" s="21"/>
      <c r="G78" s="56"/>
      <c r="H78" s="68"/>
      <c r="I78" s="21"/>
      <c r="J78" s="21"/>
      <c r="K78" s="73"/>
      <c r="L78" s="56"/>
      <c r="M78" s="21"/>
      <c r="N78" s="56"/>
    </row>
    <row r="79" spans="1:14" ht="18.75" x14ac:dyDescent="0.25">
      <c r="A79" s="58"/>
      <c r="B79" s="21"/>
      <c r="C79" s="21"/>
      <c r="D79" s="73"/>
      <c r="E79" s="56"/>
      <c r="F79" s="21"/>
      <c r="G79" s="56"/>
      <c r="H79" s="68"/>
      <c r="I79" s="21"/>
      <c r="J79" s="21"/>
      <c r="K79" s="73"/>
      <c r="L79" s="56"/>
      <c r="M79" s="21"/>
      <c r="N79" s="56"/>
    </row>
    <row r="80" spans="1:14" ht="18.75" x14ac:dyDescent="0.25">
      <c r="A80" s="58"/>
      <c r="B80" s="21"/>
      <c r="C80" s="21"/>
      <c r="D80" s="73"/>
      <c r="E80" s="56"/>
      <c r="F80" s="21"/>
      <c r="G80" s="56"/>
      <c r="H80" s="68"/>
      <c r="I80" s="21"/>
      <c r="J80" s="21"/>
      <c r="K80" s="73"/>
      <c r="L80" s="56"/>
      <c r="M80" s="21"/>
      <c r="N80" s="56"/>
    </row>
    <row r="81" spans="1:14" ht="18.75" x14ac:dyDescent="0.25">
      <c r="A81" s="58"/>
      <c r="B81" s="21"/>
      <c r="C81" s="21"/>
      <c r="D81" s="73"/>
      <c r="E81" s="56"/>
      <c r="F81" s="21"/>
      <c r="G81" s="56"/>
      <c r="H81" s="68"/>
      <c r="I81" s="21"/>
      <c r="J81" s="21"/>
      <c r="K81" s="73"/>
      <c r="L81" s="56"/>
      <c r="M81" s="21"/>
      <c r="N81" s="56"/>
    </row>
    <row r="82" spans="1:14" ht="18.75" x14ac:dyDescent="0.25">
      <c r="A82" s="58"/>
      <c r="B82" s="21"/>
      <c r="C82" s="21"/>
      <c r="D82" s="73"/>
      <c r="E82" s="56"/>
      <c r="F82" s="21"/>
      <c r="G82" s="56"/>
      <c r="H82" s="68"/>
      <c r="I82" s="21"/>
      <c r="J82" s="21"/>
      <c r="K82" s="73"/>
      <c r="L82" s="56"/>
      <c r="M82" s="21"/>
      <c r="N82" s="56"/>
    </row>
    <row r="83" spans="1:14" ht="18.75" x14ac:dyDescent="0.25">
      <c r="A83" s="58"/>
      <c r="B83" s="21"/>
      <c r="C83" s="21"/>
      <c r="D83" s="73"/>
      <c r="E83" s="56"/>
      <c r="F83" s="21"/>
      <c r="G83" s="56"/>
      <c r="H83" s="68"/>
      <c r="I83" s="21"/>
      <c r="J83" s="21"/>
      <c r="K83" s="73"/>
      <c r="L83" s="56"/>
      <c r="M83" s="21"/>
      <c r="N83" s="56"/>
    </row>
    <row r="84" spans="1:14" ht="18.75" x14ac:dyDescent="0.25">
      <c r="A84" s="58"/>
      <c r="B84" s="21"/>
      <c r="C84" s="21"/>
      <c r="D84" s="73"/>
      <c r="E84" s="56"/>
      <c r="F84" s="21"/>
      <c r="G84" s="56"/>
      <c r="H84" s="68"/>
      <c r="I84" s="21"/>
      <c r="J84" s="21"/>
      <c r="K84" s="73"/>
      <c r="L84" s="56"/>
      <c r="M84" s="21"/>
      <c r="N84" s="56"/>
    </row>
    <row r="85" spans="1:14" ht="18.75" x14ac:dyDescent="0.25">
      <c r="A85" s="58"/>
      <c r="B85" s="21"/>
      <c r="C85" s="21"/>
      <c r="D85" s="73"/>
      <c r="E85" s="56"/>
      <c r="F85" s="21"/>
      <c r="G85" s="56"/>
      <c r="H85" s="68"/>
      <c r="I85" s="21"/>
      <c r="J85" s="21"/>
      <c r="K85" s="73"/>
      <c r="L85" s="56"/>
      <c r="M85" s="21"/>
      <c r="N85" s="56"/>
    </row>
    <row r="86" spans="1:14" ht="18.75" x14ac:dyDescent="0.25">
      <c r="A86" s="58"/>
      <c r="B86" s="21"/>
      <c r="C86" s="21"/>
      <c r="D86" s="73"/>
      <c r="E86" s="56"/>
      <c r="F86" s="21"/>
      <c r="G86" s="56"/>
      <c r="H86" s="68"/>
      <c r="I86" s="21"/>
      <c r="J86" s="21"/>
      <c r="K86" s="73"/>
      <c r="L86" s="56"/>
      <c r="M86" s="21"/>
      <c r="N86" s="56"/>
    </row>
    <row r="87" spans="1:14" ht="18.75" x14ac:dyDescent="0.25">
      <c r="A87" s="58"/>
      <c r="B87" s="21"/>
      <c r="C87" s="21"/>
      <c r="D87" s="73"/>
      <c r="E87" s="56"/>
      <c r="F87" s="21"/>
      <c r="G87" s="56"/>
      <c r="H87" s="68"/>
      <c r="I87" s="21"/>
      <c r="J87" s="21"/>
      <c r="K87" s="73"/>
      <c r="L87" s="56"/>
      <c r="M87" s="21"/>
      <c r="N87" s="56"/>
    </row>
    <row r="88" spans="1:14" ht="18.75" x14ac:dyDescent="0.25">
      <c r="A88" s="58"/>
      <c r="B88" s="21"/>
      <c r="C88" s="21"/>
      <c r="D88" s="73"/>
      <c r="E88" s="56"/>
      <c r="F88" s="21"/>
      <c r="G88" s="56"/>
      <c r="H88" s="68"/>
      <c r="I88" s="21"/>
      <c r="J88" s="21"/>
      <c r="K88" s="73"/>
      <c r="L88" s="56"/>
      <c r="M88" s="21"/>
      <c r="N88" s="56"/>
    </row>
    <row r="89" spans="1:14" ht="18.75" x14ac:dyDescent="0.25">
      <c r="A89" s="58"/>
      <c r="B89" s="21"/>
      <c r="C89" s="21"/>
      <c r="D89" s="73"/>
      <c r="E89" s="56"/>
      <c r="F89" s="21"/>
      <c r="G89" s="56"/>
      <c r="H89" s="68"/>
      <c r="I89" s="21"/>
      <c r="J89" s="21"/>
      <c r="K89" s="73"/>
      <c r="L89" s="56"/>
      <c r="M89" s="21"/>
      <c r="N89" s="56"/>
    </row>
    <row r="90" spans="1:14" ht="18.75" x14ac:dyDescent="0.25">
      <c r="A90" s="58"/>
      <c r="B90" s="21"/>
      <c r="C90" s="21"/>
      <c r="D90" s="73"/>
      <c r="E90" s="56"/>
      <c r="F90" s="21"/>
      <c r="G90" s="56"/>
      <c r="H90" s="68"/>
      <c r="I90" s="21"/>
      <c r="J90" s="21"/>
      <c r="K90" s="73"/>
      <c r="L90" s="56"/>
      <c r="M90" s="21"/>
      <c r="N90" s="56"/>
    </row>
    <row r="91" spans="1:14" ht="18.75" x14ac:dyDescent="0.25">
      <c r="A91" s="58"/>
      <c r="B91" s="21"/>
      <c r="C91" s="21"/>
      <c r="D91" s="73"/>
      <c r="E91" s="56"/>
      <c r="F91" s="21"/>
      <c r="G91" s="56"/>
      <c r="H91" s="68"/>
      <c r="I91" s="21"/>
      <c r="J91" s="21"/>
      <c r="K91" s="73"/>
      <c r="L91" s="56"/>
      <c r="M91" s="21"/>
      <c r="N91" s="56"/>
    </row>
    <row r="92" spans="1:14" ht="18.75" x14ac:dyDescent="0.25">
      <c r="A92" s="58"/>
      <c r="B92" s="21"/>
      <c r="C92" s="21"/>
      <c r="D92" s="73"/>
      <c r="E92" s="56"/>
      <c r="F92" s="21"/>
      <c r="G92" s="56"/>
      <c r="H92" s="68"/>
      <c r="I92" s="21"/>
      <c r="J92" s="21"/>
      <c r="K92" s="73"/>
      <c r="L92" s="56"/>
      <c r="M92" s="21"/>
      <c r="N92" s="56"/>
    </row>
    <row r="93" spans="1:14" ht="18.75" x14ac:dyDescent="0.25">
      <c r="A93" s="58"/>
      <c r="B93" s="21"/>
      <c r="C93" s="21"/>
      <c r="D93" s="73"/>
      <c r="E93" s="56"/>
      <c r="F93" s="21"/>
      <c r="G93" s="56"/>
      <c r="H93" s="68"/>
      <c r="I93" s="21"/>
      <c r="J93" s="21"/>
      <c r="K93" s="73"/>
      <c r="L93" s="56"/>
      <c r="M93" s="21"/>
      <c r="N93" s="56"/>
    </row>
    <row r="94" spans="1:14" ht="18.75" x14ac:dyDescent="0.25">
      <c r="A94" s="58"/>
      <c r="B94" s="21"/>
      <c r="C94" s="21"/>
      <c r="D94" s="73"/>
      <c r="E94" s="56"/>
      <c r="F94" s="21"/>
      <c r="G94" s="56"/>
      <c r="H94" s="68"/>
      <c r="I94" s="21"/>
      <c r="J94" s="21"/>
      <c r="K94" s="73"/>
      <c r="L94" s="56"/>
      <c r="M94" s="21"/>
      <c r="N94" s="56"/>
    </row>
    <row r="95" spans="1:14" ht="18.75" x14ac:dyDescent="0.25">
      <c r="A95" s="58"/>
      <c r="B95" s="21"/>
      <c r="C95" s="21"/>
      <c r="D95" s="73"/>
      <c r="E95" s="56"/>
      <c r="F95" s="21"/>
      <c r="G95" s="56"/>
      <c r="H95" s="68"/>
      <c r="I95" s="21"/>
      <c r="J95" s="21"/>
      <c r="K95" s="73"/>
      <c r="L95" s="56"/>
      <c r="M95" s="21"/>
      <c r="N95" s="56"/>
    </row>
    <row r="96" spans="1:14" ht="18.75" x14ac:dyDescent="0.25">
      <c r="A96" s="58"/>
      <c r="B96" s="21"/>
      <c r="C96" s="21"/>
      <c r="D96" s="73"/>
      <c r="E96" s="56"/>
      <c r="F96" s="21"/>
      <c r="G96" s="56"/>
      <c r="H96" s="68"/>
      <c r="I96" s="21"/>
      <c r="J96" s="21"/>
      <c r="K96" s="73"/>
      <c r="L96" s="56"/>
      <c r="M96" s="21"/>
      <c r="N96" s="56"/>
    </row>
    <row r="97" spans="1:14" ht="18.75" x14ac:dyDescent="0.25">
      <c r="A97" s="58"/>
      <c r="B97" s="21"/>
      <c r="C97" s="21"/>
      <c r="D97" s="73"/>
      <c r="E97" s="56"/>
      <c r="F97" s="21"/>
      <c r="G97" s="56"/>
      <c r="H97" s="68"/>
      <c r="I97" s="21"/>
      <c r="J97" s="21"/>
      <c r="K97" s="73"/>
      <c r="L97" s="56"/>
      <c r="M97" s="21"/>
      <c r="N97" s="56"/>
    </row>
    <row r="98" spans="1:14" ht="18.75" x14ac:dyDescent="0.25">
      <c r="A98" s="58"/>
      <c r="B98" s="21"/>
      <c r="C98" s="21"/>
      <c r="D98" s="73"/>
      <c r="E98" s="56"/>
      <c r="F98" s="21"/>
      <c r="G98" s="56"/>
      <c r="H98" s="68"/>
      <c r="I98" s="21"/>
      <c r="J98" s="21"/>
      <c r="K98" s="73"/>
      <c r="L98" s="56"/>
      <c r="M98" s="21"/>
      <c r="N98" s="56"/>
    </row>
    <row r="99" spans="1:14" ht="18.75" x14ac:dyDescent="0.25">
      <c r="A99" s="58"/>
      <c r="B99" s="21"/>
      <c r="C99" s="21"/>
      <c r="D99" s="73"/>
      <c r="E99" s="56"/>
      <c r="F99" s="21"/>
      <c r="G99" s="56"/>
      <c r="H99" s="68"/>
      <c r="I99" s="21"/>
      <c r="J99" s="21"/>
      <c r="K99" s="73"/>
      <c r="L99" s="56"/>
      <c r="M99" s="21"/>
      <c r="N99" s="56"/>
    </row>
    <row r="100" spans="1:14" ht="18.75" x14ac:dyDescent="0.25">
      <c r="A100" s="58"/>
      <c r="B100" s="21"/>
      <c r="C100" s="21"/>
      <c r="D100" s="73"/>
      <c r="E100" s="56"/>
      <c r="F100" s="21"/>
      <c r="G100" s="56"/>
      <c r="H100" s="68"/>
      <c r="I100" s="21"/>
      <c r="J100" s="21"/>
      <c r="K100" s="73"/>
      <c r="L100" s="56"/>
      <c r="M100" s="21"/>
      <c r="N100" s="56"/>
    </row>
    <row r="101" spans="1:14" ht="18.75" x14ac:dyDescent="0.25">
      <c r="A101" s="58"/>
      <c r="B101" s="21"/>
      <c r="C101" s="21"/>
      <c r="D101" s="73"/>
      <c r="E101" s="56"/>
      <c r="F101" s="21"/>
      <c r="G101" s="56"/>
      <c r="H101" s="68"/>
      <c r="I101" s="21"/>
      <c r="J101" s="21"/>
      <c r="K101" s="73"/>
      <c r="L101" s="56"/>
      <c r="M101" s="21"/>
      <c r="N101" s="56"/>
    </row>
    <row r="102" spans="1:14" ht="18.75" x14ac:dyDescent="0.25">
      <c r="A102" s="58"/>
      <c r="B102" s="21"/>
      <c r="C102" s="21"/>
      <c r="D102" s="73"/>
      <c r="E102" s="56"/>
      <c r="F102" s="21"/>
      <c r="G102" s="56"/>
      <c r="H102" s="68"/>
      <c r="I102" s="21"/>
      <c r="J102" s="21"/>
      <c r="K102" s="73"/>
      <c r="L102" s="56"/>
      <c r="M102" s="21"/>
      <c r="N102" s="56"/>
    </row>
    <row r="103" spans="1:14" ht="18.75" x14ac:dyDescent="0.25">
      <c r="A103" s="58"/>
      <c r="B103" s="21"/>
      <c r="C103" s="21"/>
      <c r="D103" s="73"/>
      <c r="E103" s="56"/>
      <c r="F103" s="21"/>
      <c r="G103" s="56"/>
      <c r="H103" s="68"/>
      <c r="I103" s="21"/>
      <c r="J103" s="21"/>
      <c r="K103" s="73"/>
      <c r="L103" s="56"/>
      <c r="M103" s="21"/>
      <c r="N103" s="56"/>
    </row>
    <row r="104" spans="1:14" ht="18.75" x14ac:dyDescent="0.25">
      <c r="A104" s="58"/>
      <c r="B104" s="21"/>
      <c r="C104" s="21"/>
      <c r="D104" s="73"/>
      <c r="E104" s="56"/>
      <c r="F104" s="21"/>
      <c r="G104" s="56"/>
      <c r="H104" s="68"/>
      <c r="I104" s="21"/>
      <c r="J104" s="21"/>
      <c r="K104" s="73"/>
      <c r="L104" s="56"/>
      <c r="M104" s="21"/>
      <c r="N104" s="56"/>
    </row>
    <row r="105" spans="1:14" ht="18.75" x14ac:dyDescent="0.25">
      <c r="A105" s="58"/>
      <c r="B105" s="21"/>
      <c r="C105" s="21"/>
      <c r="D105" s="73"/>
      <c r="E105" s="56"/>
      <c r="F105" s="21"/>
      <c r="G105" s="56"/>
      <c r="H105" s="68"/>
      <c r="I105" s="21"/>
      <c r="J105" s="21"/>
      <c r="K105" s="73"/>
      <c r="L105" s="56"/>
      <c r="M105" s="21"/>
      <c r="N105" s="56"/>
    </row>
    <row r="106" spans="1:14" ht="18.75" x14ac:dyDescent="0.25">
      <c r="A106" s="58"/>
      <c r="B106" s="21"/>
      <c r="C106" s="21"/>
      <c r="D106" s="73"/>
      <c r="E106" s="56"/>
      <c r="F106" s="21"/>
      <c r="G106" s="56"/>
      <c r="H106" s="68"/>
      <c r="I106" s="21"/>
      <c r="J106" s="21"/>
      <c r="K106" s="73"/>
      <c r="L106" s="56"/>
      <c r="M106" s="21"/>
      <c r="N106" s="56"/>
    </row>
    <row r="107" spans="1:14" ht="18.75" x14ac:dyDescent="0.25">
      <c r="A107" s="58"/>
      <c r="B107" s="21"/>
      <c r="C107" s="21"/>
      <c r="D107" s="73"/>
      <c r="E107" s="56"/>
      <c r="F107" s="21"/>
      <c r="G107" s="56"/>
      <c r="H107" s="68"/>
      <c r="I107" s="21"/>
      <c r="J107" s="21"/>
      <c r="K107" s="73"/>
      <c r="L107" s="56"/>
      <c r="M107" s="21"/>
      <c r="N107" s="56"/>
    </row>
    <row r="108" spans="1:14" ht="18.75" x14ac:dyDescent="0.25">
      <c r="A108" s="58"/>
      <c r="B108" s="21"/>
      <c r="C108" s="21"/>
      <c r="D108" s="73"/>
      <c r="E108" s="56"/>
      <c r="F108" s="21"/>
      <c r="G108" s="56"/>
      <c r="H108" s="68"/>
      <c r="I108" s="21"/>
      <c r="J108" s="21"/>
      <c r="K108" s="73"/>
      <c r="L108" s="56"/>
      <c r="M108" s="21"/>
      <c r="N108" s="56"/>
    </row>
    <row r="109" spans="1:14" ht="18.75" x14ac:dyDescent="0.25">
      <c r="A109" s="58"/>
      <c r="B109" s="21"/>
      <c r="C109" s="21"/>
      <c r="D109" s="73"/>
      <c r="E109" s="56"/>
      <c r="F109" s="21"/>
      <c r="G109" s="56"/>
      <c r="H109" s="68"/>
      <c r="I109" s="21"/>
      <c r="J109" s="21"/>
      <c r="K109" s="73"/>
      <c r="L109" s="56"/>
      <c r="M109" s="21"/>
      <c r="N109" s="56"/>
    </row>
    <row r="110" spans="1:14" ht="18.75" x14ac:dyDescent="0.25">
      <c r="A110" s="58"/>
      <c r="B110" s="21"/>
      <c r="C110" s="21"/>
      <c r="D110" s="73"/>
      <c r="E110" s="56"/>
      <c r="F110" s="21"/>
      <c r="G110" s="56"/>
      <c r="H110" s="68"/>
      <c r="I110" s="21"/>
      <c r="J110" s="21"/>
      <c r="K110" s="73"/>
      <c r="L110" s="56"/>
      <c r="M110" s="21"/>
      <c r="N110" s="56"/>
    </row>
    <row r="111" spans="1:14" ht="18.75" x14ac:dyDescent="0.25">
      <c r="A111" s="58"/>
      <c r="B111" s="21"/>
      <c r="C111" s="21"/>
      <c r="D111" s="73"/>
      <c r="E111" s="56"/>
      <c r="F111" s="21"/>
      <c r="G111" s="56"/>
      <c r="H111" s="68"/>
      <c r="I111" s="21"/>
      <c r="J111" s="21"/>
      <c r="K111" s="73"/>
      <c r="L111" s="56"/>
      <c r="M111" s="21"/>
      <c r="N111" s="56"/>
    </row>
    <row r="112" spans="1:14" ht="18.75" x14ac:dyDescent="0.25">
      <c r="A112" s="58"/>
      <c r="B112" s="21"/>
      <c r="C112" s="21"/>
      <c r="D112" s="73"/>
      <c r="E112" s="56"/>
      <c r="F112" s="21"/>
      <c r="G112" s="56"/>
      <c r="H112" s="68"/>
      <c r="I112" s="21"/>
      <c r="J112" s="21"/>
      <c r="K112" s="73"/>
      <c r="L112" s="56"/>
      <c r="M112" s="21"/>
      <c r="N112" s="56"/>
    </row>
    <row r="113" spans="1:14" ht="18.75" x14ac:dyDescent="0.25">
      <c r="A113" s="58"/>
      <c r="B113" s="21"/>
      <c r="C113" s="21"/>
      <c r="D113" s="73"/>
      <c r="E113" s="56"/>
      <c r="F113" s="21"/>
      <c r="G113" s="56"/>
      <c r="H113" s="68"/>
      <c r="I113" s="21"/>
      <c r="J113" s="21"/>
      <c r="K113" s="73"/>
      <c r="L113" s="56"/>
      <c r="M113" s="21"/>
      <c r="N113" s="56"/>
    </row>
    <row r="114" spans="1:14" ht="18.75" x14ac:dyDescent="0.25">
      <c r="A114" s="58"/>
      <c r="B114" s="21"/>
      <c r="C114" s="21"/>
      <c r="D114" s="73"/>
      <c r="E114" s="56"/>
      <c r="F114" s="21"/>
      <c r="G114" s="56"/>
      <c r="H114" s="68"/>
      <c r="I114" s="21"/>
      <c r="J114" s="21"/>
      <c r="K114" s="73"/>
      <c r="L114" s="56"/>
      <c r="M114" s="21"/>
      <c r="N114" s="56"/>
    </row>
    <row r="115" spans="1:14" ht="18.75" x14ac:dyDescent="0.25">
      <c r="A115" s="58"/>
      <c r="B115" s="21"/>
      <c r="C115" s="21"/>
      <c r="D115" s="73"/>
      <c r="E115" s="56"/>
      <c r="F115" s="21"/>
      <c r="G115" s="56"/>
      <c r="H115" s="68"/>
      <c r="I115" s="21"/>
      <c r="J115" s="21"/>
      <c r="K115" s="73"/>
      <c r="L115" s="56"/>
      <c r="M115" s="21"/>
      <c r="N115" s="56"/>
    </row>
    <row r="116" spans="1:14" ht="18.75" x14ac:dyDescent="0.25">
      <c r="A116" s="58"/>
      <c r="B116" s="21"/>
      <c r="C116" s="21"/>
      <c r="D116" s="73"/>
      <c r="E116" s="56"/>
      <c r="F116" s="21"/>
      <c r="G116" s="56"/>
      <c r="H116" s="68"/>
      <c r="I116" s="21"/>
      <c r="J116" s="21"/>
      <c r="K116" s="73"/>
      <c r="L116" s="56"/>
      <c r="M116" s="21"/>
      <c r="N116" s="56"/>
    </row>
    <row r="117" spans="1:14" ht="18.75" x14ac:dyDescent="0.25">
      <c r="A117" s="58"/>
      <c r="B117" s="21"/>
      <c r="C117" s="21"/>
      <c r="D117" s="73"/>
      <c r="E117" s="56"/>
      <c r="F117" s="21"/>
      <c r="G117" s="56"/>
      <c r="H117" s="68"/>
      <c r="I117" s="21"/>
      <c r="J117" s="21"/>
      <c r="K117" s="73"/>
      <c r="L117" s="56"/>
      <c r="M117" s="21"/>
      <c r="N117" s="56"/>
    </row>
    <row r="118" spans="1:14" ht="18.75" x14ac:dyDescent="0.25">
      <c r="A118" s="58"/>
      <c r="B118" s="21"/>
      <c r="C118" s="21"/>
      <c r="D118" s="73"/>
      <c r="E118" s="56"/>
      <c r="F118" s="21"/>
      <c r="G118" s="56"/>
      <c r="H118" s="68"/>
      <c r="I118" s="21"/>
      <c r="J118" s="21"/>
      <c r="K118" s="73"/>
      <c r="L118" s="56"/>
      <c r="M118" s="21"/>
      <c r="N118" s="56"/>
    </row>
    <row r="119" spans="1:14" ht="18.75" x14ac:dyDescent="0.25">
      <c r="A119" s="58"/>
      <c r="B119" s="21"/>
      <c r="C119" s="21"/>
      <c r="D119" s="73"/>
      <c r="E119" s="56"/>
      <c r="F119" s="21"/>
      <c r="G119" s="56"/>
      <c r="H119" s="68"/>
      <c r="I119" s="21"/>
      <c r="J119" s="21"/>
      <c r="K119" s="73"/>
      <c r="L119" s="56"/>
      <c r="M119" s="21"/>
      <c r="N119" s="56"/>
    </row>
    <row r="120" spans="1:14" ht="18.75" x14ac:dyDescent="0.25">
      <c r="A120" s="58"/>
      <c r="B120" s="21"/>
      <c r="C120" s="21"/>
      <c r="D120" s="73"/>
      <c r="E120" s="56"/>
      <c r="F120" s="21"/>
      <c r="G120" s="56"/>
      <c r="H120" s="68"/>
      <c r="I120" s="21"/>
      <c r="J120" s="21"/>
      <c r="K120" s="73"/>
      <c r="L120" s="56"/>
      <c r="M120" s="21"/>
      <c r="N120" s="56"/>
    </row>
    <row r="121" spans="1:14" ht="18.75" x14ac:dyDescent="0.25">
      <c r="A121" s="58"/>
      <c r="B121" s="21"/>
      <c r="C121" s="21"/>
      <c r="D121" s="73"/>
      <c r="E121" s="56"/>
      <c r="F121" s="21"/>
      <c r="G121" s="56"/>
      <c r="H121" s="68"/>
      <c r="I121" s="21"/>
      <c r="J121" s="21"/>
      <c r="K121" s="73"/>
      <c r="L121" s="56"/>
      <c r="M121" s="21"/>
      <c r="N121" s="56"/>
    </row>
    <row r="122" spans="1:14" ht="18.75" x14ac:dyDescent="0.25">
      <c r="A122" s="58"/>
      <c r="B122" s="21"/>
      <c r="C122" s="21"/>
      <c r="D122" s="73"/>
      <c r="E122" s="56"/>
      <c r="F122" s="21"/>
      <c r="G122" s="56"/>
      <c r="H122" s="68"/>
      <c r="I122" s="21"/>
      <c r="J122" s="21"/>
      <c r="K122" s="73"/>
      <c r="L122" s="56"/>
      <c r="M122" s="21"/>
      <c r="N122" s="56"/>
    </row>
    <row r="123" spans="1:14" ht="18.75" x14ac:dyDescent="0.25">
      <c r="A123" s="58"/>
      <c r="B123" s="21"/>
      <c r="C123" s="21"/>
      <c r="D123" s="73"/>
      <c r="E123" s="56"/>
      <c r="F123" s="21"/>
      <c r="G123" s="56"/>
      <c r="H123" s="68"/>
      <c r="I123" s="21"/>
      <c r="J123" s="21"/>
      <c r="K123" s="73"/>
      <c r="L123" s="56"/>
      <c r="M123" s="21"/>
      <c r="N123" s="56"/>
    </row>
    <row r="124" spans="1:14" ht="18.75" x14ac:dyDescent="0.25">
      <c r="A124" s="58"/>
      <c r="B124" s="21"/>
      <c r="C124" s="21"/>
      <c r="D124" s="73"/>
      <c r="E124" s="56"/>
      <c r="F124" s="21"/>
      <c r="G124" s="56"/>
      <c r="H124" s="68"/>
      <c r="I124" s="21"/>
      <c r="J124" s="21"/>
      <c r="K124" s="73"/>
      <c r="L124" s="56"/>
      <c r="M124" s="21"/>
      <c r="N124" s="56"/>
    </row>
    <row r="125" spans="1:14" ht="18.75" x14ac:dyDescent="0.25">
      <c r="A125" s="58"/>
      <c r="B125" s="21"/>
      <c r="C125" s="21"/>
      <c r="D125" s="73"/>
      <c r="E125" s="56"/>
      <c r="F125" s="21"/>
      <c r="G125" s="56"/>
      <c r="H125" s="68"/>
      <c r="I125" s="21"/>
      <c r="J125" s="21"/>
      <c r="K125" s="73"/>
      <c r="L125" s="56"/>
      <c r="M125" s="21"/>
      <c r="N125" s="56"/>
    </row>
    <row r="126" spans="1:14" ht="18.75" x14ac:dyDescent="0.25">
      <c r="A126" s="58"/>
      <c r="B126" s="21"/>
      <c r="C126" s="21"/>
      <c r="D126" s="73"/>
      <c r="E126" s="56"/>
      <c r="F126" s="21"/>
      <c r="G126" s="56"/>
      <c r="H126" s="68"/>
      <c r="I126" s="21"/>
      <c r="J126" s="21"/>
      <c r="K126" s="73"/>
      <c r="L126" s="56"/>
      <c r="M126" s="21"/>
      <c r="N126" s="56"/>
    </row>
    <row r="127" spans="1:14" ht="18.75" x14ac:dyDescent="0.25">
      <c r="A127" s="58"/>
      <c r="B127" s="21"/>
      <c r="C127" s="21"/>
      <c r="D127" s="73"/>
      <c r="E127" s="56"/>
      <c r="F127" s="21"/>
      <c r="G127" s="56"/>
      <c r="H127" s="68"/>
      <c r="I127" s="21"/>
      <c r="J127" s="21"/>
      <c r="K127" s="73"/>
      <c r="L127" s="56"/>
      <c r="M127" s="21"/>
      <c r="N127" s="56"/>
    </row>
    <row r="128" spans="1:14" ht="18.75" x14ac:dyDescent="0.25">
      <c r="B128" s="21"/>
      <c r="C128" s="21"/>
      <c r="D128" s="73"/>
      <c r="E128" s="56"/>
      <c r="F128" s="21"/>
      <c r="G128" s="56"/>
      <c r="H128" s="68"/>
      <c r="I128" s="21"/>
      <c r="J128" s="21"/>
      <c r="K128" s="73"/>
      <c r="L128" s="56"/>
      <c r="M128" s="21"/>
      <c r="N128" s="56"/>
    </row>
    <row r="129" spans="1:14" ht="18.75" x14ac:dyDescent="0.25">
      <c r="A129" s="58"/>
      <c r="B129" s="21"/>
      <c r="C129" s="21"/>
      <c r="D129" s="73"/>
      <c r="E129" s="56"/>
      <c r="F129" s="21"/>
      <c r="G129" s="56"/>
      <c r="H129" s="68"/>
      <c r="I129" s="21"/>
      <c r="J129" s="21"/>
      <c r="K129" s="73"/>
      <c r="L129" s="56"/>
      <c r="M129" s="21"/>
      <c r="N129" s="56"/>
    </row>
    <row r="130" spans="1:14" ht="18.75" x14ac:dyDescent="0.25">
      <c r="A130" s="58"/>
      <c r="B130" s="21"/>
      <c r="C130" s="21"/>
      <c r="D130" s="73"/>
      <c r="E130" s="56"/>
      <c r="F130" s="21"/>
      <c r="G130" s="56"/>
      <c r="H130" s="68"/>
      <c r="I130" s="21"/>
      <c r="J130" s="21"/>
      <c r="K130" s="73"/>
      <c r="L130" s="56"/>
      <c r="M130" s="21"/>
      <c r="N130" s="56"/>
    </row>
    <row r="131" spans="1:14" ht="18.75" x14ac:dyDescent="0.25">
      <c r="A131" s="58"/>
      <c r="B131" s="21"/>
      <c r="C131" s="21"/>
      <c r="D131" s="73"/>
      <c r="E131" s="56"/>
      <c r="F131" s="21"/>
      <c r="G131" s="56"/>
      <c r="H131" s="68"/>
      <c r="I131" s="21"/>
      <c r="J131" s="21"/>
      <c r="K131" s="73"/>
      <c r="L131" s="56"/>
      <c r="M131" s="21"/>
      <c r="N131" s="56"/>
    </row>
    <row r="132" spans="1:14" ht="18.75" x14ac:dyDescent="0.25">
      <c r="A132" s="58"/>
      <c r="B132" s="21"/>
      <c r="C132" s="21"/>
      <c r="D132" s="73"/>
      <c r="E132" s="56"/>
      <c r="F132" s="21"/>
      <c r="G132" s="56"/>
      <c r="H132" s="68"/>
      <c r="I132" s="21"/>
      <c r="J132" s="21"/>
      <c r="K132" s="73"/>
      <c r="L132" s="56"/>
      <c r="M132" s="21"/>
      <c r="N132" s="56"/>
    </row>
    <row r="133" spans="1:14" ht="18.75" x14ac:dyDescent="0.25">
      <c r="A133" s="58"/>
      <c r="B133" s="21"/>
      <c r="C133" s="21"/>
      <c r="D133" s="73"/>
      <c r="E133" s="56"/>
      <c r="F133" s="21"/>
      <c r="G133" s="56"/>
      <c r="H133" s="68"/>
      <c r="I133" s="21"/>
      <c r="J133" s="21"/>
      <c r="K133" s="73"/>
      <c r="L133" s="56"/>
      <c r="M133" s="21"/>
      <c r="N133" s="56"/>
    </row>
    <row r="134" spans="1:14" ht="18.75" x14ac:dyDescent="0.25">
      <c r="A134" s="58"/>
      <c r="B134" s="21"/>
      <c r="C134" s="21"/>
      <c r="D134" s="73"/>
      <c r="E134" s="56"/>
      <c r="F134" s="21"/>
      <c r="G134" s="56"/>
      <c r="H134" s="68"/>
      <c r="I134" s="21"/>
      <c r="J134" s="21"/>
      <c r="K134" s="73"/>
      <c r="L134" s="56"/>
      <c r="M134" s="21"/>
      <c r="N134" s="56"/>
    </row>
    <row r="135" spans="1:14" ht="18.75" x14ac:dyDescent="0.25">
      <c r="A135" s="58"/>
      <c r="B135" s="21"/>
      <c r="C135" s="21"/>
      <c r="D135" s="73"/>
      <c r="E135" s="56"/>
      <c r="F135" s="21"/>
      <c r="G135" s="56"/>
      <c r="H135" s="68"/>
      <c r="I135" s="21"/>
      <c r="J135" s="21"/>
      <c r="K135" s="73"/>
      <c r="L135" s="56"/>
      <c r="M135" s="21"/>
      <c r="N135" s="56"/>
    </row>
    <row r="136" spans="1:14" ht="18.75" x14ac:dyDescent="0.25">
      <c r="A136" s="58"/>
      <c r="B136" s="21"/>
      <c r="C136" s="21"/>
      <c r="D136" s="73"/>
      <c r="E136" s="56"/>
      <c r="F136" s="21"/>
      <c r="G136" s="56"/>
      <c r="H136" s="68"/>
      <c r="I136" s="21"/>
      <c r="J136" s="21"/>
      <c r="K136" s="73"/>
      <c r="L136" s="56"/>
      <c r="M136" s="21"/>
      <c r="N136" s="56"/>
    </row>
    <row r="137" spans="1:14" ht="18.75" x14ac:dyDescent="0.25">
      <c r="A137" s="58"/>
      <c r="B137" s="21"/>
      <c r="C137" s="21"/>
      <c r="D137" s="73"/>
      <c r="E137" s="56"/>
      <c r="F137" s="21"/>
      <c r="G137" s="56"/>
      <c r="H137" s="68"/>
      <c r="I137" s="21"/>
      <c r="J137" s="21"/>
      <c r="K137" s="73"/>
      <c r="L137" s="56"/>
      <c r="M137" s="21"/>
      <c r="N137" s="56"/>
    </row>
    <row r="138" spans="1:14" ht="18.75" x14ac:dyDescent="0.25">
      <c r="A138" s="58"/>
      <c r="B138" s="21"/>
      <c r="C138" s="21"/>
      <c r="D138" s="73"/>
      <c r="E138" s="56"/>
      <c r="F138" s="21"/>
      <c r="G138" s="56"/>
      <c r="H138" s="68"/>
      <c r="I138" s="21"/>
      <c r="J138" s="21"/>
      <c r="K138" s="73"/>
      <c r="L138" s="56"/>
      <c r="M138" s="21"/>
      <c r="N138" s="56"/>
    </row>
    <row r="139" spans="1:14" ht="18.75" x14ac:dyDescent="0.25">
      <c r="A139" s="58"/>
      <c r="B139" s="21"/>
      <c r="C139" s="21"/>
      <c r="D139" s="73"/>
      <c r="E139" s="56"/>
      <c r="F139" s="21"/>
      <c r="G139" s="56"/>
      <c r="H139" s="68"/>
      <c r="I139" s="21"/>
      <c r="J139" s="21"/>
      <c r="K139" s="73"/>
      <c r="L139" s="56"/>
      <c r="M139" s="21"/>
      <c r="N139" s="56"/>
    </row>
    <row r="140" spans="1:14" ht="18.75" x14ac:dyDescent="0.25">
      <c r="A140" s="58"/>
      <c r="B140" s="21"/>
      <c r="C140" s="21"/>
      <c r="D140" s="73"/>
      <c r="E140" s="56"/>
      <c r="F140" s="21"/>
      <c r="G140" s="56"/>
      <c r="H140" s="68"/>
      <c r="I140" s="21"/>
      <c r="J140" s="21"/>
      <c r="K140" s="73"/>
      <c r="L140" s="56"/>
      <c r="M140" s="21"/>
      <c r="N140" s="56"/>
    </row>
    <row r="141" spans="1:14" ht="18.75" x14ac:dyDescent="0.25">
      <c r="A141" s="58"/>
      <c r="B141" s="21"/>
      <c r="C141" s="21"/>
      <c r="D141" s="73"/>
      <c r="E141" s="56"/>
      <c r="F141" s="21"/>
      <c r="G141" s="56"/>
      <c r="H141" s="68"/>
      <c r="I141" s="21"/>
      <c r="J141" s="21"/>
      <c r="K141" s="73"/>
      <c r="L141" s="56"/>
      <c r="M141" s="21"/>
      <c r="N141" s="56"/>
    </row>
    <row r="142" spans="1:14" ht="18.75" x14ac:dyDescent="0.25">
      <c r="A142" s="58"/>
      <c r="B142" s="21"/>
      <c r="C142" s="21"/>
      <c r="D142" s="73"/>
      <c r="E142" s="56"/>
      <c r="F142" s="21"/>
      <c r="G142" s="56"/>
      <c r="H142" s="68"/>
      <c r="I142" s="21"/>
      <c r="J142" s="21"/>
      <c r="K142" s="73"/>
      <c r="L142" s="56"/>
      <c r="M142" s="21"/>
      <c r="N142" s="56"/>
    </row>
    <row r="143" spans="1:14" ht="18.75" x14ac:dyDescent="0.25">
      <c r="A143" s="58"/>
      <c r="B143" s="21"/>
      <c r="C143" s="21"/>
      <c r="D143" s="73"/>
      <c r="E143" s="56"/>
      <c r="F143" s="21"/>
      <c r="G143" s="56"/>
      <c r="H143" s="68"/>
      <c r="I143" s="21"/>
      <c r="J143" s="21"/>
      <c r="K143" s="73"/>
      <c r="L143" s="56"/>
      <c r="M143" s="21"/>
      <c r="N143" s="56"/>
    </row>
    <row r="144" spans="1:14" ht="18.75" x14ac:dyDescent="0.25">
      <c r="A144" s="58"/>
      <c r="B144" s="21"/>
      <c r="C144" s="21"/>
      <c r="D144" s="73"/>
      <c r="E144" s="56"/>
      <c r="F144" s="21"/>
      <c r="G144" s="56"/>
      <c r="H144" s="68"/>
      <c r="I144" s="21"/>
      <c r="J144" s="21"/>
      <c r="K144" s="73"/>
      <c r="L144" s="56"/>
      <c r="M144" s="21"/>
      <c r="N144" s="56"/>
    </row>
    <row r="145" spans="1:14" ht="18.75" x14ac:dyDescent="0.25">
      <c r="A145" s="58"/>
      <c r="B145" s="21"/>
      <c r="C145" s="21"/>
      <c r="D145" s="73"/>
      <c r="E145" s="56"/>
      <c r="F145" s="21"/>
      <c r="G145" s="56"/>
      <c r="H145" s="68"/>
      <c r="I145" s="21"/>
      <c r="J145" s="21"/>
      <c r="K145" s="73"/>
      <c r="L145" s="56"/>
      <c r="M145" s="21"/>
      <c r="N145" s="56"/>
    </row>
    <row r="146" spans="1:14" ht="18.75" x14ac:dyDescent="0.25">
      <c r="A146" s="58"/>
      <c r="B146" s="21"/>
      <c r="C146" s="21"/>
      <c r="D146" s="73"/>
      <c r="E146" s="56"/>
      <c r="F146" s="21"/>
      <c r="G146" s="56"/>
      <c r="H146" s="68"/>
      <c r="I146" s="21"/>
      <c r="J146" s="21"/>
      <c r="K146" s="73"/>
      <c r="L146" s="56"/>
      <c r="M146" s="21"/>
      <c r="N146" s="56"/>
    </row>
    <row r="147" spans="1:14" ht="18.75" x14ac:dyDescent="0.25">
      <c r="A147" s="58"/>
      <c r="B147" s="21"/>
      <c r="C147" s="21"/>
      <c r="D147" s="73"/>
      <c r="E147" s="56"/>
      <c r="F147" s="21"/>
      <c r="G147" s="56"/>
      <c r="H147" s="68"/>
      <c r="I147" s="21"/>
      <c r="J147" s="21"/>
      <c r="K147" s="73"/>
      <c r="L147" s="56"/>
      <c r="M147" s="21"/>
      <c r="N147" s="56"/>
    </row>
    <row r="148" spans="1:14" ht="18.75" x14ac:dyDescent="0.25">
      <c r="A148" s="58"/>
      <c r="B148" s="21"/>
      <c r="C148" s="21"/>
      <c r="D148" s="73"/>
      <c r="E148" s="56"/>
      <c r="F148" s="21"/>
      <c r="G148" s="56"/>
      <c r="H148" s="68"/>
      <c r="I148" s="21"/>
      <c r="J148" s="21"/>
      <c r="K148" s="73"/>
      <c r="L148" s="56"/>
      <c r="M148" s="21"/>
      <c r="N148" s="56"/>
    </row>
    <row r="149" spans="1:14" ht="18.75" x14ac:dyDescent="0.25">
      <c r="A149" s="58"/>
      <c r="B149" s="21"/>
      <c r="C149" s="21"/>
      <c r="D149" s="73"/>
      <c r="E149" s="56"/>
      <c r="F149" s="21"/>
      <c r="G149" s="56"/>
      <c r="H149" s="68"/>
      <c r="I149" s="21"/>
      <c r="J149" s="21"/>
      <c r="K149" s="73"/>
      <c r="L149" s="56"/>
      <c r="M149" s="21"/>
      <c r="N149" s="56"/>
    </row>
    <row r="150" spans="1:14" ht="18.75" x14ac:dyDescent="0.25">
      <c r="A150" s="58"/>
      <c r="B150" s="21"/>
      <c r="C150" s="21"/>
      <c r="D150" s="73"/>
      <c r="E150" s="56"/>
      <c r="F150" s="21"/>
      <c r="G150" s="56"/>
      <c r="H150" s="68"/>
      <c r="I150" s="21"/>
      <c r="J150" s="21"/>
      <c r="K150" s="73"/>
      <c r="L150" s="56"/>
      <c r="M150" s="21"/>
      <c r="N150" s="56"/>
    </row>
    <row r="151" spans="1:14" ht="18.75" x14ac:dyDescent="0.25">
      <c r="A151" s="58"/>
      <c r="B151" s="21"/>
      <c r="C151" s="21"/>
      <c r="D151" s="73"/>
      <c r="E151" s="56"/>
      <c r="F151" s="21"/>
      <c r="G151" s="56"/>
      <c r="H151" s="68"/>
      <c r="I151" s="21"/>
      <c r="J151" s="21"/>
      <c r="K151" s="73"/>
      <c r="L151" s="56"/>
      <c r="M151" s="21"/>
      <c r="N151" s="56"/>
    </row>
    <row r="152" spans="1:14" ht="18.75" x14ac:dyDescent="0.25">
      <c r="A152" s="58"/>
      <c r="B152" s="21"/>
      <c r="C152" s="21"/>
      <c r="D152" s="73"/>
      <c r="E152" s="56"/>
      <c r="F152" s="21"/>
      <c r="G152" s="56"/>
      <c r="H152" s="68"/>
      <c r="I152" s="21"/>
      <c r="J152" s="21"/>
      <c r="K152" s="73"/>
      <c r="L152" s="56"/>
      <c r="M152" s="21"/>
      <c r="N152" s="56"/>
    </row>
    <row r="153" spans="1:14" ht="18.75" x14ac:dyDescent="0.25">
      <c r="A153" s="58"/>
      <c r="B153" s="21"/>
      <c r="C153" s="21"/>
      <c r="D153" s="73"/>
      <c r="E153" s="56"/>
      <c r="F153" s="21"/>
      <c r="G153" s="56"/>
      <c r="H153" s="68"/>
      <c r="I153" s="21"/>
      <c r="J153" s="21"/>
      <c r="K153" s="73"/>
      <c r="L153" s="56"/>
      <c r="M153" s="21"/>
      <c r="N153" s="56"/>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13">
    <mergeCell ref="G3:G4"/>
    <mergeCell ref="A2:G2"/>
    <mergeCell ref="A3:A4"/>
    <mergeCell ref="B3:C3"/>
    <mergeCell ref="D3:D4"/>
    <mergeCell ref="E3:E4"/>
    <mergeCell ref="F3:F4"/>
    <mergeCell ref="N3:N4"/>
    <mergeCell ref="H3:H4"/>
    <mergeCell ref="I3:J3"/>
    <mergeCell ref="K3:K4"/>
    <mergeCell ref="L3:L4"/>
    <mergeCell ref="M3:M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3</vt:i4>
      </vt:variant>
    </vt:vector>
  </HeadingPairs>
  <TitlesOfParts>
    <vt:vector size="23" baseType="lpstr">
      <vt:lpstr>Титул</vt:lpstr>
      <vt:lpstr>Общие сведения</vt:lpstr>
      <vt:lpstr>Раздел 1,1.1</vt:lpstr>
      <vt:lpstr>Раздел 1.2</vt:lpstr>
      <vt:lpstr>Раздел 1.3</vt:lpstr>
      <vt:lpstr>Раздел 2</vt:lpstr>
      <vt:lpstr>Раздел 3</vt:lpstr>
      <vt:lpstr>Раздел 4</vt:lpstr>
      <vt:lpstr>Раздел 5, 5.1</vt:lpstr>
      <vt:lpstr>Раздел 5.2</vt:lpstr>
      <vt:lpstr>Раздел 6</vt:lpstr>
      <vt:lpstr>Раздел 7</vt:lpstr>
      <vt:lpstr>Раздел 8, 8.1</vt:lpstr>
      <vt:lpstr>Раздел 8.2</vt:lpstr>
      <vt:lpstr>Раздел 8.3</vt:lpstr>
      <vt:lpstr>Раздел 9</vt:lpstr>
      <vt:lpstr>Раздел 10, 10.1</vt:lpstr>
      <vt:lpstr>Раздел 10.2</vt:lpstr>
      <vt:lpstr>Раздел 10.3</vt:lpstr>
      <vt:lpstr>Раздел 10.4</vt:lpstr>
      <vt:lpstr>'Раздел 1,1.1'!Область_печати</vt:lpstr>
      <vt:lpstr>'Раздел 10, 10.1'!Область_печати</vt:lpstr>
      <vt:lpstr>'Раздел 10.2'!Область_печати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User2</cp:lastModifiedBy>
  <cp:lastPrinted>2016-11-25T03:13:58Z</cp:lastPrinted>
  <dcterms:created xsi:type="dcterms:W3CDTF">2013-11-25T08:04:18Z</dcterms:created>
  <dcterms:modified xsi:type="dcterms:W3CDTF">2019-12-18T07:00:17Z</dcterms:modified>
</cp:coreProperties>
</file>