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bookViews>
    <workbookView xWindow="240" yWindow="345" windowWidth="15570" windowHeight="7830" tabRatio="715" firstSheet="8" activeTab="19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externalReferences>
    <externalReference r:id="rId21"/>
  </externalReference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2" i="15" l="1"/>
  <c r="D200" i="15"/>
  <c r="D180" i="15"/>
  <c r="D216" i="15"/>
  <c r="D38" i="15"/>
  <c r="E17" i="30" l="1"/>
  <c r="D17" i="30"/>
  <c r="C17" i="30"/>
  <c r="B17" i="30"/>
  <c r="G14" i="31" l="1"/>
  <c r="F15" i="31" l="1"/>
  <c r="E15" i="31"/>
  <c r="E14" i="31"/>
  <c r="D14" i="31"/>
  <c r="C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I91" i="33" s="1"/>
  <c r="H96" i="33"/>
  <c r="G96" i="33"/>
  <c r="L92" i="33"/>
  <c r="K92" i="33"/>
  <c r="J92" i="33"/>
  <c r="I92" i="33"/>
  <c r="H92" i="33"/>
  <c r="G92" i="33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C75" i="33" s="1"/>
  <c r="L75" i="33"/>
  <c r="K75" i="33"/>
  <c r="J75" i="33"/>
  <c r="I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I61" i="33" s="1"/>
  <c r="H62" i="33"/>
  <c r="G62" i="33"/>
  <c r="D62" i="33"/>
  <c r="D61" i="33" s="1"/>
  <c r="C62" i="33"/>
  <c r="L61" i="33"/>
  <c r="K61" i="33"/>
  <c r="J61" i="33"/>
  <c r="H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H30" i="33"/>
  <c r="H29" i="33" s="1"/>
  <c r="G30" i="33"/>
  <c r="G29" i="33" s="1"/>
  <c r="D30" i="33"/>
  <c r="D29" i="33" s="1"/>
  <c r="C30" i="33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C12" i="33"/>
  <c r="L5" i="33"/>
  <c r="K5" i="33"/>
  <c r="J5" i="33"/>
  <c r="I5" i="33"/>
  <c r="H5" i="33"/>
  <c r="G5" i="33"/>
  <c r="D5" i="33"/>
  <c r="C5" i="33"/>
  <c r="L4" i="33"/>
  <c r="K4" i="33"/>
  <c r="J4" i="33"/>
  <c r="C29" i="33" l="1"/>
  <c r="I29" i="33"/>
  <c r="G75" i="33"/>
  <c r="G61" i="33"/>
  <c r="C61" i="33"/>
  <c r="D75" i="33"/>
  <c r="H75" i="33"/>
  <c r="H4" i="33"/>
  <c r="H91" i="33"/>
  <c r="G91" i="33"/>
  <c r="G4" i="33"/>
  <c r="I4" i="33"/>
  <c r="D4" i="33"/>
  <c r="C4" i="33"/>
  <c r="J91" i="33"/>
  <c r="C91" i="33"/>
  <c r="D91" i="33"/>
  <c r="K29" i="33"/>
  <c r="C15" i="32"/>
  <c r="B9" i="32"/>
  <c r="B3" i="32"/>
  <c r="I16" i="31" l="1"/>
  <c r="E3" i="29" l="1"/>
  <c r="B3" i="29"/>
  <c r="D30" i="15" l="1"/>
  <c r="C5" i="9" l="1"/>
  <c r="D4" i="15" l="1"/>
  <c r="D3" i="15" s="1"/>
  <c r="B9" i="16" l="1"/>
  <c r="D9" i="16"/>
  <c r="C9" i="16"/>
  <c r="H34" i="8" l="1"/>
  <c r="G34" i="8"/>
  <c r="M5" i="9" l="1"/>
  <c r="F5" i="9"/>
  <c r="J5" i="9"/>
  <c r="D34" i="8" l="1"/>
  <c r="C34" i="8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<sst xmlns="http://schemas.openxmlformats.org/spreadsheetml/2006/main" count="1249" uniqueCount="920">
  <si>
    <t>Комитет по делам молодежи мэрии города Новосибирска</t>
  </si>
  <si>
    <t>УТВЕРЖДАЮ:</t>
  </si>
  <si>
    <t>Директор</t>
  </si>
  <si>
    <t xml:space="preserve">МБУ МЦ "Дом молодежи" </t>
  </si>
  <si>
    <t>Первомайского района города Новосибирска</t>
  </si>
  <si>
    <t>Налесник О.С.</t>
  </si>
  <si>
    <t>(подпись)</t>
  </si>
  <si>
    <t>М.П.</t>
  </si>
  <si>
    <t>Статистический отчет о работе</t>
  </si>
  <si>
    <t>муниципального бюджетного учреждения "молодежнвй Центр " Дом молодежи" Первомайского района</t>
  </si>
  <si>
    <t>(название учреждения, район)</t>
  </si>
  <si>
    <t>за</t>
  </si>
  <si>
    <t>(отчетный период)</t>
  </si>
  <si>
    <t>Новосибирск</t>
  </si>
  <si>
    <t>1. ОБЩИЕ СВЕДЕНИЯ</t>
  </si>
  <si>
    <t xml:space="preserve"> Деятельность учреждения МП</t>
  </si>
  <si>
    <t>Наименование учреждения (по уставу),  дата создания (по постановлению)</t>
  </si>
  <si>
    <t>муниципальное бюджетное учреждение  молодежный Центр "Дом молодежи" Первомайского района города Новосибирска (МБУ МЦ "Дом молодежи" Первомайского района города Новосибирска)  03.04.2018г.</t>
  </si>
  <si>
    <t>Учредитель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</si>
  <si>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</si>
  <si>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</si>
  <si>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 xml:space="preserve">630037, г. Новосибирск, ул. Эйхе, 1                                                                                                      e-mail: dom-molod@mail.ru  тел. 337-03-57     </t>
  </si>
  <si>
    <t>фамилия имя отчество директора</t>
  </si>
  <si>
    <t>Налесник Ольга Сергеевна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</si>
  <si>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</si>
  <si>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" Дом молодежи": ул. Эйхе, 1   - отдельностоящее 3-хэтажное здание 1 и 2 этаж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на 1-ом этаже 9-ти этажного жилого дома;                     "Перспектива": ул.Сызранская,10/1-отдельностоящее 2-хэтажное  здание;                               "Сфера" - ул. 1-я Механическая, 18 - на 1-ом этаже 5-ти этажного жилого дома                                                                                                           
 ВПК "Чайка" : ул.Шукшина, 20 – отдельностоящее одноэтажное административное здание;
 Помещения:                                                                                                                                                "Сфера" клуб "Солнечный  :ул. Звездная, 9 – на 1-ом этаже 5-ти этажного жилого дома;
  "Меридиан" :ул. Героев Революции, 5/2 – цокольный этаж 6-ти этажного жилого дома.</t>
  </si>
  <si>
    <t>Общая площадь по структурным подразделениям (кв.м.)</t>
  </si>
  <si>
    <t>Полезная площадь по структурным подразделениям (кв.м.)</t>
  </si>
  <si>
    <t>" Дом молодежи": ул. Эйхе, 1   -     997, 3 кв.м.                                                      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3 - 290,3 кв.м.                                                                                             "Перспектива": ул.Сызранская,10/1- 126,6 кв.м.                                                                                             "Сфера" - ул. 1-я Механическая, 18 - 118,7 кв.м.                                                                                                           
 ВПК "Чайка" : ул.Шукшина, 20 – 128,7кв.м.
 Помещения:                                                                                                                                                "Сфера" клуб "Солнечный  :ул. Звездная, 9 – 73 кв.м.                                                                                         "Меридиан" :ул. Героев Революции, 5/2 – 128,9 кв.м.                                                                                                                           Итого: 1863,5 кв.м.</t>
  </si>
  <si>
    <t>Количество кабинетов по структурным подразделениям</t>
  </si>
  <si>
    <t>Численность сотрудников по структурным подразделениям (чел.)</t>
  </si>
  <si>
    <t>Дом молодежи": 27кабинетов                                                                                  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3 - 10 кабинетов                                                                           "Перспектива": ул.Сызранская,10/1-8 кабинетов                                                                          "Сфера" - ул. 1-я Механическая, 18 - 4 кабинета                                                                                                       
 ВПК "Чайка" : 5 кабинетов                                                                                                                      Помещения:                                                                                                                                                "Сфера" клуб "Солнечный  :ул. Звездная, 9 – 3 кабинета                                                                                        "Меридиан" :ул. Героев Революции, 5/2 – 3 кабинета</t>
  </si>
  <si>
    <t>Режим работы по структурным подразделениям (рабочие дни, режим работы, выходные)</t>
  </si>
  <si>
    <t xml:space="preserve">Дом молодежи":                                                                                                                  Головное                                    Понедельник - воскресенье  9:00 - 22:00                                                                                                   Без выходных                                                                                             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                                                                                                       Понедельник - пятница 9:00 - 21:30     суббота, воскресенье 10:00 - 20:00                     "Перспектива": ул.Сызранская,                                                                                                     понедельник 8:30 - 21:30                                                                                                                  вторник        9:00 - 21:30                                                                                                                              среда            9:00 - 20:30                                                                                                                             четверг         8:30 - 21:30                                                                                                                    пятница        9:00 - 20:00                                                                                                                    суббота        10:00 - 20:00                                                                                                                                воскресенье 11:00 - 20: 00                                                                                                            "Сфера" - ул. 1-я Механическая, 18                                                                                                                                                                                                                   
понедельник 9:00 - 21:30                                                                                                                  вторник        9:00 - 19:00                                                                                                                              среда            9:00 - 21:00                                                                                                                             четверг         9:00 - 21:30                                                                                                                    пятница        9:00 - 19:00                                                                                                                    суббота        10:00 - 14:00                                                                                                                                воскресенье - выходной                                                                                                                                                           ВПК "Чайка" : 9:00 - 18:30 выходные: суббота, воскресенье                                                                                                            Помещения:                                                                                                                                                "Сфера" клуб "Солнечный  :ул. Звездная, 9 – 3 кабинета              </t>
  </si>
  <si>
    <t>1. КЛУБНЫЕ ФОРМИРОВАНИЯ</t>
  </si>
  <si>
    <t>1.1. Сведения о работе клубных формирований</t>
  </si>
  <si>
    <t>№ п/п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</si>
  <si>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</si>
  <si>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клубных формирований (ед)</t>
  </si>
  <si>
    <t xml:space="preserve">В них численность занимающихся (чел.) </t>
  </si>
  <si>
    <t>в том числе:</t>
  </si>
  <si>
    <t>количество клубных формирований, организованных на базе других учреждений</t>
  </si>
  <si>
    <t xml:space="preserve">в них численность занимающихся (чел.) </t>
  </si>
  <si>
    <t>МЗ</t>
  </si>
  <si>
    <t>Факт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</si>
  <si>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</si>
  <si>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</si>
  <si>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Поддержка молодой семьи</t>
  </si>
  <si>
    <t>из них семей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</si>
  <si>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</si>
  <si>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</si>
  <si>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</si>
  <si>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ИТОГО:</t>
  </si>
  <si>
    <t>Всего человек:</t>
  </si>
  <si>
    <t>1.2. Характеристика занимающихся в клубных формирований</t>
  </si>
  <si>
    <t>Показатели</t>
  </si>
  <si>
    <t>Количество (чел.)</t>
  </si>
  <si>
    <t>В процентном соотношении к общему числу занимающихся (%)</t>
  </si>
  <si>
    <t>по возрасту:</t>
  </si>
  <si>
    <t>ПРАВИЛЬНО</t>
  </si>
  <si>
    <t>с 3 до 7 лет</t>
  </si>
  <si>
    <t>с 8 до 13 лет</t>
  </si>
  <si>
    <t>с 14 до 18 лет</t>
  </si>
  <si>
    <t>от 19 до 30 лет</t>
  </si>
  <si>
    <t>от 30 лет и старше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</si>
  <si>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</si>
  <si>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</si>
  <si>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</si>
  <si>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</si>
  <si>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</si>
  <si>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</si>
  <si>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другие</t>
  </si>
  <si>
    <t xml:space="preserve">  1.3. Участие в социально-значимой деятельности занимающихся в клубных формированиях</t>
  </si>
  <si>
    <t>Название мероприятия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</si>
  <si>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</si>
  <si>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Место проведения</t>
  </si>
  <si>
    <t>Количество, принявших участие в мероприятии (чел.)</t>
  </si>
  <si>
    <t>Итого</t>
  </si>
  <si>
    <t>ВК (внутриклубное)</t>
  </si>
  <si>
    <t>ВУ (внутриучрежд.)</t>
  </si>
  <si>
    <t>По месту жительства</t>
  </si>
  <si>
    <t>Благотворительная акция «Рождественский пряник»</t>
  </si>
  <si>
    <t>МБУ МЦ «Дом молодёжи»</t>
  </si>
  <si>
    <t>ОО «Меридиан» ,Шмидта , 3</t>
  </si>
  <si>
    <t>Акция «Птичья столовая» изготовление и размещение кормушек</t>
  </si>
  <si>
    <t>Благотворительная концертная программа вокальной студии «Солнечный микрофон»  «Зимняя сказка»</t>
  </si>
  <si>
    <t xml:space="preserve"> Скетчинг под названием «Мы против насилия над животными!»</t>
  </si>
  <si>
    <t>Акция к международному дню объятий «Обнимашки»</t>
  </si>
  <si>
    <t>Акция «Письмо любимым» , ко дню ручного письма</t>
  </si>
  <si>
    <t>Цикл встреч «Кинопамять» просмотр фильма «Блокада» посвящённый 75-й годовщине снятия блокады Ленинграда</t>
  </si>
  <si>
    <t>Акция «Парад Дедов Морозов»</t>
  </si>
  <si>
    <t xml:space="preserve">Акция «125 блокадных грамм»  </t>
  </si>
  <si>
    <t xml:space="preserve">Перед ВПК «Чайка», ул Шукшина,20 </t>
  </si>
  <si>
    <t>Благотворительная акция ко дню влюблённых «Сердце в подарок»</t>
  </si>
  <si>
    <t>Акция «Подари кусочек добра» ко дню спонтанного проявления доброты</t>
  </si>
  <si>
    <t>Благотворительная акция «Накормите птиц зимой!»</t>
  </si>
  <si>
    <t>Торжественное мероприятие, посвященное Дню воина интернационалиста Живая память»</t>
  </si>
  <si>
    <t>МБОУ СОШ</t>
  </si>
  <si>
    <t>№ 142</t>
  </si>
  <si>
    <t>Участие в мероприятии, посвященному- 30 летию вывода советских войск из Афганистана «Приказ простой»</t>
  </si>
  <si>
    <t>Ул. Сызранская,10.01.2019</t>
  </si>
  <si>
    <t xml:space="preserve">Концерт ко Дню защитника Отечества </t>
  </si>
  <si>
    <t>Ул. Физкуль-турная,7</t>
  </si>
  <si>
    <t>Акция по изготовлению открыток «Для милых дам»</t>
  </si>
  <si>
    <t>Акция к международному дню счастья «Принеси кому-то счастье-само по себе счастье»</t>
  </si>
  <si>
    <t>Акция всемирного фонда дикой природы «Час Земли»</t>
  </si>
  <si>
    <t>Акция, посвященная Международному дню счастья «Счастье – даром!»</t>
  </si>
  <si>
    <t>МБУ МЦ «Дом молодежи» ОО «Сфера»клуб «Солнечный» Звездная, 9</t>
  </si>
  <si>
    <t>17.00</t>
  </si>
  <si>
    <t>Праздничная программа «Здравствуй, Масленница!».</t>
  </si>
  <si>
    <t>15.00</t>
  </si>
  <si>
    <t>Праздничная программа  «Масленица»</t>
  </si>
  <si>
    <t>микрорайон «Звездный»</t>
  </si>
  <si>
    <t>Экологическая акция «Чистый двор»</t>
  </si>
  <si>
    <t>МБУ МЦ «Дом молодежи» ОО «Сфера» 1-я Механическая, 18</t>
  </si>
  <si>
    <t>14.00</t>
  </si>
  <si>
    <t>Акция «Чистое поле»</t>
  </si>
  <si>
    <t xml:space="preserve">Спортивная площадка </t>
  </si>
  <si>
    <t>16.00</t>
  </si>
  <si>
    <t>ул. Одоевского, 6</t>
  </si>
  <si>
    <t>Благотворительный турнир по шахматам к празднованию Дня Победы ВОВ</t>
  </si>
  <si>
    <t>Районный праздник «День призывника»</t>
  </si>
  <si>
    <t>МБУ МЦ «Дом молодежи» ОО «Чайка»</t>
  </si>
  <si>
    <t>Концертная программа, посвященная 74-летию со дня окончания ВОВ  «Мир без войны», совместно с ТОС «Первомайский»</t>
  </si>
  <si>
    <t>Акция «Георгиевская ленточка»</t>
  </si>
  <si>
    <t>Акция ко дню Победы ВОВ «Свеча памяти»</t>
  </si>
  <si>
    <t>Монумент Первомайского района</t>
  </si>
  <si>
    <t>Концертная программа к 9 мая  в ПКиО «Первомайский»</t>
  </si>
  <si>
    <t>ПКиО «Первомайский»</t>
  </si>
  <si>
    <t>Акция «Бессмертный полк».</t>
  </si>
  <si>
    <t>Площадь перед Администрацией Первомайского района</t>
  </si>
  <si>
    <t>Акция «Помоги ветерану».</t>
  </si>
  <si>
    <t>МБУ МЦ «Дом Молодёжи», ул. Эйхе, 1</t>
  </si>
  <si>
    <t>Благотворительная акция «День добра».</t>
  </si>
  <si>
    <t>Экологическая акция по уборке Монумента Славы РМЗ  «Чистая весна Победы»</t>
  </si>
  <si>
    <t>Монумент Славы РМЗ,</t>
  </si>
  <si>
    <t>ул. Бердское шоссе,61</t>
  </si>
  <si>
    <t>Митинг, посвященный Дню Победы</t>
  </si>
  <si>
    <t>11.00</t>
  </si>
  <si>
    <r>
      <t>Акция «Белый журавль»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приуроченная к проведению  митинга «Победный май» </t>
    </r>
  </si>
  <si>
    <t>МБОУ СОШ № 145</t>
  </si>
  <si>
    <t>Акция ко Дню памяти и скорби «Красная гвоздика»</t>
  </si>
  <si>
    <t>Акция «Четвероногий друг»</t>
  </si>
  <si>
    <t>Территория городка РМЗ</t>
  </si>
  <si>
    <t>Благотворительная концертная программа  ко Дню защиты детей</t>
  </si>
  <si>
    <t>Акция «Свеча памяти».</t>
  </si>
  <si>
    <t xml:space="preserve">Монумент славы </t>
  </si>
  <si>
    <t>Благотворительные мастер классы на районном молодёжном фестивале «Живи ярче, фест!»</t>
  </si>
  <si>
    <t>Концертно – развлекательная программа «Сосед с соседом говорит»,</t>
  </si>
  <si>
    <t>Ул. Новоселов,12 дворовая площадка</t>
  </si>
  <si>
    <t>посвящённая Дню добрососедства</t>
  </si>
  <si>
    <t>17-00</t>
  </si>
  <si>
    <t xml:space="preserve">Праздничная программа, приуроченная ко Дню соседей </t>
  </si>
  <si>
    <t>Ул. Звездная,9</t>
  </si>
  <si>
    <t>В рамках празднования Дня Российского флага флешмоб «Триколор-не просто слово!»</t>
  </si>
  <si>
    <r>
      <t>В рамках празднования Дня Российского кино познавательная программа«</t>
    </r>
    <r>
      <rPr>
        <sz val="12"/>
        <color rgb="FF000000"/>
        <rFont val="Times New Roman"/>
        <family val="1"/>
        <charset val="204"/>
      </rPr>
      <t>Фильм, фильм, фильм…»</t>
    </r>
  </si>
  <si>
    <t>В рамках празднования  городского праздника «Новосибирский День Соседей» концертно- игровая программа «Сосед соседу улыбнись!»</t>
  </si>
  <si>
    <t>Дворовая площадка ул. Героев Революции 35</t>
  </si>
  <si>
    <t>Концертная программа «Годы, годы …Чем измерить их!» ,выступление молодёжных творческих коллективов.</t>
  </si>
  <si>
    <t xml:space="preserve">МБУ МЦ «Дом молодёжи» </t>
  </si>
  <si>
    <t>ОО «Меридиан», Шмидта 3</t>
  </si>
  <si>
    <t>Акция «Подари улыбку!»(изготовление  смайликов с рецептами счастья, работа фото зоны)</t>
  </si>
  <si>
    <t>ОО «Меридиан», Улицы Первомайского района</t>
  </si>
  <si>
    <t>Акция ко дню пожилого человека «Лист с пожеланиями»</t>
  </si>
  <si>
    <t>Эйхе1</t>
  </si>
  <si>
    <t>Интерактивная программа «Письмо в будущее!» (написание послания самому себе через год)</t>
  </si>
  <si>
    <r>
      <t>Акция  «Тысяча белых журавликов»,</t>
    </r>
    <r>
      <rPr>
        <sz val="12"/>
        <color rgb="FF000000"/>
        <rFont val="Times New Roman"/>
        <family val="1"/>
        <charset val="204"/>
      </rPr>
      <t xml:space="preserve"> посвященная дню памяти жертв атомной бомбардировки Хиросимы и Нагасаки</t>
    </r>
  </si>
  <si>
    <t>МБУ МЦ «Дом молодежи ОО «Сфера»</t>
  </si>
  <si>
    <t xml:space="preserve"> клуб «Солнечный»,</t>
  </si>
  <si>
    <t>Звездная, 9</t>
  </si>
  <si>
    <t>Акция ко Дню солидарности в борьбе с терроризмом «Дерево мира»</t>
  </si>
  <si>
    <t>МБУ МЦ «Дом молодежи ОО «Сфера» 1-я Механическая, 18</t>
  </si>
  <si>
    <t xml:space="preserve"> </t>
  </si>
  <si>
    <t>Трудовой десант по уборке Монумента Славы РМЗ</t>
  </si>
  <si>
    <t>Монумент Славы РМЗ ул. Бердское шоссе, 61</t>
  </si>
  <si>
    <t>Концертная программа «Созвездие в подарок»</t>
  </si>
  <si>
    <t>Ул. 1-ая Механическая,18</t>
  </si>
  <si>
    <t>XVII Ежегодный Городской Творческий марафон « БазАрт»</t>
  </si>
  <si>
    <t>ТРЦ «Сан-Сити», ул.К Маркса,7</t>
  </si>
  <si>
    <t>15-00</t>
  </si>
  <si>
    <t>«IQ- Zвездной молодежи»</t>
  </si>
  <si>
    <t>Ул. Эйхе,1</t>
  </si>
  <si>
    <t>16-00</t>
  </si>
  <si>
    <t>Награждение победителей городской экологической акции «Разделяй и сохраняй»</t>
  </si>
  <si>
    <t>15.00-16.00</t>
  </si>
  <si>
    <t xml:space="preserve">Митинг ко  Дню защитника Отечества </t>
  </si>
  <si>
    <t>Монумент, ул. Героев революции,12</t>
  </si>
  <si>
    <t>11.00-12.00</t>
  </si>
  <si>
    <t>ТРЦ САН-СИТИ,</t>
  </si>
  <si>
    <t>Ул. К. Маркса,7</t>
  </si>
  <si>
    <t>Акция по  изготовлению сувениров ко Дню 8 Марта «Вестник Весны» для поздравления жительниц микрорайона</t>
  </si>
  <si>
    <t>Ул. Сызранская,</t>
  </si>
  <si>
    <t>Благотворительный фестиваль «Green Fly»</t>
  </si>
  <si>
    <t>ТРЦ «Сан Сити», пр. К.Маркса,7</t>
  </si>
  <si>
    <t>Шествие «Бессмертного полка»</t>
  </si>
  <si>
    <t>Ул. Сызранская, Ул. Аксенова</t>
  </si>
  <si>
    <t>12-00</t>
  </si>
  <si>
    <t>Акция «Свеча Памяти»</t>
  </si>
  <si>
    <t>Ул. Тельмана,5</t>
  </si>
  <si>
    <t>Праздничная программа , посвященная Дню Победы</t>
  </si>
  <si>
    <t>Ул. Эйхе</t>
  </si>
  <si>
    <t>Концертная программа студии эстрадного вокала «Пятый сезон»</t>
  </si>
  <si>
    <t>Центральный парк</t>
  </si>
  <si>
    <t>20-00</t>
  </si>
  <si>
    <t>Шествие «Бессмертного полка».</t>
  </si>
  <si>
    <t>Ул. Маяковского,7</t>
  </si>
  <si>
    <t>09-00</t>
  </si>
  <si>
    <t>Концертная программа «Великая Россия»</t>
  </si>
  <si>
    <t>14.00-16.00</t>
  </si>
  <si>
    <t>Торжественное награждение участников зимних видов спорта2019</t>
  </si>
  <si>
    <t>Ул.Эйхе,1</t>
  </si>
  <si>
    <t xml:space="preserve">Районный фестиваль «Парк Пушкина» </t>
  </si>
  <si>
    <t>Ул. Маяковского,5</t>
  </si>
  <si>
    <t>11-00</t>
  </si>
  <si>
    <t>ПКиО Первомайский</t>
  </si>
  <si>
    <t>Районный День опекуна.</t>
  </si>
  <si>
    <t>Ул. Маяковского,5а</t>
  </si>
  <si>
    <t>13-00</t>
  </si>
  <si>
    <t>Районная акция Свеча Памяти.</t>
  </si>
  <si>
    <t>Ул. Тельмана,5 Монумент Славы Первомайского района</t>
  </si>
  <si>
    <t>21-00</t>
  </si>
  <si>
    <t>Торжественное открытие «Доски Почета»</t>
  </si>
  <si>
    <t>Ул. Физкультурная,7</t>
  </si>
  <si>
    <t xml:space="preserve">Концертная программа студии эстрадного вокала «Пятый сезон» в рамках празднования Дня города </t>
  </si>
  <si>
    <t>Акция «Вторая жизнь»</t>
  </si>
  <si>
    <t>Ул. Сызранская,10/1</t>
  </si>
  <si>
    <t>14-00</t>
  </si>
  <si>
    <t>Праздничный концерт ко Дню Российского Флага</t>
  </si>
  <si>
    <t>посвящённая Дню добрососедства.</t>
  </si>
  <si>
    <t>Концертный блок праздничной программы, посвященной Дню ВМФ</t>
  </si>
  <si>
    <t>Михайловская набережная</t>
  </si>
  <si>
    <t>Церемония открытия Международного турнира по греко-римской борьбе</t>
  </si>
  <si>
    <t>Ул. Аксенова, стадион «Первомаец»</t>
  </si>
  <si>
    <t>Городской Фестиваль «Лови Лето»</t>
  </si>
  <si>
    <t>Сквер НГАТОиБ</t>
  </si>
  <si>
    <t>16.00-19.00</t>
  </si>
  <si>
    <t xml:space="preserve">Ярмарка Первомайского района </t>
  </si>
  <si>
    <t>Площадь перед Администрацией</t>
  </si>
  <si>
    <t xml:space="preserve">Концертная программа </t>
  </si>
  <si>
    <t>Ул. Эйхе МБОУ СОШ № 142</t>
  </si>
  <si>
    <t>Суперфинал и Гала-концерт Регионального телевизионного эстрадного конкурса "Ордынка 2019"</t>
  </si>
  <si>
    <t>ГАУК НСО Концертно-театральный центр Евразия</t>
  </si>
  <si>
    <t>ул. Селезнева, 46</t>
  </si>
  <si>
    <t>Акция «Вода России»</t>
  </si>
  <si>
    <t>МБУ МЦ</t>
  </si>
  <si>
    <t>«Дом молодежи»</t>
  </si>
  <si>
    <t xml:space="preserve">Акция по изготовлению сувениров ко Дню учителя </t>
  </si>
  <si>
    <t>25.09,</t>
  </si>
  <si>
    <t>ОО «Перспектива», ул. Сызранская, 10/1</t>
  </si>
  <si>
    <t xml:space="preserve">Развлекательная программа «Осенний бал», посвящённая началу творческого сезона </t>
  </si>
  <si>
    <t>Международные</t>
  </si>
  <si>
    <t>2. ПРОЕКТНАЯ ДЕЯТЕЛЬНОСТЬ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</si>
  <si>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</si>
  <si>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</si>
  <si>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</si>
  <si>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</si>
  <si>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Количество участников проекта (чел.)</t>
  </si>
  <si>
    <t>Участие в грантовых конкурсах</t>
  </si>
  <si>
    <t>Участие в грантовых конкурсах молодежной политики</t>
  </si>
  <si>
    <t>Результат участия в грантовых конкурсах (руб.)</t>
  </si>
  <si>
    <t>основной состав</t>
  </si>
  <si>
    <t xml:space="preserve"> в т.ч. в ТЖС</t>
  </si>
  <si>
    <t>привлеченные участники</t>
  </si>
  <si>
    <t>1.</t>
  </si>
  <si>
    <t>долгосрочные</t>
  </si>
  <si>
    <t>среднесрочные</t>
  </si>
  <si>
    <t xml:space="preserve">Проект «На районе Лидер» </t>
  </si>
  <si>
    <t xml:space="preserve">Среднесрочный,
Январь-декабрь 2019
</t>
  </si>
  <si>
    <t xml:space="preserve">14-18,
19-24 года
</t>
  </si>
  <si>
    <t>Проект «КЛАД,овка»</t>
  </si>
  <si>
    <t>«Месту быть»</t>
  </si>
  <si>
    <t xml:space="preserve">Среднесрочный,
Январь-декабрь </t>
  </si>
  <si>
    <t xml:space="preserve">14-18 ,
19-24 года
</t>
  </si>
  <si>
    <t>«Точка интерактива»</t>
  </si>
  <si>
    <t>"Open event"</t>
  </si>
  <si>
    <t>" Events play"</t>
  </si>
  <si>
    <t>"Помогатор 2.0"</t>
  </si>
  <si>
    <t>" Wi-fi добра"</t>
  </si>
  <si>
    <t>краткосрочные</t>
  </si>
  <si>
    <t>Проект «ВСЕ СВОИ»</t>
  </si>
  <si>
    <t xml:space="preserve">Краткосрочный,
Сентябрь-декабрь 2019
</t>
  </si>
  <si>
    <t>"Команда лидеров"</t>
  </si>
  <si>
    <t>Краткосрочный,
Сентябрь-декабрь 2019</t>
  </si>
  <si>
    <t>2.</t>
  </si>
  <si>
    <t>Проект «Open trail»</t>
  </si>
  <si>
    <t>"Память сильнее времени"</t>
  </si>
  <si>
    <t>все возрастные группы</t>
  </si>
  <si>
    <t>3.</t>
  </si>
  <si>
    <t>4.</t>
  </si>
  <si>
    <t>Проект «Навигатор: Хочу! Знаю! Могу!»</t>
  </si>
  <si>
    <t>"Бизнес Старт"</t>
  </si>
  <si>
    <t>Краткосрочный,
январь - июнь  2019</t>
  </si>
  <si>
    <t>5.</t>
  </si>
  <si>
    <t>" Точка спорта"</t>
  </si>
  <si>
    <t xml:space="preserve">14-18 ,
19-30 лет 
</t>
  </si>
  <si>
    <t>" Pro-life"</t>
  </si>
  <si>
    <t xml:space="preserve">Среднесрочный,
Январь-август </t>
  </si>
  <si>
    <t>6.</t>
  </si>
  <si>
    <t>"Апельсин"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</si>
  <si>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</si>
  <si>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</si>
  <si>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*краткосрочные (до 6 мес.), среднесрочные (до 1 года), долгосрочные (до 2 лет)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</si>
  <si>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</si>
  <si>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</si>
  <si>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</si>
  <si>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</si>
  <si>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</si>
  <si>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</si>
  <si>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</si>
  <si>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От 14 лет до 18 лет</t>
  </si>
  <si>
    <t>ОО "РМС Первомайского района"</t>
  </si>
  <si>
    <t>уборщик территории</t>
  </si>
  <si>
    <t>июль</t>
  </si>
  <si>
    <t>РОЗН Первомайского района</t>
  </si>
  <si>
    <t>От 18 лет и старше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</si>
  <si>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</si>
  <si>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</si>
  <si>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</si>
  <si>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</si>
  <si>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 xml:space="preserve">Количество участников сборов, в т. ч.: </t>
  </si>
  <si>
    <t>Возраст участников сборов</t>
  </si>
  <si>
    <t>воспитанников учреждения</t>
  </si>
  <si>
    <t>привлеченных подростков и молодежи</t>
  </si>
  <si>
    <t>Профильная смена « Патриот» на базе ДОЛ « Калейдоскоп»</t>
  </si>
  <si>
    <t>НСО с.Боровое, ДОЛ "Калейдоскоп"</t>
  </si>
  <si>
    <t xml:space="preserve">14-18 лет
</t>
  </si>
  <si>
    <t>Профильная смена «Привет, Катунь»</t>
  </si>
  <si>
    <t>с. Усть-Сема, республика Алтай</t>
  </si>
  <si>
    <t>14-18 ,
19-25 лет</t>
  </si>
  <si>
    <t>Учебно-тренировочные сборы по гребному слалому</t>
  </si>
  <si>
    <t>13.07.19 -14.07.19</t>
  </si>
  <si>
    <t>Профильная смена «Пороги Усть-Семы»</t>
  </si>
  <si>
    <t>26.07.19 -28.07.19</t>
  </si>
  <si>
    <t>14-18 ,
19-24 года</t>
  </si>
  <si>
    <t>Профильная смена «Свой остров»</t>
  </si>
  <si>
    <t>г. Томск</t>
  </si>
  <si>
    <t>14-18 ,
19-30 лет</t>
  </si>
  <si>
    <t>Профильная смена « тренировочные сборы по боксу»</t>
  </si>
  <si>
    <t>14.08.19 – 25.08.19</t>
  </si>
  <si>
    <t>НСО с.Боровое, ДОЛ "Олимпиец"</t>
  </si>
  <si>
    <t>Учебно-полевые военные сборы «Курсанты России».</t>
  </si>
  <si>
    <t>09.08.19 – 14.08.19</t>
  </si>
  <si>
    <t>р.п. Сузун</t>
  </si>
  <si>
    <t>Профильная смена «Томский перекресток»</t>
  </si>
  <si>
    <t>16.08.19-18.08.19</t>
  </si>
  <si>
    <t>г. Томск, Семейкин осторв</t>
  </si>
  <si>
    <t>Учебно-тренировочные сборы по рафтингу</t>
  </si>
  <si>
    <t>25.08.19 -31.08.19</t>
  </si>
  <si>
    <t>Двухдневный марш-бросок с полным снаряжением курсантов ВПК «Чайка»</t>
  </si>
  <si>
    <t>07.09.19-08.09.19</t>
  </si>
  <si>
    <t>НСО, Новосибирский район, пос. Железнодорожный</t>
  </si>
  <si>
    <t xml:space="preserve">14-18 лет  
</t>
  </si>
  <si>
    <t>5. ОРГАНИЗАЦИЯ И ПРОВЕДЕНИЕ МЕРОПРИЯТИЙ</t>
  </si>
  <si>
    <t>5.1. Городские и районные</t>
  </si>
  <si>
    <t>Уровень мероприятия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</si>
  <si>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</si>
  <si>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</si>
  <si>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</si>
  <si>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</si>
  <si>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Городские</t>
  </si>
  <si>
    <t>Районные</t>
  </si>
  <si>
    <t>Городской  косплей фестиваль персонажей русских и японских сказок «Haru no Matata»</t>
  </si>
  <si>
    <t>содействие формированию активной жизненной позиции молодежи</t>
  </si>
  <si>
    <t>подростки и молодежь</t>
  </si>
  <si>
    <t>Районный митинг, посвященный Дню защитника Отечества</t>
  </si>
  <si>
    <t>Гражданское и патриотическое  воспитание подростков и молодежи</t>
  </si>
  <si>
    <t>все возрастные категории</t>
  </si>
  <si>
    <t>Фестиваль  «OPEN NIGHT:4.0»</t>
  </si>
  <si>
    <t>Открытый фестиваль творчества молодежи "Творчество без границ"</t>
  </si>
  <si>
    <t>Фестиваль брейк-данса и современной уличной хореографии "Foot rock fest 2019"</t>
  </si>
  <si>
    <t>Молодежный фестиваль "Энергия движения"</t>
  </si>
  <si>
    <t>Городской творческий конкурс специалистов молодежной политики " Зажигай! Действуй! Твори!"</t>
  </si>
  <si>
    <t xml:space="preserve">Районный день призывника </t>
  </si>
  <si>
    <t>Акция "Свеча Памяти"</t>
  </si>
  <si>
    <t>Автопробег " Спасибо за Победу"</t>
  </si>
  <si>
    <t>Фестиваль "Мой папа круче всех"</t>
  </si>
  <si>
    <t>Районный молодежный фестиваль "Живи ярче фест"</t>
  </si>
  <si>
    <t>Районный день первокурсника</t>
  </si>
  <si>
    <t>Районная программа "Золото времен"</t>
  </si>
  <si>
    <t>Районный трудовой десант</t>
  </si>
  <si>
    <t>Молодежный фестиваль "Здоровым духом мы сильны"</t>
  </si>
  <si>
    <t>содействие формированию здорового образа жизни</t>
  </si>
  <si>
    <t>"Служу Отечеству" праздничная программа, посвященная дню призывника</t>
  </si>
  <si>
    <t>Праздничная программа, посвященная Дню матери</t>
  </si>
  <si>
    <t>Районная игра "Наш выбор"</t>
  </si>
  <si>
    <t>Торжественное собрание, посвященное Дню неизвестного солдата</t>
  </si>
  <si>
    <t>"От сердца к сердцу" праздничная программа. посвященная декаде инвалидов</t>
  </si>
  <si>
    <t>Районный фестиваль "IQ бал Zвездной молодежи"</t>
  </si>
  <si>
    <t>Церемония вручения паспортов "Юность России в гражданство вступает"</t>
  </si>
  <si>
    <t>Фестиваль творчества детей и подростков с ОВЗ "Мы талантливы"</t>
  </si>
  <si>
    <t>Поддержка подростков и молодежи в трудной жизненной ситуации</t>
  </si>
  <si>
    <t>5.2. Мероприятия по месту жительства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</si>
  <si>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</si>
  <si>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мероприятий            МЗ</t>
  </si>
  <si>
    <t>Количество мероприятий Факт</t>
  </si>
  <si>
    <t>Общее количество участников мероприятий                                              (чел)</t>
  </si>
  <si>
    <t>Дата проведения</t>
  </si>
  <si>
    <t>Региональные</t>
  </si>
  <si>
    <t>Всероссийские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</si>
  <si>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</si>
  <si>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</si>
  <si>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</si>
  <si>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</si>
  <si>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</si>
  <si>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</si>
  <si>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</si>
  <si>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</si>
  <si>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</si>
  <si>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</si>
  <si>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</si>
  <si>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</si>
  <si>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</si>
  <si>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</si>
  <si>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</si>
  <si>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Районный этап городского фестиваля детского, юношеского и молодежного театрального творчества «Времен связующая нить»</t>
  </si>
  <si>
    <t>г. Новосибирск</t>
  </si>
  <si>
    <t>Лауреат - 1шт.</t>
  </si>
  <si>
    <t>Конкурс-выставка детского творчества «Мир прекрасного-2019»</t>
  </si>
  <si>
    <t>г. Новосибирск ЦВР «ЛАД»</t>
  </si>
  <si>
    <t>лауреаты - 65 шт</t>
  </si>
  <si>
    <t>Фестиваль «Творчество без границ»</t>
  </si>
  <si>
    <t>Лауреаты - 9 шт, ЛауреатIII- 3шт., Лауреат - II-3шт., Лауреат-I- 3шт.</t>
  </si>
  <si>
    <t>Фестиваль патриотического творчества «Во имя Победы»</t>
  </si>
  <si>
    <t>Лауреаты - 14 шт, ЛауреатIII- 2шт., Лауреат - II-4шт., Лауреат-I- 3шт.</t>
  </si>
  <si>
    <t xml:space="preserve">Шестой районный конкурс вокальных коллективов «Ритмы детства» </t>
  </si>
  <si>
    <t>апрель</t>
  </si>
  <si>
    <t>г. Носибирск</t>
  </si>
  <si>
    <t>ЛауреатIII ст.</t>
  </si>
  <si>
    <t>Весеннее первенство Первомайского района по шахматам «Белая ладья»</t>
  </si>
  <si>
    <t>май</t>
  </si>
  <si>
    <t>МБОУ СОШ №141</t>
  </si>
  <si>
    <t>диплом 1место.</t>
  </si>
  <si>
    <t>Районный шахматный турнир «Преемственность поколений»</t>
  </si>
  <si>
    <t>МБУ «Спортивный город»</t>
  </si>
  <si>
    <t>1 место.</t>
  </si>
  <si>
    <t>Военно – спортивная игра» Родину любить»</t>
  </si>
  <si>
    <t>Стадион «Первомаец»</t>
  </si>
  <si>
    <t>1 место ВПК "Чайка"</t>
  </si>
  <si>
    <t>шахматный турнир «Белая ладья»</t>
  </si>
  <si>
    <t>октябрь</t>
  </si>
  <si>
    <t>Гимназия №8</t>
  </si>
  <si>
    <t>Команда -1 место</t>
  </si>
  <si>
    <t>Городской фестиваль-конкурс «Калейдоскоп молодёжного творчества»</t>
  </si>
  <si>
    <t>январь</t>
  </si>
  <si>
    <t>МКУ МЦИДД «Калейдоскоп»</t>
  </si>
  <si>
    <t>диплом 1 степени</t>
  </si>
  <si>
    <t>Городской конкурс детского и юношеского творчества «Желаю тебе, Земля моя!»</t>
  </si>
  <si>
    <t xml:space="preserve"> «МБУДО «ЦВР Пашинский»</t>
  </si>
  <si>
    <t>Лауреат IIIст., Лауреат II ст.</t>
  </si>
  <si>
    <t>соревнования по каратэ "Первые старты"</t>
  </si>
  <si>
    <t>02-03.02.19 г.</t>
  </si>
  <si>
    <t>с/к "Электрон",</t>
  </si>
  <si>
    <t>1 м.</t>
  </si>
  <si>
    <t>Открытый городской фестиваль-конкурс «Культпросвет»</t>
  </si>
  <si>
    <t>МЦ «Молодёжный»</t>
  </si>
  <si>
    <t>Лауреат 3 степени</t>
  </si>
  <si>
    <t>Патриотический фестиваль «В единстве - сила</t>
  </si>
  <si>
    <t>Первомайский сквер</t>
  </si>
  <si>
    <t>Фестиваль – конкурс «Калейдоскоп»</t>
  </si>
  <si>
    <t>3 Диплома – 1ст., 3 Диплома -2ст.</t>
  </si>
  <si>
    <t>XII городской конкурс детского и юношеского творчества «Желаю тебе, Земля моя!»</t>
  </si>
  <si>
    <t>ЦВР «Пашинский»</t>
  </si>
  <si>
    <t>Лауреат I Коробова Мария</t>
  </si>
  <si>
    <t xml:space="preserve">Городской шахматный фестиваль  «Третья четверть- 2019 г.» </t>
  </si>
  <si>
    <t>Февраль</t>
  </si>
  <si>
    <t>МБУДО «ДЮСШ ТЭИС»</t>
  </si>
  <si>
    <t xml:space="preserve">1 место </t>
  </si>
  <si>
    <t>Городская выставка «Скетч-марафон 2019»</t>
  </si>
  <si>
    <t>Февраль-март</t>
  </si>
  <si>
    <t>МБУ «Территория молодёжи»</t>
  </si>
  <si>
    <t xml:space="preserve">диплом 2 место; </t>
  </si>
  <si>
    <t>Городской конкурс книгочеев «Тебя ж, как первую любовь, России сердце не забудет», посвященный 220-лнтию со дня рождения А.С. Пушкина</t>
  </si>
  <si>
    <t>ДТД «Юниор»</t>
  </si>
  <si>
    <t>Дипломант II- 3шт, Лауреат</t>
  </si>
  <si>
    <t>Игра «Армейский резерв»</t>
  </si>
  <si>
    <t>Тир стрелкового клуба «727 градусов»</t>
  </si>
  <si>
    <t>2 место ВПК "Чайка"</t>
  </si>
  <si>
    <t>4-ый открытый городской конкурс «Голос Родины»</t>
  </si>
  <si>
    <t xml:space="preserve">лауреат 3 степени, Насонова Е.-лауреат 2 степени; </t>
  </si>
  <si>
    <t>Городские соревнования по шахматам «Четвёртая четверть-2019»</t>
  </si>
  <si>
    <t>ТЭИС</t>
  </si>
  <si>
    <t>2 место - Березовская Э.</t>
  </si>
  <si>
    <t>V Открытый вокальный конкурс «Моя Россия»</t>
  </si>
  <si>
    <t>ул. Вертковская,10</t>
  </si>
  <si>
    <t xml:space="preserve">Дипломанты -I ст., II ст., III ст, Лауреат II ст -2шт., Лауреат IIIст.-2шт.   </t>
  </si>
  <si>
    <t>Открытое первенство СК «Медведь»</t>
  </si>
  <si>
    <t>ул. Немировича-Данченко, 102/2</t>
  </si>
  <si>
    <t xml:space="preserve">2 - I место, 1 - III место </t>
  </si>
  <si>
    <t>Соревнования по Всестилевому каратэ Чемпионате и Первенстве г. Новосибирска</t>
  </si>
  <si>
    <t xml:space="preserve">ЦСП «Электрон», </t>
  </si>
  <si>
    <t>II место</t>
  </si>
  <si>
    <t>Спартакиада воспитанников УМП</t>
  </si>
  <si>
    <t>2 место</t>
  </si>
  <si>
    <t>Военно – спортивная эстафета «Форпост</t>
  </si>
  <si>
    <t>МЦ «Кристальный»</t>
  </si>
  <si>
    <t>V Открытый городской вокальный конкурс “Будь VGолосе»</t>
  </si>
  <si>
    <t>Лауреат 1 ст. , Дипломант - 3ст.</t>
  </si>
  <si>
    <t>Городской конкурс социальной экологической рекламы «Мы – за чистый город!»</t>
  </si>
  <si>
    <t xml:space="preserve">05.06 2019 </t>
  </si>
  <si>
    <t xml:space="preserve">Диплом - 1м., Диплом - IIместо  2 Диплома - III место </t>
  </si>
  <si>
    <t>Соревнования «Молодецкие игры»</t>
  </si>
  <si>
    <t>Диплом - 1м., 2м.</t>
  </si>
  <si>
    <t>Городской конкурс-фестиваль талантов «Звездные имена Новосибирска»</t>
  </si>
  <si>
    <t>Диплом Победителя , диплом финалиста</t>
  </si>
  <si>
    <t>Городской конкурс «Красно книжные животные Новосибирского зоопарка»</t>
  </si>
  <si>
    <t>Новосибирский зоопарк</t>
  </si>
  <si>
    <t>2 диплом -  2 место;</t>
  </si>
  <si>
    <t>VI Ежегодный фестиваль популярной музыки имени Сергея Фалетенка «Городок-на-Оби»</t>
  </si>
  <si>
    <t>ДК «Академия»</t>
  </si>
  <si>
    <t xml:space="preserve">диплом за победу </t>
  </si>
  <si>
    <t>Слет военно – патриотических учреждений и организаций.</t>
  </si>
  <si>
    <t>МКУ ЦЮМ «Дельфин»</t>
  </si>
  <si>
    <t xml:space="preserve">Городские 1 рейтинговые соревнованиях 
</t>
  </si>
  <si>
    <t xml:space="preserve">
19.10-20.10</t>
  </si>
  <si>
    <t>грамота за победу 2шт. - Вишняков С., Захаров А.</t>
  </si>
  <si>
    <t xml:space="preserve">Первенство СФО по настольному теннису  </t>
  </si>
  <si>
    <t>06.02-10.02.19</t>
  </si>
  <si>
    <t xml:space="preserve">3м. – Ухин И. </t>
  </si>
  <si>
    <t>IVРегиональный фестиваль-конкурс патриотической песни «Восходящая звезда»</t>
  </si>
  <si>
    <t>Наукоград Кольцово</t>
  </si>
  <si>
    <t>2 -Дипломант 1 ст., 1 - Дипломант -1ст, 2-Дипломант - 3ст, 2 -Лауреата</t>
  </si>
  <si>
    <t>V открытый турнир Новосибирского района по боксу на приз Кубка спортивных единоборств «Рекорд»</t>
  </si>
  <si>
    <t>22.02-24.02.19</t>
  </si>
  <si>
    <t>с. Верх-Тула</t>
  </si>
  <si>
    <t>1м. - Кунгурцев А., 1м. - Зинков М.</t>
  </si>
  <si>
    <t xml:space="preserve">Открытый областной конкурс детского творчества «Что скрывает маска» </t>
  </si>
  <si>
    <t xml:space="preserve">МБОУ ДО ЦДО «Алые паруса» </t>
  </si>
  <si>
    <t xml:space="preserve">Лауреат  I степени </t>
  </si>
  <si>
    <t>Региональный фестиваль рафтинга и гребного слалома «Буря в стакане-19»</t>
  </si>
  <si>
    <t>февраль</t>
  </si>
  <si>
    <t>посёлок Копылово Томской области</t>
  </si>
  <si>
    <t>Прасова Татьяна-2 место, Ананьев Андрей-1 место, Кайгородов Иван-1 место, Самсонов Сергей-1 место, Толстиков Лучезар- 2 место, Третьякова Света -1 место.</t>
  </si>
  <si>
    <t>Региональный фестиваль патриотической песни «Восходящая звезда»</t>
  </si>
  <si>
    <t>Дом культуры Кольцово</t>
  </si>
  <si>
    <t>Насонова Е.-дипломант 1 степени, Звягина Ирина-дипломант 1степени;Хлопова Анна-лауреат, Лобанова Софья-лауреат.</t>
  </si>
  <si>
    <t>Первенство Новосибирской области по каратэ</t>
  </si>
  <si>
    <t>2.03-3.03.19</t>
  </si>
  <si>
    <t>3м. - Абрамов А.</t>
  </si>
  <si>
    <t>3м.- Булдаков Р.</t>
  </si>
  <si>
    <t>3м.- Клюева Г.</t>
  </si>
  <si>
    <t>3м.- Панов А.</t>
  </si>
  <si>
    <t>Первенство НСО по боксу среди юниоров 13-14лет памяти МС В. Суханова</t>
  </si>
  <si>
    <t>04.03-07.03.19</t>
  </si>
  <si>
    <t>1м. – Кунгурцев А.</t>
  </si>
  <si>
    <t>Турнир по боксу памяти Н.Е. Аксененко</t>
  </si>
  <si>
    <t>20.03.-31.03.19</t>
  </si>
  <si>
    <t>р.п. Мошково</t>
  </si>
  <si>
    <t>3м. – Иванчик К.</t>
  </si>
  <si>
    <t>Открытый турнир «Кубок города Зеленогорска» по настольному теннису, памяти А.Н.Шубина</t>
  </si>
  <si>
    <t>29.03-01.04.19</t>
  </si>
  <si>
    <t>г. Зеленогорск</t>
  </si>
  <si>
    <t>1м. – Данилевич</t>
  </si>
  <si>
    <t>3м. – Ухин И.</t>
  </si>
  <si>
    <t>3м. - Коратыгин И.</t>
  </si>
  <si>
    <t>Областной фестиваль-конкурс «Феникс»</t>
  </si>
  <si>
    <t>ТРЦ «Сибирский мол»</t>
  </si>
  <si>
    <t>диплом лауреата 1 степени-группа 12-14 лет;</t>
  </si>
  <si>
    <t xml:space="preserve"> диплом лауреата 1 степени-группа 15-17 лет; </t>
  </si>
  <si>
    <t xml:space="preserve">диплом лауреата 2 степени-группа 6-8 лет; </t>
  </si>
  <si>
    <t>диплом лауреата 1 степени-группа 9-11 лет.</t>
  </si>
  <si>
    <t>Открытый кубок Новосибирской области по гребному слалому «Буготак-2019»</t>
  </si>
  <si>
    <t>п. Буготак</t>
  </si>
  <si>
    <t>Ананьев 1 место.</t>
  </si>
  <si>
    <t>Краевые соревнования по  рафтингу и гребному слалому «Кубок Сибири -2019»</t>
  </si>
  <si>
    <t>Город Бийск , бассейн Заря</t>
  </si>
  <si>
    <t>команда 1 место.</t>
  </si>
  <si>
    <t>Чемпионат сибирского федерального округа «Праздник на воде Сема-2019»</t>
  </si>
  <si>
    <t xml:space="preserve"> р. Сема в районе села Усть-Сема</t>
  </si>
  <si>
    <t xml:space="preserve"> экипаж 3 место</t>
  </si>
  <si>
    <t>Областной Конкурс Талантов «ТАЛАНТ ШОУ»</t>
  </si>
  <si>
    <t xml:space="preserve">ТРК «Сибирский Молл» </t>
  </si>
  <si>
    <t>Дипломант 4ст. (Зуева А.),</t>
  </si>
  <si>
    <t>Лауреат 1 ст. (Буданцева М.),</t>
  </si>
  <si>
    <t xml:space="preserve"> Лауреат 2 ст. (Акулова К.),</t>
  </si>
  <si>
    <t>Лауреат 2 ст. (Сковородкина А.),</t>
  </si>
  <si>
    <t>Лауреат 2 ст. (дуэт),</t>
  </si>
  <si>
    <t>Лауреат 3 ст. (Надточьева Л.)</t>
  </si>
  <si>
    <t>Открытый Региональный Фестиваль «Я из Сибири»</t>
  </si>
  <si>
    <t>Центр «PROтанцы»</t>
  </si>
  <si>
    <t>Лауреат 1 ст. (Одарич Н.),</t>
  </si>
  <si>
    <t>Лауреат 3 ст. (Литвинова А.),</t>
  </si>
  <si>
    <t>Лауреат 1 ст. (Овсянникова У.),</t>
  </si>
  <si>
    <t>Лауреат 3 ст. (Петрова Ю),</t>
  </si>
  <si>
    <t>Лауреат 3 ст. (Тихонова Е.),</t>
  </si>
  <si>
    <t>Лауреат I ст. Коробова Мария , Лауреат II ст -Титова Дарья студия «Акварелька»</t>
  </si>
  <si>
    <t>Чемпионат Томской области по гребному слалому</t>
  </si>
  <si>
    <t>июнь</t>
  </si>
  <si>
    <t xml:space="preserve">Томская область, СП «Медвежий угол», река Киргизка.   </t>
  </si>
  <si>
    <t>Кайгородов И. –диплом 3 место, Якуба Полина-диплом 2 место</t>
  </si>
  <si>
    <t>Первенство Сибирского федерального округа по рафтингу</t>
  </si>
  <si>
    <t>Кайгородов И.  –диплом 3 место, Чудова Валерия-диплом 3 место</t>
  </si>
  <si>
    <t>Межрегиональные учебно – полевые сборы «Курсанты России»</t>
  </si>
  <si>
    <t>09.08 – 18.08.2019</t>
  </si>
  <si>
    <t>НСО, Сузун лагерь «Курсант»</t>
  </si>
  <si>
    <t>1 место ВПК "Чайка</t>
  </si>
  <si>
    <t>Чемпионат СФО по каратэ</t>
  </si>
  <si>
    <t>27.09.19г.</t>
  </si>
  <si>
    <t>Родионов Алексей - 1 место.</t>
  </si>
  <si>
    <t>Первенство Сибирского федерального округа по гребному слалому</t>
  </si>
  <si>
    <t>сентябрь</t>
  </si>
  <si>
    <t>диплом 3 место - Родзик Ярославна «Школа рафтинга», диплом 3 место-Кайгородов Иван «Школа гребного слалома»</t>
  </si>
  <si>
    <t>Открытый межрегиональный конкурс «Танцевальный квартал</t>
  </si>
  <si>
    <t>3диплома -1место, диплом -3место "Мираж огней"</t>
  </si>
  <si>
    <t>Областной турнир по боксу на «Кубок Совет отцов»</t>
  </si>
  <si>
    <t>5.10 – 06.10</t>
  </si>
  <si>
    <t>2место - Степанов А.</t>
  </si>
  <si>
    <t xml:space="preserve">Первенство р/п Краснообска по каратэ Сито-рю (область) </t>
  </si>
  <si>
    <t>р.п. Краснообск</t>
  </si>
  <si>
    <t>2место - Беспамятных И. , 3место - большанин К.</t>
  </si>
  <si>
    <t>Кубок единоборств по НСО по каратэ Сито-рю</t>
  </si>
  <si>
    <t>1м. - Булдаков Р, 2м. - Панов А., 3м.- Чаплыгин Д., 3м.- Панкратьев В.</t>
  </si>
  <si>
    <t>X  Областной  конкурс вокального творчества «Твой шанс»</t>
  </si>
  <si>
    <t>ДК им. Октябрьской революции</t>
  </si>
  <si>
    <t>диплом 1 ст.</t>
  </si>
  <si>
    <t>Федеральные</t>
  </si>
  <si>
    <t>Соревнования по каратэ «Кубка Прииртышья»</t>
  </si>
  <si>
    <t>г. Омск</t>
  </si>
  <si>
    <t xml:space="preserve">1м. - Родионов А. </t>
  </si>
  <si>
    <t xml:space="preserve">2м. - Абрамов А. </t>
  </si>
  <si>
    <t xml:space="preserve">3м. - Булдаков Р. </t>
  </si>
  <si>
    <t>Всероссийский конкурс творчества «Новогодняя мастерская»</t>
  </si>
  <si>
    <t>интернет</t>
  </si>
  <si>
    <t>Егорова В.-диплом 1 место</t>
  </si>
  <si>
    <t xml:space="preserve">Андриенко С.-диплом 3 место </t>
  </si>
  <si>
    <t>Кожемякина Э.-диплом 1 место</t>
  </si>
  <si>
    <t>Егорова В.-диплом 1 место Овчинникова Л.-диплом 1 место</t>
  </si>
  <si>
    <t>Детско-юношеский фестиваль авторской песни «Искитим-2019»</t>
  </si>
  <si>
    <t>г. Искитим</t>
  </si>
  <si>
    <t>Лауреат дуэт Кабанов М., Никифорова Л.</t>
  </si>
  <si>
    <t>Всероссийский творческий конкурс, посвященный символу 2019 года «Свинка - символ Нового 2019 года»</t>
  </si>
  <si>
    <t>Хейнова Т.-диплом 1 место</t>
  </si>
  <si>
    <t>Всероссийский творческий конкурс «Подарки для ёлочки»</t>
  </si>
  <si>
    <t>Бородько А.-диплом 1 место</t>
  </si>
  <si>
    <t>Всероссийский конкурс детского творчества «Волшебная снежинка»</t>
  </si>
  <si>
    <t>Акимова Е.-диплом 1 место</t>
  </si>
  <si>
    <t>Всероссийский танцевальный фестиваль «Dance Stars»</t>
  </si>
  <si>
    <t>г. Кемерово</t>
  </si>
  <si>
    <t>Диплом I  в  номинации современный танец номер «Ретро».</t>
  </si>
  <si>
    <t xml:space="preserve"> Диплом II степени в  номинации современный танец номер «Разведи небо».</t>
  </si>
  <si>
    <t>Всероссийский фестиваль детских и юношеских талантов «Мир чудес»</t>
  </si>
  <si>
    <t>Дом Культуры им. А.С.Попова</t>
  </si>
  <si>
    <t>Дипломант 1 ст. (возрастная группа 8-12 лет),</t>
  </si>
  <si>
    <t>Лауреат 3 ст.(возрастная группа 13-18 лет)</t>
  </si>
  <si>
    <t>Всероссийский творческий конкурс «Хоровод народных ремёсел»</t>
  </si>
  <si>
    <t>Интернет</t>
  </si>
  <si>
    <t>Емельянова Нелли-диплом 1 место ;</t>
  </si>
  <si>
    <t>Андреева-диплом 2 место</t>
  </si>
  <si>
    <t>III Всероссийский фестиваль-конкурс танцевального искусства  “Siberian Dance Contest 2019”</t>
  </si>
  <si>
    <t>ДК им. Калинина,</t>
  </si>
  <si>
    <t>Лауреат 3 ст. (млад. гр.), Дипломант 2 ст. (старш.гр.)</t>
  </si>
  <si>
    <t>Всероссийский  фестиваль-конкурс детского, юношеского и профессионального творчества «Путеводная Звезда»</t>
  </si>
  <si>
    <t>01.05.-02.05.19</t>
  </si>
  <si>
    <t>МБУ МЦ «Содружество»</t>
  </si>
  <si>
    <t>Дипломант 1 ст. (Сковородкина А.)</t>
  </si>
  <si>
    <t>Всероссийский конкурс творчества «Пасхальное чудо»</t>
  </si>
  <si>
    <t>Хорькова Полина.-диплом 2 место;  Доменяк Алёна-диплом 1 место;</t>
  </si>
  <si>
    <t>Ильиных Е.-1 место.</t>
  </si>
  <si>
    <t>Всероссийский конкурс творчества «Я читаю А.С. Пушкина»</t>
  </si>
  <si>
    <t xml:space="preserve">Гусельников Я.-диплом 1 место; </t>
  </si>
  <si>
    <t>Микушов М.-1 место.</t>
  </si>
  <si>
    <t>Всероссийский конкурс творчества « Во имя жизни на земле»</t>
  </si>
  <si>
    <t>Гелёва Милана.-диплом 1 место;</t>
  </si>
  <si>
    <t>Егорова Варвара-лауреат;</t>
  </si>
  <si>
    <t>Петрушина Даша-диплом 1 место.</t>
  </si>
  <si>
    <t>Всероссийский фестиваль-конкурс исполнительских искусств «YELLOW FEST»</t>
  </si>
  <si>
    <t>Кинокомплекс им. Маяковского</t>
  </si>
  <si>
    <t>Насонова Е.-диплом лауреата 3 степени, 1 диплом-Дипломант</t>
  </si>
  <si>
    <t>Всероссийский конкурс «Герои волшебных сказок»</t>
  </si>
  <si>
    <t>Устоева Ш.-диплом 1 место;</t>
  </si>
  <si>
    <t xml:space="preserve">Ильиных Е.-диплом 1 место; </t>
  </si>
  <si>
    <t xml:space="preserve"> Авдеева Е.-диплом 2 место;</t>
  </si>
  <si>
    <t>Власова Е.-диплом 1 место.</t>
  </si>
  <si>
    <t>Всероссийский конкурс «Удивительный наш край!»</t>
  </si>
  <si>
    <t>август</t>
  </si>
  <si>
    <t>Андриенко С.-лауреат;</t>
  </si>
  <si>
    <t>Малетина А.-диплом 1 место;</t>
  </si>
  <si>
    <t xml:space="preserve"> Кулинич А..-диплом 2 место.</t>
  </si>
  <si>
    <t>Всероссийские соревнования "Кубок Маршала А. И. Покрышкина".</t>
  </si>
  <si>
    <t>28.09.19г.</t>
  </si>
  <si>
    <t> Родионов Алексей - 3 место</t>
  </si>
  <si>
    <t>Всероссийский конкурс-фестиваль талантов «Время перемен»</t>
  </si>
  <si>
    <t>Диплом лауреата I степени  Коробова Мария студия «Акварелька»</t>
  </si>
  <si>
    <t>Диплом лауреата I степени Борисова Алиса студия «Акварелька»</t>
  </si>
  <si>
    <t>Диплом лауреата II степени  Лысенко Вера студия «Акварелька»</t>
  </si>
  <si>
    <t>диплом 1 место.-Кулинич А.- студия «Декор», 5 дипломов Лауреатов  III ст.</t>
  </si>
  <si>
    <t xml:space="preserve"> Всероссийский «Кросс нации – 2019»  </t>
  </si>
  <si>
    <t>1 призовое - Клуб бокса "Боец"</t>
  </si>
  <si>
    <t>Всероссийский конкурс творчества «ВОТ ТАК УРОЖАЙ».</t>
  </si>
  <si>
    <t xml:space="preserve">сентябрь-октябрь
</t>
  </si>
  <si>
    <t>диплом 1 место -Егорова В. "Сундучок", 1место-Павлюковская Саша - "Волшебная кисть", 2 место -Агишева Анна "Мастера и подмастерья"</t>
  </si>
  <si>
    <t>Всероссийский Фестиваль Детского и Юношеского Творчества «Сокровища Нации»</t>
  </si>
  <si>
    <t xml:space="preserve">ДК «Прогресс», </t>
  </si>
  <si>
    <t>4 диплома Лауреат 2 ст, диплом Лауреат 3 ст</t>
  </si>
  <si>
    <t xml:space="preserve">Всероссийский фестиваль авторской песни «Здравствуйте, люди мои дорогие» </t>
  </si>
  <si>
    <t>25.10-27.1019</t>
  </si>
  <si>
    <t>г. Куйбышев</t>
  </si>
  <si>
    <t>Дипломы 1ст - Кремза П., 1ст. - Понкратьева У., 2ст. - Шпатченко Е., 2ст. - Чижов, 2с. -Гавриленко, 2ст.- Захаров, 2ст.- агафонова, Лауреат - Кабанов</t>
  </si>
  <si>
    <t>Международный творческий конкурс «Новогоднее чудо»</t>
  </si>
  <si>
    <t>1место -3шт, 2 место -2шт., 3 место-1шт.</t>
  </si>
  <si>
    <t>Международный творческий конкурс «Однажды в студёную зимнюю пору….»</t>
  </si>
  <si>
    <t>Житкевич Я.-диплом 2 место, Малетина А.-диплом 1 место.</t>
  </si>
  <si>
    <t>Международный творческий конкурс «Ярмарка ремёсел»</t>
  </si>
  <si>
    <t>диплом 2 место - 2шт.</t>
  </si>
  <si>
    <t>Международный конкурс-фестиваль «Сибирские мотивы»</t>
  </si>
  <si>
    <t>ДК им. «Чкалова»</t>
  </si>
  <si>
    <t>дипломат 2 степени; диплом лауреата 3 степени</t>
  </si>
  <si>
    <t>Открытая Международная Олимпиада талантов «Богатство России»</t>
  </si>
  <si>
    <t>ЦК НГТУ</t>
  </si>
  <si>
    <t>дипломант 1 ст. - 3 шт, дипломант 2 степени</t>
  </si>
  <si>
    <t>Международный творческий конкурс «Защитникам отечества»</t>
  </si>
  <si>
    <t>март</t>
  </si>
  <si>
    <t>Кокин Д.-диплом  2 место.</t>
  </si>
  <si>
    <t>Международный творческий конкурс «Счастливая валентинка»</t>
  </si>
  <si>
    <t>диплом 2 место; диплом 1 место.</t>
  </si>
  <si>
    <t>Международный творческий конкурс «С 8 мартом!»</t>
  </si>
  <si>
    <t>Мансырова З.-диплом 3 место.</t>
  </si>
  <si>
    <t xml:space="preserve"> Международный конкурс «КИТ» </t>
  </si>
  <si>
    <t>ДК им. М.И.Калинина</t>
  </si>
  <si>
    <t>Лауреат 1 ст.</t>
  </si>
  <si>
    <t xml:space="preserve">Лауреат 3 ст., </t>
  </si>
  <si>
    <t xml:space="preserve">1  диплом в номинации «За патриотизм и любовь к Родному краю» </t>
  </si>
  <si>
    <t xml:space="preserve">Дипломанта 1 ст. </t>
  </si>
  <si>
    <t xml:space="preserve">Лауреат 2 ст. </t>
  </si>
  <si>
    <t>IX Международный конкурс эстрадного вокала «Путь к успеху»</t>
  </si>
  <si>
    <t>25.03.19-28.03.19 г.г.</t>
  </si>
  <si>
    <t>Г. Казань</t>
  </si>
  <si>
    <t>Дипломант 3 ст.</t>
  </si>
  <si>
    <t>Международный фестиваль-конкурс «Родники России»</t>
  </si>
  <si>
    <t>диплом 3 степени.</t>
  </si>
  <si>
    <t>Международный творческий конкурс «В гостях у сказки»</t>
  </si>
  <si>
    <t xml:space="preserve"> диплом 1 место - 3шт.; диплом  2 место; диплом 3 место</t>
  </si>
  <si>
    <t>IV Международный фестиваль-конкурс современного творчества детей и молодежи “Звездный проект»</t>
  </si>
  <si>
    <t>ДК им. Калинина</t>
  </si>
  <si>
    <t>Диплом 2 ст. (Литвинова А.),</t>
  </si>
  <si>
    <t>Диплом 1 ст. (Овсянникова У.)</t>
  </si>
  <si>
    <t xml:space="preserve"> Лауреат 3 ст. (Иванова С.)</t>
  </si>
  <si>
    <t>Лауреат 3 ст. (Коршунова А.)</t>
  </si>
  <si>
    <t>2 диплома 1 ст. (Маркова Е.),</t>
  </si>
  <si>
    <t>1Лауреат 3 ст. (Зуева)</t>
  </si>
  <si>
    <t>Международный конкурс-фестиваль в рамках проекта «Сибирь зажигает звезды»</t>
  </si>
  <si>
    <t xml:space="preserve">ДК Октябрьской революции </t>
  </si>
  <si>
    <t>2 Лауреата  2ст. , 2 Лауреата 3ст.</t>
  </si>
  <si>
    <t>Международный творческий конкурс «В мире животных»</t>
  </si>
  <si>
    <t>г. Самара</t>
  </si>
  <si>
    <t xml:space="preserve">Диплом за 1 место, Диплом за 2 место </t>
  </si>
  <si>
    <t>Международный конкурс «Весенняя капель»</t>
  </si>
  <si>
    <t>Фёдорова Лилия-диплом 1 место;.</t>
  </si>
  <si>
    <t>Международный творческий конкурс «Весенние зарисовки»</t>
  </si>
  <si>
    <t>Фёдорова Лилия-диплом 2 место;.</t>
  </si>
  <si>
    <t>Международный творческий  конкурс «Волшебство своими руками»</t>
  </si>
  <si>
    <t xml:space="preserve"> Кулинич А.-диплом 1 место.</t>
  </si>
  <si>
    <t>Международный творческий конкурс «Животные нашей планеты»</t>
  </si>
  <si>
    <t>,Устоева Ш.-диплом 1 место;</t>
  </si>
  <si>
    <t>Ёрш А.-1 место.</t>
  </si>
  <si>
    <t xml:space="preserve">Международный творческий конкурс «Мир детства-самый лучший мир» </t>
  </si>
  <si>
    <t xml:space="preserve"> Малетина Алиса-диплом 1 место;.</t>
  </si>
  <si>
    <t>Гелёва Милана-диплом 1 м.; Устоева Ш.-диплом 1 место</t>
  </si>
  <si>
    <t>Андреева А.-диплом 1 место</t>
  </si>
  <si>
    <t>Голосова Дарья-диплом 3 место.</t>
  </si>
  <si>
    <t>Международный творческий  конкурс «Это все кошки»</t>
  </si>
  <si>
    <t xml:space="preserve"> Агишева А.-диплом 1 место; </t>
  </si>
  <si>
    <t xml:space="preserve">Серушкова С.-диплом 1 место; </t>
  </si>
  <si>
    <t>Ильиных Е.-диплом 1 место.</t>
  </si>
  <si>
    <t>Международный форум искусств “GRAND ART» II Международный фестиваль искусств «Российский берег. Летний марафон»</t>
  </si>
  <si>
    <t xml:space="preserve">16-18 июля </t>
  </si>
  <si>
    <t>Крым, г.Евпатория</t>
  </si>
  <si>
    <t xml:space="preserve">Диплом Лауреат III степени, диплом Лауреата II степени </t>
  </si>
  <si>
    <t>Международный творческий конкурс «Здравствуй, лето!»</t>
  </si>
  <si>
    <t>Агишева А.-диплом 1 место;</t>
  </si>
  <si>
    <t xml:space="preserve"> Анисимова М.-диплом 1 место; </t>
  </si>
  <si>
    <t>Егорова М.-диплом 2 место;</t>
  </si>
  <si>
    <t>Рязанцева А.-диплом 1 место.</t>
  </si>
  <si>
    <t>Международный творческий конкурс «Удивительные звери и птицы»</t>
  </si>
  <si>
    <t>Устоева Ш.-диплом 2 место;</t>
  </si>
  <si>
    <t xml:space="preserve">Егорова В.-диплом 1 место; </t>
  </si>
  <si>
    <t>Закусило К.-диплом 2 место;</t>
  </si>
  <si>
    <t>Гемпель Ю.-диплом 1 место.</t>
  </si>
  <si>
    <t>Международный творческий конкурс «Какого цвета лето?»</t>
  </si>
  <si>
    <t>август-сентябрь</t>
  </si>
  <si>
    <t xml:space="preserve">г. Самара </t>
  </si>
  <si>
    <t xml:space="preserve">2 диплома за 2 место </t>
  </si>
  <si>
    <t>Международный конкурс изобразительного искусства, декоративно-прикладного творчества и детской фотографии «ЗДРАВСТВУЙ, ОСЕНЬ!»</t>
  </si>
  <si>
    <t>сентябрь-октябрь</t>
  </si>
  <si>
    <t xml:space="preserve"> Гусельников Ярослав-диплом 1 место«Мастера и подмастерья», Джамалова Полина -диплом 2 место«Сундучок», Батяева Вероника-диплом 1 место«Современная кисть», Хейнова Татьяна-диплом 1 место «Декор»
</t>
  </si>
  <si>
    <t xml:space="preserve">Международный открытый Фестиваль искусств «Осенний марафон» </t>
  </si>
  <si>
    <t>18-20 октября</t>
  </si>
  <si>
    <t>Рыкова Валерия - Лауреат 3ст., Ильницкая - Дипломант 1ст. , 4 Диплома Лауреат 2ст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</si>
  <si>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</si>
  <si>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</si>
  <si>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</si>
  <si>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</si>
  <si>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</si>
  <si>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</si>
  <si>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</si>
  <si>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Электронные:</t>
  </si>
  <si>
    <t>Сайт учреждения</t>
  </si>
  <si>
    <t>Страница учреждения на портале "тымолод.рф"</t>
  </si>
  <si>
    <t>http://www.timolod.ru/centers/youth_centers/opisanie/dom_molodeshi.php/</t>
  </si>
  <si>
    <t>Аккаунт в социальной сети "Вконтакте"</t>
  </si>
  <si>
    <t>https://vk.com/dom_molodezhi</t>
  </si>
  <si>
    <t>Группа в социальной сети "Вконтакте"</t>
  </si>
  <si>
    <t>https://vk.com/dom_molod</t>
  </si>
  <si>
    <t>548/3340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</si>
  <si>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</si>
  <si>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</si>
  <si>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</si>
  <si>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dom_molod</t>
  </si>
  <si>
    <t>Аккаунт на видеохостинге Youtube</t>
  </si>
  <si>
    <t>https://www.youtube.com/channel/UCDRwRGPaACcMBLAwtJHTX7g</t>
  </si>
  <si>
    <t>и др.</t>
  </si>
  <si>
    <t>Печатные:</t>
  </si>
  <si>
    <t>Периодичность</t>
  </si>
  <si>
    <t>Тираж</t>
  </si>
  <si>
    <t>Газета</t>
  </si>
  <si>
    <t>Журнал</t>
  </si>
  <si>
    <t>8.2. Взаимодействие со СМИ</t>
  </si>
  <si>
    <t>Направления деятельности</t>
  </si>
  <si>
    <t>Количество         (ед)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</si>
  <si>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</si>
  <si>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</si>
  <si>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</si>
  <si>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</si>
  <si>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</si>
  <si>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</si>
  <si>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Методические пособия</t>
  </si>
  <si>
    <t>Популярные просветительские статьи</t>
  </si>
  <si>
    <t>Буклеты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</si>
  <si>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</si>
  <si>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</si>
  <si>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</si>
  <si>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</si>
  <si>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</si>
  <si>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</si>
  <si>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</si>
  <si>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</si>
  <si>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</si>
  <si>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</si>
  <si>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10. ИНФОРМАЦИЯ О КАДРОВОМ СОСТАВЕ</t>
  </si>
  <si>
    <t>10.1. Количественная характеристика  состава работников учреждения</t>
  </si>
  <si>
    <t>Всего (чел.)</t>
  </si>
  <si>
    <t>в том числе (чел.)</t>
  </si>
  <si>
    <t>директор</t>
  </si>
  <si>
    <t>зам. директора, гл. бухгалтер</t>
  </si>
  <si>
    <t>Начальники отделов</t>
  </si>
  <si>
    <t>педагогические работники</t>
  </si>
  <si>
    <t>МСО</t>
  </si>
  <si>
    <t>СРМ</t>
  </si>
  <si>
    <t>ССРМ</t>
  </si>
  <si>
    <t>РКФ</t>
  </si>
  <si>
    <t>вспомогательный персонал (специалисты)</t>
  </si>
  <si>
    <t>обслуживающий персонал</t>
  </si>
  <si>
    <t xml:space="preserve">основных </t>
  </si>
  <si>
    <t>вспомогательных</t>
  </si>
  <si>
    <t>процентное отношение к списочной численности (%)</t>
  </si>
  <si>
    <t>внутренних совместителей, в т. ч. работающих по совмещению профессий (должностей)</t>
  </si>
  <si>
    <t>внешних совместителей</t>
  </si>
  <si>
    <t>10.2. Характеристика состава работников учреждения по основной деятельности</t>
  </si>
  <si>
    <t>%  от общего количества работников по основной деятельности</t>
  </si>
  <si>
    <t>Всего работников по основной деятельности</t>
  </si>
  <si>
    <t>из них внутренних совместителей, в т. ч. работающих по совмещению профессий (должностей)</t>
  </si>
  <si>
    <t>руководителей клубных формирований</t>
  </si>
  <si>
    <t>педагогов-организаторов</t>
  </si>
  <si>
    <t>инструкторов по физической культуре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</si>
  <si>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</si>
  <si>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</si>
  <si>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</si>
  <si>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</si>
  <si>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</si>
  <si>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менеджеров по связям с общественностью</t>
  </si>
  <si>
    <t>Образование:</t>
  </si>
  <si>
    <t>высшее, из них:</t>
  </si>
  <si>
    <t>высшее профильное (организация работы с молодежью, государственное и муниципальное управление)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</si>
  <si>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</si>
  <si>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</si>
  <si>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</si>
  <si>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</si>
  <si>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</si>
  <si>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</si>
  <si>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</si>
  <si>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</si>
  <si>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Общий стаж:</t>
  </si>
  <si>
    <t>до 2 лет</t>
  </si>
  <si>
    <t>от 2 до 5 лет</t>
  </si>
  <si>
    <t>от 5 до 10 лет</t>
  </si>
  <si>
    <t>свыше 10 лет</t>
  </si>
  <si>
    <t>Стаж в отрасли (молодёжная политика):</t>
  </si>
  <si>
    <t>Пол:</t>
  </si>
  <si>
    <t>женский</t>
  </si>
  <si>
    <t>мужской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</si>
  <si>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</si>
  <si>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</si>
  <si>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</si>
  <si>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Название учреждения, проводившего повышение квалификации</t>
  </si>
  <si>
    <t>Краткосрочные (до 72 часов)</t>
  </si>
  <si>
    <t>Долгосрочные (в т. ч. переподготовка)</t>
  </si>
  <si>
    <t>Курсы повышения квалификации уполномоченных на решениезадач в области ГО и ЧС</t>
  </si>
  <si>
    <t>Центр обучения ГО иЧС</t>
  </si>
  <si>
    <t xml:space="preserve">Курсы повышения квалификации СРМ
(октябрь-ноябрь 2019)
</t>
  </si>
  <si>
    <t xml:space="preserve"> НГПУ, ул.Вилюйская,28</t>
  </si>
  <si>
    <t>Оьучение по охране труда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</si>
  <si>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</si>
  <si>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</si>
  <si>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</si>
  <si>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</si>
  <si>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вторая квалификационная категория</t>
  </si>
  <si>
    <t>первая квалификационная категория</t>
  </si>
  <si>
    <t>высшая квалификационная категория</t>
  </si>
  <si>
    <t>Зам. директора</t>
  </si>
  <si>
    <t>Главный бухгалтер</t>
  </si>
  <si>
    <t>Главный инженер</t>
  </si>
  <si>
    <t>Начальник отдела</t>
  </si>
  <si>
    <t>Методист</t>
  </si>
  <si>
    <t>Педагог-организатор</t>
  </si>
  <si>
    <t>Педагог-психолог</t>
  </si>
  <si>
    <t>Социальный педагог</t>
  </si>
  <si>
    <t>Концертмейстер</t>
  </si>
  <si>
    <t>Инструктор по физической культуре</t>
  </si>
  <si>
    <t>Итого:</t>
  </si>
  <si>
    <t>" Дом молодежи": ул.Эйхе, 1 - 4195,6кв.м.                                                                                          Головное                                                             Площадь по структурным подразделениям:                                                                                                                          "Иня" : ул.Красный факел, 43 - 486,5 кв.м                                                                                                                                                                                                                                                                          "Меридиан": ул. Шмидта, 3 - 475,5 кв.м.                                                                                                             "Перспектива": ул.Сызранская,10/1 - 306,3 кв.м.                                                                       
"Сфера" ул. 1-я Механическая, 18 - 259,1 кв.м                                                                                                                     "Чайка" : ул.Шукшина, 20 – 189,9 кв.м.
 Помещения:                                                                                                                                                                     "Сфера" клуб "Солнечный" :ул. Звездная, 9 – 90,8 кв.м.
 "Меридиан" :ул. Героев Революции, 5/2 – 223,8 кв.м.                                                                           Итого: 6227,5 кв.м.</t>
  </si>
  <si>
    <t>Городской фестиваль «Сибирский вернисаж»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</si>
</sst>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8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30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0" fillId="0" borderId="1" xfId="0" applyFont="1" applyBorder="1"/>
    <xf numFmtId="0" fontId="3" fillId="0" borderId="4" xfId="0" applyFont="1" applyBorder="1" applyAlignment="1" applyProtection="1">
      <alignment horizontal="lef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9" fillId="7" borderId="5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7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15" fillId="0" borderId="1" xfId="0" applyFont="1" applyBorder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left" vertical="top" wrapText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30" fillId="0" borderId="0" xfId="1"/>
    <xf numFmtId="0" fontId="29" fillId="0" borderId="1" xfId="0" applyFont="1" applyBorder="1" applyAlignment="1">
      <alignment horizontal="center" vertical="top"/>
    </xf>
    <xf numFmtId="0" fontId="18" fillId="2" borderId="6" xfId="0" applyFont="1" applyFill="1" applyBorder="1" applyAlignment="1" applyProtection="1">
      <alignment horizontal="center" vertical="top" wrapText="1"/>
      <protection hidden="1"/>
    </xf>
    <xf numFmtId="16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6" fillId="9" borderId="1" xfId="0" applyFont="1" applyFill="1" applyBorder="1" applyAlignment="1" applyProtection="1">
      <alignment horizontal="left" vertical="top" wrapText="1"/>
      <protection hidden="1"/>
    </xf>
    <xf numFmtId="14" fontId="26" fillId="9" borderId="1" xfId="0" applyNumberFormat="1" applyFont="1" applyFill="1" applyBorder="1" applyAlignment="1" applyProtection="1">
      <alignment horizontal="center" vertical="top" wrapText="1"/>
      <protection hidden="1"/>
    </xf>
    <xf numFmtId="0" fontId="26" fillId="9" borderId="1" xfId="0" applyFont="1" applyFill="1" applyBorder="1" applyAlignment="1" applyProtection="1">
      <alignment horizontal="center" vertical="top" wrapText="1"/>
      <protection hidden="1"/>
    </xf>
    <xf numFmtId="17" fontId="26" fillId="9" borderId="1" xfId="0" applyNumberFormat="1" applyFont="1" applyFill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>
      <alignment horizontal="left" vertical="top" wrapText="1"/>
    </xf>
    <xf numFmtId="0" fontId="26" fillId="9" borderId="1" xfId="0" applyFont="1" applyFill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26" fillId="0" borderId="1" xfId="0" applyNumberFormat="1" applyFont="1" applyBorder="1" applyAlignment="1">
      <alignment horizontal="left" vertical="top" wrapText="1"/>
    </xf>
    <xf numFmtId="14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Fill="1" applyBorder="1" applyAlignment="1" applyProtection="1">
      <alignment horizontal="center" vertical="top" wrapText="1"/>
      <protection locked="0"/>
    </xf>
    <xf numFmtId="14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14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17" fontId="28" fillId="0" borderId="1" xfId="0" applyNumberFormat="1" applyFont="1" applyBorder="1" applyAlignment="1">
      <alignment horizontal="center" vertical="center" wrapText="1"/>
    </xf>
    <xf numFmtId="17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33" fillId="0" borderId="1" xfId="0" applyFont="1" applyBorder="1" applyAlignment="1">
      <alignment horizontal="left" vertical="top" wrapText="1"/>
    </xf>
    <xf numFmtId="14" fontId="33" fillId="0" borderId="1" xfId="0" applyNumberFormat="1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 applyProtection="1">
      <alignment horizontal="center" vertical="top" wrapText="1"/>
      <protection locked="0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14" fontId="10" fillId="0" borderId="2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4" fontId="10" fillId="0" borderId="20" xfId="0" applyNumberFormat="1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/>
    </xf>
    <xf numFmtId="16" fontId="10" fillId="0" borderId="21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14" fontId="10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14" fontId="10" fillId="0" borderId="19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14" fontId="10" fillId="0" borderId="21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30" fillId="0" borderId="1" xfId="1" applyBorder="1" applyAlignment="1" applyProtection="1">
      <alignment horizontal="center" vertical="top" wrapText="1"/>
      <protection locked="0"/>
    </xf>
    <xf numFmtId="1" fontId="1" fillId="0" borderId="0" xfId="0" applyNumberFormat="1" applyFont="1" applyBorder="1" applyProtection="1">
      <protection hidden="1"/>
    </xf>
    <xf numFmtId="1" fontId="3" fillId="4" borderId="2" xfId="0" applyNumberFormat="1" applyFont="1" applyFill="1" applyBorder="1" applyAlignment="1" applyProtection="1">
      <alignment horizontal="center" vertical="top" wrapText="1"/>
      <protection hidden="1"/>
    </xf>
    <xf numFmtId="1" fontId="3" fillId="8" borderId="1" xfId="0" applyNumberFormat="1" applyFont="1" applyFill="1" applyBorder="1" applyAlignment="1">
      <alignment horizontal="center" vertical="center" wrapText="1"/>
    </xf>
    <xf numFmtId="1" fontId="29" fillId="8" borderId="13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29" fillId="8" borderId="1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top" wrapText="1"/>
    </xf>
    <xf numFmtId="1" fontId="10" fillId="0" borderId="21" xfId="0" applyNumberFormat="1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1" fontId="29" fillId="8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Border="1" applyAlignment="1" applyProtection="1">
      <alignment horizontal="center" vertical="top" wrapText="1"/>
      <protection locked="0"/>
    </xf>
    <xf numFmtId="1" fontId="10" fillId="0" borderId="1" xfId="0" applyNumberFormat="1" applyFont="1" applyBorder="1" applyAlignment="1">
      <alignment horizontal="center" vertical="top"/>
    </xf>
    <xf numFmtId="1" fontId="1" fillId="0" borderId="0" xfId="0" applyNumberFormat="1" applyFont="1"/>
    <xf numFmtId="0" fontId="26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14" fontId="10" fillId="0" borderId="17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justify" vertical="top" wrapText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4" fillId="0" borderId="1" xfId="0" applyFont="1" applyBorder="1" applyAlignment="1" applyProtection="1">
      <alignment vertical="top" wrapText="1"/>
    </xf>
    <xf numFmtId="0" fontId="10" fillId="0" borderId="18" xfId="0" applyFont="1" applyBorder="1" applyAlignment="1">
      <alignment horizontal="center" vertical="top" wrapText="1"/>
    </xf>
    <xf numFmtId="14" fontId="10" fillId="0" borderId="17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justify" vertical="top" wrapText="1"/>
    </xf>
    <xf numFmtId="14" fontId="11" fillId="0" borderId="21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horizontal="justify" vertical="top" wrapText="1"/>
    </xf>
    <xf numFmtId="1" fontId="11" fillId="0" borderId="21" xfId="0" applyNumberFormat="1" applyFont="1" applyBorder="1" applyAlignment="1">
      <alignment horizontal="center" vertical="top" wrapText="1"/>
    </xf>
    <xf numFmtId="14" fontId="11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14" fontId="11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14" fontId="11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1" fontId="11" fillId="0" borderId="19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4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1" fontId="11" fillId="0" borderId="13" xfId="0" applyNumberFormat="1" applyFont="1" applyBorder="1" applyAlignment="1">
      <alignment horizontal="center" vertical="top" wrapText="1"/>
    </xf>
    <xf numFmtId="17" fontId="10" fillId="0" borderId="21" xfId="0" applyNumberFormat="1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14" fontId="36" fillId="0" borderId="21" xfId="0" applyNumberFormat="1" applyFont="1" applyBorder="1" applyAlignment="1">
      <alignment horizontal="center" vertical="top" wrapText="1"/>
    </xf>
    <xf numFmtId="1" fontId="36" fillId="0" borderId="21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0" fillId="0" borderId="17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14" fontId="10" fillId="0" borderId="17" xfId="0" applyNumberFormat="1" applyFont="1" applyBorder="1" applyAlignment="1">
      <alignment horizontal="center" vertical="top" wrapText="1"/>
    </xf>
    <xf numFmtId="14" fontId="10" fillId="0" borderId="18" xfId="0" applyNumberFormat="1" applyFont="1" applyBorder="1" applyAlignment="1">
      <alignment horizontal="center" vertical="top" wrapText="1"/>
    </xf>
    <xf numFmtId="1" fontId="10" fillId="0" borderId="17" xfId="0" applyNumberFormat="1" applyFont="1" applyBorder="1" applyAlignment="1">
      <alignment horizontal="center" vertical="top" wrapText="1"/>
    </xf>
    <xf numFmtId="1" fontId="10" fillId="0" borderId="18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1" fontId="10" fillId="0" borderId="22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36" fillId="0" borderId="17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14" fontId="36" fillId="0" borderId="17" xfId="0" applyNumberFormat="1" applyFont="1" applyBorder="1" applyAlignment="1">
      <alignment horizontal="center" vertical="top" wrapText="1"/>
    </xf>
    <xf numFmtId="14" fontId="36" fillId="0" borderId="18" xfId="0" applyNumberFormat="1" applyFont="1" applyBorder="1" applyAlignment="1">
      <alignment horizontal="center" vertical="top" wrapText="1"/>
    </xf>
    <xf numFmtId="1" fontId="36" fillId="0" borderId="17" xfId="0" applyNumberFormat="1" applyFont="1" applyBorder="1" applyAlignment="1">
      <alignment horizontal="center" vertical="top" wrapText="1"/>
    </xf>
    <xf numFmtId="1" fontId="36" fillId="0" borderId="18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1" fontId="11" fillId="0" borderId="17" xfId="0" applyNumberFormat="1" applyFont="1" applyBorder="1" applyAlignment="1">
      <alignment horizontal="center" vertical="top" wrapText="1"/>
    </xf>
    <xf numFmtId="1" fontId="11" fillId="0" borderId="23" xfId="0" applyNumberFormat="1" applyFont="1" applyBorder="1" applyAlignment="1">
      <alignment horizontal="center" vertical="top" wrapText="1"/>
    </xf>
    <xf numFmtId="14" fontId="11" fillId="0" borderId="17" xfId="0" applyNumberFormat="1" applyFont="1" applyBorder="1" applyAlignment="1">
      <alignment horizontal="center" vertical="top" wrapText="1"/>
    </xf>
    <xf numFmtId="14" fontId="11" fillId="0" borderId="23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1" fontId="11" fillId="0" borderId="17" xfId="0" applyNumberFormat="1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vertical="top" wrapText="1"/>
    </xf>
    <xf numFmtId="14" fontId="11" fillId="0" borderId="24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justify" vertical="top" wrapText="1"/>
    </xf>
    <xf numFmtId="0" fontId="11" fillId="0" borderId="23" xfId="0" applyFont="1" applyBorder="1" applyAlignment="1">
      <alignment horizontal="justify" vertical="top" wrapText="1"/>
    </xf>
    <xf numFmtId="1" fontId="11" fillId="0" borderId="24" xfId="0" applyNumberFormat="1" applyFont="1" applyBorder="1" applyAlignment="1">
      <alignment horizontal="center" vertical="top" wrapText="1"/>
    </xf>
    <xf numFmtId="0" fontId="27" fillId="0" borderId="17" xfId="0" applyFont="1" applyBorder="1" applyAlignment="1">
      <alignment vertical="top" wrapText="1"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1" fontId="11" fillId="0" borderId="22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6" fillId="0" borderId="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14" fontId="26" fillId="0" borderId="2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14" fontId="26" fillId="0" borderId="3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4" fontId="26" fillId="0" borderId="2" xfId="0" applyNumberFormat="1" applyFont="1" applyBorder="1" applyAlignment="1">
      <alignment horizontal="center" vertical="top" wrapText="1"/>
    </xf>
    <xf numFmtId="14" fontId="26" fillId="0" borderId="3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14" fontId="26" fillId="0" borderId="14" xfId="0" applyNumberFormat="1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14" fontId="33" fillId="0" borderId="2" xfId="0" applyNumberFormat="1" applyFont="1" applyBorder="1" applyAlignment="1">
      <alignment horizontal="center" vertical="top" wrapText="1"/>
    </xf>
    <xf numFmtId="14" fontId="33" fillId="0" borderId="14" xfId="0" applyNumberFormat="1" applyFont="1" applyBorder="1" applyAlignment="1">
      <alignment horizontal="center" vertical="top" wrapText="1"/>
    </xf>
    <xf numFmtId="14" fontId="33" fillId="0" borderId="3" xfId="0" applyNumberFormat="1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9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14" fontId="33" fillId="0" borderId="9" xfId="0" applyNumberFormat="1" applyFont="1" applyBorder="1" applyAlignment="1">
      <alignment horizontal="center" vertical="center" wrapText="1"/>
    </xf>
    <xf numFmtId="14" fontId="33" fillId="0" borderId="0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dom_molod" TargetMode="External"/><Relationship Id="rId2" Type="http://schemas.openxmlformats.org/officeDocument/2006/relationships/hyperlink" Target="https://vk.com/dom_molodezhi" TargetMode="External"/><Relationship Id="rId1" Type="http://schemas.openxmlformats.org/officeDocument/2006/relationships/hyperlink" Target="http://www.timolod.ru/centers/youth_centers/opisanie/dom_molodeshi.php/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www.youtube.com/channel/UCDRwRGPaACcMBLAwtJHTX7g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SheetLayoutView="100" workbookViewId="0">
      <selection activeCell="A11" sqref="A11:N11"/>
    </sheetView>
  </sheetViews>
  <sheetFormatPr defaultColWidth="9.140625" defaultRowHeight="15" x14ac:dyDescent="0.25"/>
  <cols>
    <col min="1" max="1" width="10.140625" style="34" customWidth="1"/>
    <col min="2" max="2" width="9.140625" style="34"/>
    <col min="3" max="3" width="2.140625" style="34" customWidth="1"/>
    <col min="4" max="7" width="9.140625" style="34"/>
    <col min="8" max="8" width="8.5703125" style="34" customWidth="1"/>
    <col min="9" max="9" width="9.140625" style="34"/>
    <col min="10" max="10" width="9.140625" style="34" customWidth="1"/>
    <col min="11" max="11" width="5.42578125" style="34" customWidth="1"/>
    <col min="12" max="12" width="15.7109375" style="34" customWidth="1"/>
    <col min="13" max="13" width="9.140625" style="34"/>
    <col min="14" max="14" width="15.7109375" style="34" customWidth="1"/>
    <col min="15" max="16384" width="9.140625" style="34"/>
  </cols>
  <sheetData>
    <row r="1" spans="1:14" ht="20.25" x14ac:dyDescent="0.25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38.25" customHeight="1" x14ac:dyDescent="0.25"/>
    <row r="3" spans="1:14" ht="19.5" customHeight="1" x14ac:dyDescent="0.25">
      <c r="A3" s="341" t="s">
        <v>1</v>
      </c>
      <c r="B3" s="341"/>
      <c r="C3" s="341"/>
      <c r="D3" s="341"/>
      <c r="E3" s="341"/>
      <c r="L3" s="334"/>
      <c r="M3" s="334"/>
      <c r="N3" s="334"/>
    </row>
    <row r="4" spans="1:14" ht="15.75" x14ac:dyDescent="0.25">
      <c r="A4" s="113" t="s">
        <v>2</v>
      </c>
      <c r="B4" s="340" t="s">
        <v>3</v>
      </c>
      <c r="C4" s="340"/>
      <c r="D4" s="340"/>
      <c r="E4" s="340"/>
    </row>
    <row r="5" spans="1:14" ht="21.75" customHeight="1" x14ac:dyDescent="0.25">
      <c r="A5" s="340" t="s">
        <v>4</v>
      </c>
      <c r="B5" s="340"/>
      <c r="C5" s="340"/>
      <c r="D5" s="340"/>
      <c r="E5" s="340"/>
    </row>
    <row r="6" spans="1:14" ht="30.75" customHeight="1" x14ac:dyDescent="0.25">
      <c r="A6" s="342"/>
      <c r="B6" s="342"/>
      <c r="D6" s="343"/>
      <c r="E6" s="343"/>
    </row>
    <row r="7" spans="1:14" ht="12.75" customHeight="1" x14ac:dyDescent="0.25">
      <c r="A7" s="344" t="s">
        <v>5</v>
      </c>
      <c r="B7" s="344"/>
      <c r="D7" s="331" t="s">
        <v>6</v>
      </c>
      <c r="E7" s="331"/>
    </row>
    <row r="8" spans="1:14" ht="12.75" customHeight="1" x14ac:dyDescent="0.25">
      <c r="A8" s="277"/>
      <c r="B8" s="332" t="s">
        <v>7</v>
      </c>
      <c r="C8" s="332"/>
      <c r="D8" s="332"/>
      <c r="E8" s="114"/>
    </row>
    <row r="9" spans="1:14" ht="101.25" customHeight="1" x14ac:dyDescent="0.25"/>
    <row r="10" spans="1:14" ht="18.75" x14ac:dyDescent="0.3">
      <c r="A10" s="336" t="s">
        <v>8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</row>
    <row r="11" spans="1:14" ht="18.75" customHeight="1" x14ac:dyDescent="0.3">
      <c r="A11" s="337" t="s">
        <v>9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</row>
    <row r="12" spans="1:14" x14ac:dyDescent="0.25">
      <c r="A12" s="338" t="s">
        <v>10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</row>
    <row r="13" spans="1:14" ht="18.75" x14ac:dyDescent="0.3">
      <c r="E13" s="35" t="s">
        <v>11</v>
      </c>
      <c r="F13" s="335">
        <v>2019</v>
      </c>
      <c r="G13" s="335"/>
      <c r="H13" s="339" t="s">
        <v>12</v>
      </c>
      <c r="I13" s="339"/>
      <c r="J13" s="339"/>
    </row>
    <row r="23" spans="1:14" ht="18.75" x14ac:dyDescent="0.25">
      <c r="A23" s="330" t="s">
        <v>13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>
      <selection activeCell="G4" sqref="G4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30" t="s">
        <v>391</v>
      </c>
      <c r="B1" s="130"/>
      <c r="C1" s="130"/>
      <c r="D1" s="130"/>
    </row>
    <row r="2" spans="1:4" ht="94.5" customHeight="1" x14ac:dyDescent="0.25">
      <c r="A2" s="103" t="s">
        <v>392</v>
      </c>
      <c r="B2" s="283" t="s">
        <v>393</v>
      </c>
      <c r="C2" s="283" t="s">
        <v>394</v>
      </c>
      <c r="D2" s="283" t="s">
        <v>395</v>
      </c>
    </row>
    <row r="3" spans="1:4" ht="37.5" customHeight="1" x14ac:dyDescent="0.25">
      <c r="A3" s="96" t="s">
        <v>45</v>
      </c>
      <c r="B3" s="60">
        <v>109</v>
      </c>
      <c r="C3" s="104">
        <v>90</v>
      </c>
      <c r="D3" s="104">
        <v>5797</v>
      </c>
    </row>
    <row r="4" spans="1:4" ht="37.5" customHeight="1" x14ac:dyDescent="0.25">
      <c r="A4" s="96" t="s">
        <v>46</v>
      </c>
      <c r="B4" s="60">
        <v>69</v>
      </c>
      <c r="C4" s="104">
        <v>69</v>
      </c>
      <c r="D4" s="104">
        <v>3895</v>
      </c>
    </row>
    <row r="5" spans="1:4" ht="37.5" customHeight="1" x14ac:dyDescent="0.25">
      <c r="A5" s="96" t="s">
        <v>47</v>
      </c>
      <c r="B5" s="60">
        <v>0</v>
      </c>
      <c r="C5" s="104">
        <v>15</v>
      </c>
      <c r="D5" s="104">
        <v>603</v>
      </c>
    </row>
    <row r="6" spans="1:4" ht="37.5" customHeight="1" x14ac:dyDescent="0.25">
      <c r="A6" s="96" t="s">
        <v>49</v>
      </c>
      <c r="B6" s="60">
        <v>0</v>
      </c>
      <c r="C6" s="104">
        <v>4</v>
      </c>
      <c r="D6" s="104">
        <v>120</v>
      </c>
    </row>
    <row r="7" spans="1:4" ht="37.5" customHeight="1" x14ac:dyDescent="0.25">
      <c r="A7" s="96" t="s">
        <v>50</v>
      </c>
      <c r="B7" s="60">
        <v>64</v>
      </c>
      <c r="C7" s="104">
        <v>64</v>
      </c>
      <c r="D7" s="104">
        <v>2926</v>
      </c>
    </row>
    <row r="8" spans="1:4" ht="37.5" customHeight="1" x14ac:dyDescent="0.25">
      <c r="A8" s="96" t="s">
        <v>51</v>
      </c>
      <c r="B8" s="60">
        <v>27</v>
      </c>
      <c r="C8" s="104">
        <v>27</v>
      </c>
      <c r="D8" s="104">
        <v>945</v>
      </c>
    </row>
    <row r="9" spans="1:4" ht="37.5" customHeight="1" x14ac:dyDescent="0.25">
      <c r="A9" s="293" t="s">
        <v>52</v>
      </c>
      <c r="B9" s="31">
        <f>SUM(B3:B8)</f>
        <v>269</v>
      </c>
      <c r="C9" s="31">
        <f>SUM(C3:C8)</f>
        <v>269</v>
      </c>
      <c r="D9" s="31">
        <f>SUM(D3:D8)</f>
        <v>14286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SheetLayoutView="100" workbookViewId="0">
      <selection activeCell="C11" sqref="C11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434" t="s">
        <v>399</v>
      </c>
      <c r="B1" s="434"/>
      <c r="C1" s="434"/>
      <c r="D1" s="434"/>
      <c r="E1" s="434"/>
    </row>
    <row r="2" spans="1:5" ht="94.5" customHeight="1" x14ac:dyDescent="0.25">
      <c r="A2" s="283" t="s">
        <v>400</v>
      </c>
      <c r="B2" s="283" t="s">
        <v>401</v>
      </c>
      <c r="C2" s="283" t="s">
        <v>402</v>
      </c>
      <c r="D2" s="283" t="s">
        <v>403</v>
      </c>
      <c r="E2" s="283" t="s">
        <v>404</v>
      </c>
    </row>
    <row r="3" spans="1:5" ht="56.25" x14ac:dyDescent="0.3">
      <c r="A3" s="63" t="s">
        <v>405</v>
      </c>
      <c r="B3" s="50">
        <v>504</v>
      </c>
      <c r="C3" s="104">
        <v>29</v>
      </c>
      <c r="D3" s="104">
        <v>19</v>
      </c>
      <c r="E3" s="104">
        <v>455</v>
      </c>
    </row>
    <row r="4" spans="1:5" ht="75" x14ac:dyDescent="0.3">
      <c r="A4" s="63" t="s">
        <v>406</v>
      </c>
      <c r="B4" s="50">
        <v>19</v>
      </c>
      <c r="C4" s="104">
        <v>11</v>
      </c>
      <c r="D4" s="104">
        <v>7</v>
      </c>
      <c r="E4" s="104">
        <v>18</v>
      </c>
    </row>
    <row r="5" spans="1:5" ht="112.5" x14ac:dyDescent="0.3">
      <c r="A5" s="63" t="s">
        <v>407</v>
      </c>
      <c r="B5" s="115">
        <v>7</v>
      </c>
      <c r="C5" s="115">
        <v>0</v>
      </c>
      <c r="D5" s="115">
        <v>0</v>
      </c>
      <c r="E5" s="115">
        <v>1</v>
      </c>
    </row>
    <row r="6" spans="1:5" ht="24" customHeight="1" x14ac:dyDescent="0.3">
      <c r="A6" s="63" t="s">
        <v>408</v>
      </c>
      <c r="B6" s="50">
        <v>4</v>
      </c>
      <c r="C6" s="104">
        <v>0</v>
      </c>
      <c r="D6" s="104">
        <v>0</v>
      </c>
      <c r="E6" s="104">
        <v>0</v>
      </c>
    </row>
    <row r="7" spans="1:5" ht="37.5" x14ac:dyDescent="0.3">
      <c r="A7" s="63" t="s">
        <v>409</v>
      </c>
      <c r="B7" s="50">
        <v>0</v>
      </c>
      <c r="C7" s="104">
        <v>0</v>
      </c>
      <c r="D7" s="104">
        <v>0</v>
      </c>
      <c r="E7" s="104">
        <v>0</v>
      </c>
    </row>
    <row r="8" spans="1:5" ht="56.25" x14ac:dyDescent="0.3">
      <c r="A8" s="63" t="s">
        <v>410</v>
      </c>
      <c r="B8" s="50">
        <v>1</v>
      </c>
      <c r="C8" s="104">
        <v>0</v>
      </c>
      <c r="D8" s="104">
        <v>0</v>
      </c>
      <c r="E8" s="104">
        <v>0</v>
      </c>
    </row>
    <row r="9" spans="1:5" ht="56.25" x14ac:dyDescent="0.3">
      <c r="A9" s="63" t="s">
        <v>411</v>
      </c>
      <c r="B9" s="50">
        <v>2</v>
      </c>
      <c r="C9" s="104">
        <v>0</v>
      </c>
      <c r="D9" s="104">
        <v>0</v>
      </c>
      <c r="E9" s="104">
        <v>1</v>
      </c>
    </row>
    <row r="10" spans="1:5" ht="18.75" x14ac:dyDescent="0.25">
      <c r="A10" s="64" t="s">
        <v>52</v>
      </c>
      <c r="B10" s="102">
        <v>537</v>
      </c>
      <c r="C10" s="102">
        <v>40</v>
      </c>
      <c r="D10" s="102">
        <v>26</v>
      </c>
      <c r="E10" s="102">
        <v>457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view="pageBreakPreview" topLeftCell="B1" zoomScaleSheetLayoutView="100" workbookViewId="0">
      <selection activeCell="D158" sqref="D158:D206"/>
    </sheetView>
  </sheetViews>
  <sheetFormatPr defaultRowHeight="15" x14ac:dyDescent="0.25"/>
  <cols>
    <col min="1" max="1" width="76.7109375" customWidth="1"/>
    <col min="2" max="2" width="24" customWidth="1"/>
    <col min="3" max="3" width="46.5703125" customWidth="1"/>
    <col min="4" max="4" width="104.42578125" customWidth="1"/>
  </cols>
  <sheetData>
    <row r="1" spans="1:4" ht="58.5" customHeight="1" x14ac:dyDescent="0.25">
      <c r="A1" s="433" t="s">
        <v>412</v>
      </c>
      <c r="B1" s="435"/>
      <c r="C1" s="435"/>
      <c r="D1" s="435"/>
    </row>
    <row r="2" spans="1:4" ht="18.75" x14ac:dyDescent="0.25">
      <c r="A2" s="283" t="s">
        <v>73</v>
      </c>
      <c r="B2" s="283" t="s">
        <v>396</v>
      </c>
      <c r="C2" s="283" t="s">
        <v>75</v>
      </c>
      <c r="D2" s="283" t="s">
        <v>413</v>
      </c>
    </row>
    <row r="3" spans="1:4" ht="18.75" x14ac:dyDescent="0.25">
      <c r="A3" s="150" t="s">
        <v>80</v>
      </c>
      <c r="B3" s="151"/>
      <c r="C3" s="150"/>
      <c r="D3" s="151"/>
    </row>
    <row r="4" spans="1:4" ht="15.75" x14ac:dyDescent="0.25">
      <c r="A4" s="167"/>
      <c r="B4" s="170"/>
      <c r="C4" s="170"/>
      <c r="D4" s="167"/>
    </row>
    <row r="5" spans="1:4" ht="18.75" x14ac:dyDescent="0.25">
      <c r="A5" s="66"/>
      <c r="B5" s="100"/>
      <c r="C5" s="66"/>
      <c r="D5" s="100"/>
    </row>
    <row r="6" spans="1:4" ht="18.75" x14ac:dyDescent="0.25">
      <c r="A6" s="150" t="s">
        <v>360</v>
      </c>
      <c r="B6" s="154"/>
      <c r="C6" s="150"/>
      <c r="D6" s="151"/>
    </row>
    <row r="7" spans="1:4" ht="15.75" customHeight="1" x14ac:dyDescent="0.25">
      <c r="A7" s="203" t="s">
        <v>414</v>
      </c>
      <c r="B7" s="204">
        <v>43537</v>
      </c>
      <c r="C7" s="205" t="s">
        <v>415</v>
      </c>
      <c r="D7" s="205" t="s">
        <v>416</v>
      </c>
    </row>
    <row r="8" spans="1:4" x14ac:dyDescent="0.25">
      <c r="A8" s="203" t="s">
        <v>417</v>
      </c>
      <c r="B8" s="206">
        <v>43525</v>
      </c>
      <c r="C8" s="205" t="s">
        <v>418</v>
      </c>
      <c r="D8" s="205" t="s">
        <v>419</v>
      </c>
    </row>
    <row r="9" spans="1:4" x14ac:dyDescent="0.25">
      <c r="A9" s="203" t="s">
        <v>420</v>
      </c>
      <c r="B9" s="204">
        <v>43573</v>
      </c>
      <c r="C9" s="205" t="s">
        <v>415</v>
      </c>
      <c r="D9" s="205" t="s">
        <v>421</v>
      </c>
    </row>
    <row r="10" spans="1:4" x14ac:dyDescent="0.25">
      <c r="A10" s="203" t="s">
        <v>422</v>
      </c>
      <c r="B10" s="204">
        <v>43553</v>
      </c>
      <c r="C10" s="205" t="s">
        <v>415</v>
      </c>
      <c r="D10" s="205" t="s">
        <v>423</v>
      </c>
    </row>
    <row r="11" spans="1:4" ht="13.5" customHeight="1" x14ac:dyDescent="0.25">
      <c r="A11" s="203" t="s">
        <v>424</v>
      </c>
      <c r="B11" s="205" t="s">
        <v>425</v>
      </c>
      <c r="C11" s="205" t="s">
        <v>426</v>
      </c>
      <c r="D11" s="205" t="s">
        <v>427</v>
      </c>
    </row>
    <row r="12" spans="1:4" ht="13.5" customHeight="1" x14ac:dyDescent="0.25">
      <c r="A12" s="203" t="s">
        <v>428</v>
      </c>
      <c r="B12" s="205" t="s">
        <v>429</v>
      </c>
      <c r="C12" s="205" t="s">
        <v>430</v>
      </c>
      <c r="D12" s="205" t="s">
        <v>431</v>
      </c>
    </row>
    <row r="13" spans="1:4" ht="13.5" customHeight="1" x14ac:dyDescent="0.25">
      <c r="A13" s="203" t="s">
        <v>432</v>
      </c>
      <c r="B13" s="205" t="s">
        <v>429</v>
      </c>
      <c r="C13" s="205" t="s">
        <v>433</v>
      </c>
      <c r="D13" s="205" t="s">
        <v>434</v>
      </c>
    </row>
    <row r="14" spans="1:4" ht="13.5" customHeight="1" x14ac:dyDescent="0.25">
      <c r="A14" s="203" t="s">
        <v>435</v>
      </c>
      <c r="B14" s="204">
        <v>43591</v>
      </c>
      <c r="C14" s="205" t="s">
        <v>436</v>
      </c>
      <c r="D14" s="205" t="s">
        <v>437</v>
      </c>
    </row>
    <row r="15" spans="1:4" ht="13.5" customHeight="1" x14ac:dyDescent="0.25">
      <c r="A15" s="203" t="s">
        <v>438</v>
      </c>
      <c r="B15" s="205" t="s">
        <v>439</v>
      </c>
      <c r="C15" s="205" t="s">
        <v>440</v>
      </c>
      <c r="D15" s="205" t="s">
        <v>441</v>
      </c>
    </row>
    <row r="16" spans="1:4" ht="13.5" customHeight="1" x14ac:dyDescent="0.25">
      <c r="A16" s="167"/>
      <c r="B16" s="172"/>
      <c r="C16" s="167"/>
      <c r="D16" s="167"/>
    </row>
    <row r="17" spans="1:4" ht="13.5" customHeight="1" x14ac:dyDescent="0.25">
      <c r="A17" s="167"/>
      <c r="B17" s="172"/>
      <c r="C17" s="167"/>
      <c r="D17" s="167"/>
    </row>
    <row r="18" spans="1:4" ht="13.5" customHeight="1" x14ac:dyDescent="0.25">
      <c r="A18" s="167"/>
      <c r="B18" s="172"/>
      <c r="C18" s="167"/>
      <c r="D18" s="167"/>
    </row>
    <row r="19" spans="1:4" ht="13.5" customHeight="1" x14ac:dyDescent="0.25">
      <c r="A19" s="167"/>
      <c r="B19" s="172"/>
      <c r="C19" s="167"/>
      <c r="D19" s="167"/>
    </row>
    <row r="20" spans="1:4" ht="13.5" customHeight="1" x14ac:dyDescent="0.25">
      <c r="A20" s="167"/>
      <c r="B20" s="172"/>
      <c r="C20" s="167"/>
      <c r="D20" s="167"/>
    </row>
    <row r="21" spans="1:4" ht="13.5" customHeight="1" x14ac:dyDescent="0.25">
      <c r="A21" s="167"/>
      <c r="B21" s="172"/>
      <c r="C21" s="167"/>
      <c r="D21" s="167"/>
    </row>
    <row r="22" spans="1:4" ht="16.5" customHeight="1" x14ac:dyDescent="0.25">
      <c r="A22" s="167"/>
      <c r="B22" s="172"/>
      <c r="C22" s="167"/>
      <c r="D22" s="167"/>
    </row>
    <row r="23" spans="1:4" ht="15.75" x14ac:dyDescent="0.25">
      <c r="A23" s="174"/>
      <c r="B23" s="178"/>
      <c r="C23" s="174"/>
      <c r="D23" s="179"/>
    </row>
    <row r="24" spans="1:4" ht="15.75" x14ac:dyDescent="0.25">
      <c r="A24" s="174"/>
      <c r="B24" s="178"/>
      <c r="C24" s="174"/>
      <c r="D24" s="179"/>
    </row>
    <row r="25" spans="1:4" ht="15.75" x14ac:dyDescent="0.25">
      <c r="A25" s="174"/>
      <c r="B25" s="178"/>
      <c r="C25" s="174"/>
      <c r="D25" s="179"/>
    </row>
    <row r="26" spans="1:4" ht="18.75" x14ac:dyDescent="0.25">
      <c r="A26" s="66"/>
      <c r="B26" s="100"/>
      <c r="C26" s="66"/>
      <c r="D26" s="100"/>
    </row>
    <row r="27" spans="1:4" ht="18.75" x14ac:dyDescent="0.25">
      <c r="A27" s="150" t="s">
        <v>359</v>
      </c>
      <c r="B27" s="154"/>
      <c r="C27" s="150"/>
      <c r="D27" s="151"/>
    </row>
    <row r="28" spans="1:4" ht="17.25" customHeight="1" x14ac:dyDescent="0.25">
      <c r="A28" s="207" t="s">
        <v>442</v>
      </c>
      <c r="B28" s="215" t="s">
        <v>443</v>
      </c>
      <c r="C28" s="216" t="s">
        <v>444</v>
      </c>
      <c r="D28" s="214" t="s">
        <v>445</v>
      </c>
    </row>
    <row r="29" spans="1:4" ht="18.75" customHeight="1" x14ac:dyDescent="0.25">
      <c r="A29" s="207" t="s">
        <v>446</v>
      </c>
      <c r="B29" s="217">
        <v>43516</v>
      </c>
      <c r="C29" s="218" t="s">
        <v>447</v>
      </c>
      <c r="D29" s="209" t="s">
        <v>448</v>
      </c>
    </row>
    <row r="30" spans="1:4" ht="19.5" customHeight="1" x14ac:dyDescent="0.25">
      <c r="A30" s="207" t="s">
        <v>449</v>
      </c>
      <c r="B30" s="218" t="s">
        <v>450</v>
      </c>
      <c r="C30" s="218" t="s">
        <v>451</v>
      </c>
      <c r="D30" s="209" t="s">
        <v>452</v>
      </c>
    </row>
    <row r="31" spans="1:4" x14ac:dyDescent="0.25">
      <c r="A31" s="207" t="s">
        <v>453</v>
      </c>
      <c r="B31" s="219">
        <v>43512</v>
      </c>
      <c r="C31" s="220" t="s">
        <v>454</v>
      </c>
      <c r="D31" s="209" t="s">
        <v>455</v>
      </c>
    </row>
    <row r="32" spans="1:4" ht="18" customHeight="1" x14ac:dyDescent="0.25">
      <c r="A32" s="207" t="s">
        <v>456</v>
      </c>
      <c r="B32" s="221">
        <v>43518</v>
      </c>
      <c r="C32" s="218" t="s">
        <v>457</v>
      </c>
      <c r="D32" s="209" t="s">
        <v>437</v>
      </c>
    </row>
    <row r="33" spans="1:4" x14ac:dyDescent="0.25">
      <c r="A33" s="207" t="s">
        <v>458</v>
      </c>
      <c r="B33" s="222">
        <v>43497</v>
      </c>
      <c r="C33" s="220" t="s">
        <v>415</v>
      </c>
      <c r="D33" s="209" t="s">
        <v>459</v>
      </c>
    </row>
    <row r="34" spans="1:4" x14ac:dyDescent="0.25">
      <c r="A34" s="207" t="s">
        <v>460</v>
      </c>
      <c r="B34" s="223">
        <v>43497</v>
      </c>
      <c r="C34" s="218" t="s">
        <v>461</v>
      </c>
      <c r="D34" s="209" t="s">
        <v>462</v>
      </c>
    </row>
    <row r="35" spans="1:4" x14ac:dyDescent="0.25">
      <c r="A35" s="207" t="s">
        <v>463</v>
      </c>
      <c r="B35" s="217" t="s">
        <v>464</v>
      </c>
      <c r="C35" s="218" t="s">
        <v>465</v>
      </c>
      <c r="D35" s="209" t="s">
        <v>466</v>
      </c>
    </row>
    <row r="36" spans="1:4" ht="18" customHeight="1" x14ac:dyDescent="0.25">
      <c r="A36" s="207" t="s">
        <v>467</v>
      </c>
      <c r="B36" s="218" t="s">
        <v>468</v>
      </c>
      <c r="C36" s="218" t="s">
        <v>469</v>
      </c>
      <c r="D36" s="209" t="s">
        <v>470</v>
      </c>
    </row>
    <row r="37" spans="1:4" ht="30.75" customHeight="1" x14ac:dyDescent="0.25">
      <c r="A37" s="207" t="s">
        <v>471</v>
      </c>
      <c r="B37" s="223">
        <v>43556</v>
      </c>
      <c r="C37" s="218" t="s">
        <v>472</v>
      </c>
      <c r="D37" s="209" t="s">
        <v>473</v>
      </c>
    </row>
    <row r="38" spans="1:4" ht="19.5" customHeight="1" x14ac:dyDescent="0.25">
      <c r="A38" s="207" t="s">
        <v>474</v>
      </c>
      <c r="B38" s="217">
        <v>43527</v>
      </c>
      <c r="C38" s="218" t="s">
        <v>475</v>
      </c>
      <c r="D38" s="209" t="s">
        <v>476</v>
      </c>
    </row>
    <row r="39" spans="1:4" ht="22.5" customHeight="1" x14ac:dyDescent="0.25">
      <c r="A39" s="207" t="s">
        <v>477</v>
      </c>
      <c r="B39" s="217" t="s">
        <v>425</v>
      </c>
      <c r="C39" s="218"/>
      <c r="D39" s="209" t="s">
        <v>478</v>
      </c>
    </row>
    <row r="40" spans="1:4" ht="15.75" hidden="1" customHeight="1" x14ac:dyDescent="0.25">
      <c r="A40" s="207" t="s">
        <v>479</v>
      </c>
      <c r="B40" s="217" t="s">
        <v>425</v>
      </c>
      <c r="C40" s="218" t="s">
        <v>480</v>
      </c>
      <c r="D40" s="209" t="s">
        <v>481</v>
      </c>
    </row>
    <row r="41" spans="1:4" ht="21.75" customHeight="1" x14ac:dyDescent="0.25">
      <c r="A41" s="207" t="s">
        <v>482</v>
      </c>
      <c r="B41" s="217">
        <v>43557</v>
      </c>
      <c r="C41" s="218" t="s">
        <v>483</v>
      </c>
      <c r="D41" s="209" t="s">
        <v>484</v>
      </c>
    </row>
    <row r="42" spans="1:4" ht="23.25" customHeight="1" x14ac:dyDescent="0.25">
      <c r="A42" s="207" t="s">
        <v>485</v>
      </c>
      <c r="B42" s="217">
        <v>43576</v>
      </c>
      <c r="C42" s="218" t="s">
        <v>486</v>
      </c>
      <c r="D42" s="209" t="s">
        <v>487</v>
      </c>
    </row>
    <row r="43" spans="1:4" ht="23.25" customHeight="1" x14ac:dyDescent="0.25">
      <c r="A43" s="207" t="s">
        <v>488</v>
      </c>
      <c r="B43" s="217">
        <v>43569</v>
      </c>
      <c r="C43" s="218" t="s">
        <v>489</v>
      </c>
      <c r="D43" s="209" t="s">
        <v>490</v>
      </c>
    </row>
    <row r="44" spans="1:4" ht="18" customHeight="1" x14ac:dyDescent="0.25">
      <c r="A44" s="207" t="s">
        <v>491</v>
      </c>
      <c r="B44" s="217">
        <v>43600</v>
      </c>
      <c r="C44" s="218"/>
      <c r="D44" s="209" t="s">
        <v>492</v>
      </c>
    </row>
    <row r="45" spans="1:4" ht="18" customHeight="1" x14ac:dyDescent="0.25">
      <c r="A45" s="207" t="s">
        <v>493</v>
      </c>
      <c r="B45" s="217">
        <v>43600</v>
      </c>
      <c r="C45" s="218" t="s">
        <v>494</v>
      </c>
      <c r="D45" s="209" t="s">
        <v>476</v>
      </c>
    </row>
    <row r="46" spans="1:4" ht="19.5" customHeight="1" x14ac:dyDescent="0.25">
      <c r="A46" s="207" t="s">
        <v>495</v>
      </c>
      <c r="B46" s="217">
        <v>43617</v>
      </c>
      <c r="C46" s="218" t="s">
        <v>230</v>
      </c>
      <c r="D46" s="209" t="s">
        <v>496</v>
      </c>
    </row>
    <row r="47" spans="1:4" ht="18.75" customHeight="1" x14ac:dyDescent="0.25">
      <c r="A47" s="207" t="s">
        <v>497</v>
      </c>
      <c r="B47" s="218" t="s">
        <v>498</v>
      </c>
      <c r="C47" s="218" t="s">
        <v>415</v>
      </c>
      <c r="D47" s="209" t="s">
        <v>499</v>
      </c>
    </row>
    <row r="48" spans="1:4" ht="18.75" customHeight="1" x14ac:dyDescent="0.25">
      <c r="A48" s="207" t="s">
        <v>500</v>
      </c>
      <c r="B48" s="217">
        <v>43624</v>
      </c>
      <c r="C48" s="218" t="s">
        <v>415</v>
      </c>
      <c r="D48" s="209" t="s">
        <v>501</v>
      </c>
    </row>
    <row r="49" spans="1:4" ht="18.75" customHeight="1" x14ac:dyDescent="0.25">
      <c r="A49" s="207" t="s">
        <v>502</v>
      </c>
      <c r="B49" s="217">
        <v>43644</v>
      </c>
      <c r="C49" s="218" t="s">
        <v>230</v>
      </c>
      <c r="D49" s="209" t="s">
        <v>503</v>
      </c>
    </row>
    <row r="50" spans="1:4" ht="20.25" customHeight="1" x14ac:dyDescent="0.25">
      <c r="A50" s="207" t="s">
        <v>504</v>
      </c>
      <c r="B50" s="221"/>
      <c r="C50" s="218" t="s">
        <v>505</v>
      </c>
      <c r="D50" s="209" t="s">
        <v>506</v>
      </c>
    </row>
    <row r="51" spans="1:4" ht="17.25" customHeight="1" x14ac:dyDescent="0.25">
      <c r="A51" s="207" t="s">
        <v>507</v>
      </c>
      <c r="B51" s="217">
        <v>43660</v>
      </c>
      <c r="C51" s="218" t="s">
        <v>508</v>
      </c>
      <c r="D51" s="209" t="s">
        <v>509</v>
      </c>
    </row>
    <row r="52" spans="1:4" ht="18" customHeight="1" x14ac:dyDescent="0.25">
      <c r="A52" s="207" t="s">
        <v>510</v>
      </c>
      <c r="B52" s="221">
        <v>43697</v>
      </c>
      <c r="C52" s="218" t="s">
        <v>511</v>
      </c>
      <c r="D52" s="209" t="s">
        <v>492</v>
      </c>
    </row>
    <row r="53" spans="1:4" ht="29.25" customHeight="1" x14ac:dyDescent="0.25">
      <c r="A53" s="224" t="s">
        <v>512</v>
      </c>
      <c r="B53" s="217" t="s">
        <v>513</v>
      </c>
      <c r="C53" s="218" t="s">
        <v>415</v>
      </c>
      <c r="D53" s="209" t="s">
        <v>514</v>
      </c>
    </row>
    <row r="54" spans="1:4" ht="17.25" customHeight="1" x14ac:dyDescent="0.25">
      <c r="A54" s="207"/>
      <c r="B54" s="217"/>
      <c r="C54" s="218"/>
      <c r="D54" s="207"/>
    </row>
    <row r="55" spans="1:4" ht="19.5" customHeight="1" x14ac:dyDescent="0.25">
      <c r="A55" s="213"/>
      <c r="B55" s="211"/>
      <c r="C55" s="207"/>
      <c r="D55" s="207"/>
    </row>
    <row r="56" spans="1:4" ht="14.25" customHeight="1" x14ac:dyDescent="0.25">
      <c r="A56" s="167"/>
      <c r="B56" s="170"/>
      <c r="C56" s="167"/>
      <c r="D56" s="167"/>
    </row>
    <row r="57" spans="1:4" ht="18" customHeight="1" x14ac:dyDescent="0.25">
      <c r="A57" s="150" t="s">
        <v>397</v>
      </c>
      <c r="B57" s="154"/>
      <c r="C57" s="150"/>
      <c r="D57" s="151"/>
    </row>
    <row r="58" spans="1:4" ht="16.5" customHeight="1" x14ac:dyDescent="0.25">
      <c r="A58" s="207" t="s">
        <v>515</v>
      </c>
      <c r="B58" s="212" t="s">
        <v>516</v>
      </c>
      <c r="C58" s="209" t="s">
        <v>415</v>
      </c>
      <c r="D58" s="209" t="s">
        <v>517</v>
      </c>
    </row>
    <row r="59" spans="1:4" ht="15.75" customHeight="1" x14ac:dyDescent="0.25">
      <c r="A59" s="207" t="s">
        <v>518</v>
      </c>
      <c r="B59" s="212">
        <v>43519</v>
      </c>
      <c r="C59" s="209" t="s">
        <v>519</v>
      </c>
      <c r="D59" s="209" t="s">
        <v>520</v>
      </c>
    </row>
    <row r="60" spans="1:4" ht="16.5" customHeight="1" x14ac:dyDescent="0.25">
      <c r="A60" s="207" t="s">
        <v>521</v>
      </c>
      <c r="B60" s="212" t="s">
        <v>522</v>
      </c>
      <c r="C60" s="209" t="s">
        <v>523</v>
      </c>
      <c r="D60" s="209" t="s">
        <v>524</v>
      </c>
    </row>
    <row r="61" spans="1:4" ht="18.75" customHeight="1" x14ac:dyDescent="0.25">
      <c r="A61" s="207" t="s">
        <v>525</v>
      </c>
      <c r="B61" s="212">
        <v>43497</v>
      </c>
      <c r="C61" s="209" t="s">
        <v>526</v>
      </c>
      <c r="D61" s="209" t="s">
        <v>527</v>
      </c>
    </row>
    <row r="62" spans="1:4" ht="25.5" customHeight="1" x14ac:dyDescent="0.25">
      <c r="A62" s="207" t="s">
        <v>528</v>
      </c>
      <c r="B62" s="209" t="s">
        <v>529</v>
      </c>
      <c r="C62" s="180" t="s">
        <v>530</v>
      </c>
      <c r="D62" s="209" t="s">
        <v>531</v>
      </c>
    </row>
    <row r="63" spans="1:4" ht="28.5" customHeight="1" x14ac:dyDescent="0.25">
      <c r="A63" s="207" t="s">
        <v>532</v>
      </c>
      <c r="B63" s="212" t="s">
        <v>529</v>
      </c>
      <c r="C63" s="209" t="s">
        <v>533</v>
      </c>
      <c r="D63" s="209" t="s">
        <v>534</v>
      </c>
    </row>
    <row r="64" spans="1:4" ht="18.75" customHeight="1" x14ac:dyDescent="0.25">
      <c r="A64" s="436" t="s">
        <v>535</v>
      </c>
      <c r="B64" s="439" t="s">
        <v>536</v>
      </c>
      <c r="C64" s="442" t="s">
        <v>415</v>
      </c>
      <c r="D64" s="209" t="s">
        <v>537</v>
      </c>
    </row>
    <row r="65" spans="1:4" ht="18" customHeight="1" x14ac:dyDescent="0.25">
      <c r="A65" s="437"/>
      <c r="B65" s="440"/>
      <c r="C65" s="443"/>
      <c r="D65" s="209" t="s">
        <v>538</v>
      </c>
    </row>
    <row r="66" spans="1:4" ht="18.75" customHeight="1" x14ac:dyDescent="0.25">
      <c r="A66" s="437"/>
      <c r="B66" s="440"/>
      <c r="C66" s="443"/>
      <c r="D66" s="209" t="s">
        <v>539</v>
      </c>
    </row>
    <row r="67" spans="1:4" ht="16.5" customHeight="1" x14ac:dyDescent="0.25">
      <c r="A67" s="438"/>
      <c r="B67" s="441"/>
      <c r="C67" s="444"/>
      <c r="D67" s="209" t="s">
        <v>540</v>
      </c>
    </row>
    <row r="68" spans="1:4" ht="18" customHeight="1" x14ac:dyDescent="0.25">
      <c r="A68" s="207" t="s">
        <v>541</v>
      </c>
      <c r="B68" s="212" t="s">
        <v>542</v>
      </c>
      <c r="C68" s="209" t="s">
        <v>415</v>
      </c>
      <c r="D68" s="209" t="s">
        <v>543</v>
      </c>
    </row>
    <row r="69" spans="1:4" ht="18" customHeight="1" x14ac:dyDescent="0.25">
      <c r="A69" s="207" t="s">
        <v>544</v>
      </c>
      <c r="B69" s="212" t="s">
        <v>545</v>
      </c>
      <c r="C69" s="209" t="s">
        <v>546</v>
      </c>
      <c r="D69" s="209" t="s">
        <v>547</v>
      </c>
    </row>
    <row r="70" spans="1:4" ht="18" customHeight="1" x14ac:dyDescent="0.25">
      <c r="A70" s="445" t="s">
        <v>548</v>
      </c>
      <c r="B70" s="439" t="s">
        <v>549</v>
      </c>
      <c r="C70" s="442" t="s">
        <v>550</v>
      </c>
      <c r="D70" s="209" t="s">
        <v>551</v>
      </c>
    </row>
    <row r="71" spans="1:4" ht="17.25" customHeight="1" x14ac:dyDescent="0.25">
      <c r="A71" s="446"/>
      <c r="B71" s="440"/>
      <c r="C71" s="443"/>
      <c r="D71" s="209" t="s">
        <v>552</v>
      </c>
    </row>
    <row r="72" spans="1:4" ht="21.75" customHeight="1" x14ac:dyDescent="0.25">
      <c r="A72" s="447"/>
      <c r="B72" s="441"/>
      <c r="C72" s="444"/>
      <c r="D72" s="209" t="s">
        <v>553</v>
      </c>
    </row>
    <row r="73" spans="1:4" ht="18" customHeight="1" x14ac:dyDescent="0.25">
      <c r="A73" s="445" t="s">
        <v>554</v>
      </c>
      <c r="B73" s="442" t="s">
        <v>425</v>
      </c>
      <c r="C73" s="442" t="s">
        <v>555</v>
      </c>
      <c r="D73" s="209" t="s">
        <v>556</v>
      </c>
    </row>
    <row r="74" spans="1:4" ht="14.25" customHeight="1" x14ac:dyDescent="0.25">
      <c r="A74" s="446"/>
      <c r="B74" s="443"/>
      <c r="C74" s="443"/>
      <c r="D74" s="209" t="s">
        <v>557</v>
      </c>
    </row>
    <row r="75" spans="1:4" ht="14.25" customHeight="1" x14ac:dyDescent="0.25">
      <c r="A75" s="446"/>
      <c r="B75" s="443"/>
      <c r="C75" s="443"/>
      <c r="D75" s="209" t="s">
        <v>558</v>
      </c>
    </row>
    <row r="76" spans="1:4" ht="15" customHeight="1" x14ac:dyDescent="0.25">
      <c r="A76" s="447"/>
      <c r="B76" s="444"/>
      <c r="C76" s="444"/>
      <c r="D76" s="209" t="s">
        <v>559</v>
      </c>
    </row>
    <row r="77" spans="1:4" ht="14.25" customHeight="1" x14ac:dyDescent="0.25">
      <c r="A77" s="207" t="s">
        <v>560</v>
      </c>
      <c r="B77" s="212" t="s">
        <v>425</v>
      </c>
      <c r="C77" s="209" t="s">
        <v>561</v>
      </c>
      <c r="D77" s="209" t="s">
        <v>562</v>
      </c>
    </row>
    <row r="78" spans="1:4" ht="15" customHeight="1" x14ac:dyDescent="0.25">
      <c r="A78" s="207" t="s">
        <v>563</v>
      </c>
      <c r="B78" s="212" t="s">
        <v>425</v>
      </c>
      <c r="C78" s="209" t="s">
        <v>564</v>
      </c>
      <c r="D78" s="209" t="s">
        <v>565</v>
      </c>
    </row>
    <row r="79" spans="1:4" ht="16.5" customHeight="1" x14ac:dyDescent="0.25">
      <c r="A79" s="207" t="s">
        <v>566</v>
      </c>
      <c r="B79" s="212" t="s">
        <v>429</v>
      </c>
      <c r="C79" s="209" t="s">
        <v>567</v>
      </c>
      <c r="D79" s="209" t="s">
        <v>568</v>
      </c>
    </row>
    <row r="80" spans="1:4" ht="15.75" customHeight="1" x14ac:dyDescent="0.25">
      <c r="A80" s="448" t="s">
        <v>569</v>
      </c>
      <c r="B80" s="439">
        <v>43597</v>
      </c>
      <c r="C80" s="451" t="s">
        <v>570</v>
      </c>
      <c r="D80" s="209" t="s">
        <v>571</v>
      </c>
    </row>
    <row r="81" spans="1:4" ht="18" customHeight="1" x14ac:dyDescent="0.25">
      <c r="A81" s="449"/>
      <c r="B81" s="440"/>
      <c r="C81" s="452"/>
      <c r="D81" s="209" t="s">
        <v>572</v>
      </c>
    </row>
    <row r="82" spans="1:4" ht="18" customHeight="1" x14ac:dyDescent="0.25">
      <c r="A82" s="449"/>
      <c r="B82" s="440"/>
      <c r="C82" s="452"/>
      <c r="D82" s="209" t="s">
        <v>573</v>
      </c>
    </row>
    <row r="83" spans="1:4" ht="15.75" customHeight="1" x14ac:dyDescent="0.25">
      <c r="A83" s="449"/>
      <c r="B83" s="440"/>
      <c r="C83" s="452"/>
      <c r="D83" s="209" t="s">
        <v>574</v>
      </c>
    </row>
    <row r="84" spans="1:4" ht="15.75" customHeight="1" x14ac:dyDescent="0.25">
      <c r="A84" s="449"/>
      <c r="B84" s="440"/>
      <c r="C84" s="452"/>
      <c r="D84" s="209" t="s">
        <v>575</v>
      </c>
    </row>
    <row r="85" spans="1:4" ht="18" customHeight="1" x14ac:dyDescent="0.25">
      <c r="A85" s="450"/>
      <c r="B85" s="441"/>
      <c r="C85" s="453"/>
      <c r="D85" s="209" t="s">
        <v>576</v>
      </c>
    </row>
    <row r="86" spans="1:4" ht="16.5" customHeight="1" x14ac:dyDescent="0.25">
      <c r="A86" s="436" t="s">
        <v>577</v>
      </c>
      <c r="B86" s="439">
        <v>43617</v>
      </c>
      <c r="C86" s="442" t="s">
        <v>578</v>
      </c>
      <c r="D86" s="209" t="s">
        <v>579</v>
      </c>
    </row>
    <row r="87" spans="1:4" ht="15" customHeight="1" x14ac:dyDescent="0.25">
      <c r="A87" s="437"/>
      <c r="B87" s="440"/>
      <c r="C87" s="443"/>
      <c r="D87" s="209" t="s">
        <v>580</v>
      </c>
    </row>
    <row r="88" spans="1:4" ht="20.25" customHeight="1" x14ac:dyDescent="0.25">
      <c r="A88" s="437"/>
      <c r="B88" s="440"/>
      <c r="C88" s="443"/>
      <c r="D88" s="209" t="s">
        <v>581</v>
      </c>
    </row>
    <row r="89" spans="1:4" ht="18.75" customHeight="1" x14ac:dyDescent="0.25">
      <c r="A89" s="437"/>
      <c r="B89" s="440"/>
      <c r="C89" s="443"/>
      <c r="D89" s="180" t="s">
        <v>582</v>
      </c>
    </row>
    <row r="90" spans="1:4" ht="18.75" customHeight="1" x14ac:dyDescent="0.25">
      <c r="A90" s="437"/>
      <c r="B90" s="440"/>
      <c r="C90" s="443"/>
      <c r="D90" s="208" t="s">
        <v>583</v>
      </c>
    </row>
    <row r="91" spans="1:4" ht="14.25" customHeight="1" x14ac:dyDescent="0.25">
      <c r="A91" s="438"/>
      <c r="B91" s="441"/>
      <c r="C91" s="444"/>
      <c r="D91" s="209" t="s">
        <v>584</v>
      </c>
    </row>
    <row r="92" spans="1:4" ht="15.75" customHeight="1" x14ac:dyDescent="0.25">
      <c r="A92" s="207" t="s">
        <v>585</v>
      </c>
      <c r="B92" s="209" t="s">
        <v>586</v>
      </c>
      <c r="C92" s="209" t="s">
        <v>587</v>
      </c>
      <c r="D92" s="209" t="s">
        <v>588</v>
      </c>
    </row>
    <row r="93" spans="1:4" ht="16.5" customHeight="1" x14ac:dyDescent="0.25">
      <c r="A93" s="207" t="s">
        <v>589</v>
      </c>
      <c r="B93" s="212" t="s">
        <v>586</v>
      </c>
      <c r="C93" s="209" t="s">
        <v>587</v>
      </c>
      <c r="D93" s="209" t="s">
        <v>590</v>
      </c>
    </row>
    <row r="94" spans="1:4" ht="16.5" customHeight="1" x14ac:dyDescent="0.25">
      <c r="A94" s="207" t="s">
        <v>591</v>
      </c>
      <c r="B94" s="212" t="s">
        <v>592</v>
      </c>
      <c r="C94" s="209" t="s">
        <v>593</v>
      </c>
      <c r="D94" s="209" t="s">
        <v>594</v>
      </c>
    </row>
    <row r="95" spans="1:4" ht="15" customHeight="1" x14ac:dyDescent="0.25">
      <c r="A95" s="207" t="s">
        <v>595</v>
      </c>
      <c r="B95" s="209" t="s">
        <v>596</v>
      </c>
      <c r="C95" s="209" t="s">
        <v>415</v>
      </c>
      <c r="D95" s="209" t="s">
        <v>597</v>
      </c>
    </row>
    <row r="96" spans="1:4" ht="17.25" customHeight="1" x14ac:dyDescent="0.25">
      <c r="A96" s="207" t="s">
        <v>598</v>
      </c>
      <c r="B96" s="212" t="s">
        <v>599</v>
      </c>
      <c r="C96" s="212" t="s">
        <v>587</v>
      </c>
      <c r="D96" s="209" t="s">
        <v>600</v>
      </c>
    </row>
    <row r="97" spans="1:4" ht="17.25" customHeight="1" x14ac:dyDescent="0.25">
      <c r="A97" s="207" t="s">
        <v>601</v>
      </c>
      <c r="B97" s="212" t="s">
        <v>599</v>
      </c>
      <c r="C97" s="209"/>
      <c r="D97" s="209" t="s">
        <v>602</v>
      </c>
    </row>
    <row r="98" spans="1:4" ht="15" customHeight="1" x14ac:dyDescent="0.25">
      <c r="A98" s="213" t="s">
        <v>603</v>
      </c>
      <c r="B98" s="212" t="s">
        <v>604</v>
      </c>
      <c r="C98" s="209"/>
      <c r="D98" s="209" t="s">
        <v>605</v>
      </c>
    </row>
    <row r="99" spans="1:4" ht="17.25" customHeight="1" x14ac:dyDescent="0.25">
      <c r="A99" s="207" t="s">
        <v>606</v>
      </c>
      <c r="B99" s="212">
        <v>43765</v>
      </c>
      <c r="C99" s="209" t="s">
        <v>607</v>
      </c>
      <c r="D99" s="209" t="s">
        <v>608</v>
      </c>
    </row>
    <row r="100" spans="1:4" ht="15.75" customHeight="1" x14ac:dyDescent="0.25">
      <c r="A100" s="207" t="s">
        <v>609</v>
      </c>
      <c r="B100" s="212">
        <v>43765</v>
      </c>
      <c r="C100" s="209" t="s">
        <v>607</v>
      </c>
      <c r="D100" s="209" t="s">
        <v>610</v>
      </c>
    </row>
    <row r="101" spans="1:4" ht="16.5" customHeight="1" x14ac:dyDescent="0.25">
      <c r="A101" s="207" t="s">
        <v>611</v>
      </c>
      <c r="B101" s="212">
        <v>43765</v>
      </c>
      <c r="C101" s="209" t="s">
        <v>612</v>
      </c>
      <c r="D101" s="209" t="s">
        <v>613</v>
      </c>
    </row>
    <row r="102" spans="1:4" ht="16.5" customHeight="1" x14ac:dyDescent="0.25">
      <c r="A102" s="167"/>
      <c r="B102" s="170"/>
      <c r="C102" s="167"/>
      <c r="D102" s="167"/>
    </row>
    <row r="103" spans="1:4" ht="16.5" customHeight="1" x14ac:dyDescent="0.25">
      <c r="A103" s="167"/>
      <c r="B103" s="170"/>
      <c r="C103" s="167"/>
      <c r="D103" s="167"/>
    </row>
    <row r="104" spans="1:4" ht="17.25" customHeight="1" x14ac:dyDescent="0.25">
      <c r="A104" s="192"/>
      <c r="B104" s="169"/>
      <c r="C104" s="192"/>
      <c r="D104" s="181"/>
    </row>
    <row r="105" spans="1:4" ht="18.75" x14ac:dyDescent="0.25">
      <c r="A105" s="66"/>
      <c r="B105" s="100"/>
      <c r="C105" s="66"/>
      <c r="D105" s="100"/>
    </row>
    <row r="106" spans="1:4" ht="18.75" x14ac:dyDescent="0.25">
      <c r="A106" s="150" t="s">
        <v>614</v>
      </c>
      <c r="B106" s="154"/>
      <c r="C106" s="150"/>
      <c r="D106" s="151"/>
    </row>
    <row r="107" spans="1:4" ht="18.75" x14ac:dyDescent="0.25">
      <c r="A107" s="66"/>
      <c r="B107" s="100"/>
      <c r="C107" s="66"/>
      <c r="D107" s="100"/>
    </row>
    <row r="108" spans="1:4" ht="18.75" x14ac:dyDescent="0.25">
      <c r="A108" s="150" t="s">
        <v>398</v>
      </c>
      <c r="B108" s="154"/>
      <c r="C108" s="150"/>
      <c r="D108" s="151"/>
    </row>
    <row r="109" spans="1:4" x14ac:dyDescent="0.25">
      <c r="A109" s="436" t="s">
        <v>615</v>
      </c>
      <c r="B109" s="439">
        <v>43492</v>
      </c>
      <c r="C109" s="442" t="s">
        <v>616</v>
      </c>
      <c r="D109" s="209" t="s">
        <v>617</v>
      </c>
    </row>
    <row r="110" spans="1:4" ht="16.5" customHeight="1" x14ac:dyDescent="0.25">
      <c r="A110" s="437"/>
      <c r="B110" s="440"/>
      <c r="C110" s="443"/>
      <c r="D110" s="209" t="s">
        <v>618</v>
      </c>
    </row>
    <row r="111" spans="1:4" ht="14.25" customHeight="1" x14ac:dyDescent="0.25">
      <c r="A111" s="438"/>
      <c r="B111" s="441"/>
      <c r="C111" s="444"/>
      <c r="D111" s="209" t="s">
        <v>619</v>
      </c>
    </row>
    <row r="112" spans="1:4" ht="16.5" customHeight="1" x14ac:dyDescent="0.25">
      <c r="A112" s="436" t="s">
        <v>620</v>
      </c>
      <c r="B112" s="442" t="s">
        <v>443</v>
      </c>
      <c r="C112" s="442" t="s">
        <v>621</v>
      </c>
      <c r="D112" s="209" t="s">
        <v>622</v>
      </c>
    </row>
    <row r="113" spans="1:4" x14ac:dyDescent="0.25">
      <c r="A113" s="437"/>
      <c r="B113" s="443"/>
      <c r="C113" s="443"/>
      <c r="D113" s="209" t="s">
        <v>623</v>
      </c>
    </row>
    <row r="114" spans="1:4" x14ac:dyDescent="0.25">
      <c r="A114" s="437"/>
      <c r="B114" s="443"/>
      <c r="C114" s="443"/>
      <c r="D114" s="209" t="s">
        <v>624</v>
      </c>
    </row>
    <row r="115" spans="1:4" ht="16.5" customHeight="1" x14ac:dyDescent="0.25">
      <c r="A115" s="438"/>
      <c r="B115" s="444"/>
      <c r="C115" s="444"/>
      <c r="D115" s="209" t="s">
        <v>625</v>
      </c>
    </row>
    <row r="116" spans="1:4" ht="16.5" customHeight="1" x14ac:dyDescent="0.25">
      <c r="A116" s="207" t="s">
        <v>626</v>
      </c>
      <c r="B116" s="212"/>
      <c r="C116" s="209" t="s">
        <v>627</v>
      </c>
      <c r="D116" s="209" t="s">
        <v>628</v>
      </c>
    </row>
    <row r="117" spans="1:4" ht="15" customHeight="1" x14ac:dyDescent="0.25">
      <c r="A117" s="207" t="s">
        <v>629</v>
      </c>
      <c r="B117" s="209" t="s">
        <v>529</v>
      </c>
      <c r="C117" s="209" t="s">
        <v>621</v>
      </c>
      <c r="D117" s="225" t="s">
        <v>630</v>
      </c>
    </row>
    <row r="118" spans="1:4" ht="16.5" customHeight="1" x14ac:dyDescent="0.25">
      <c r="A118" s="207" t="s">
        <v>631</v>
      </c>
      <c r="B118" s="209" t="s">
        <v>529</v>
      </c>
      <c r="C118" s="209" t="s">
        <v>621</v>
      </c>
      <c r="D118" s="209" t="s">
        <v>632</v>
      </c>
    </row>
    <row r="119" spans="1:4" ht="15" customHeight="1" x14ac:dyDescent="0.25">
      <c r="A119" s="207" t="s">
        <v>633</v>
      </c>
      <c r="B119" s="212" t="s">
        <v>529</v>
      </c>
      <c r="C119" s="209" t="s">
        <v>621</v>
      </c>
      <c r="D119" s="209" t="s">
        <v>634</v>
      </c>
    </row>
    <row r="120" spans="1:4" ht="17.25" customHeight="1" x14ac:dyDescent="0.25">
      <c r="A120" s="445" t="s">
        <v>635</v>
      </c>
      <c r="B120" s="454">
        <v>43513</v>
      </c>
      <c r="C120" s="456" t="s">
        <v>636</v>
      </c>
      <c r="D120" s="209" t="s">
        <v>637</v>
      </c>
    </row>
    <row r="121" spans="1:4" ht="17.25" customHeight="1" x14ac:dyDescent="0.25">
      <c r="A121" s="447"/>
      <c r="B121" s="455"/>
      <c r="C121" s="457"/>
      <c r="D121" s="209" t="s">
        <v>638</v>
      </c>
    </row>
    <row r="122" spans="1:4" ht="18.75" customHeight="1" x14ac:dyDescent="0.25">
      <c r="A122" s="226" t="s">
        <v>639</v>
      </c>
      <c r="B122" s="454">
        <v>43553</v>
      </c>
      <c r="C122" s="456" t="s">
        <v>640</v>
      </c>
      <c r="D122" s="209" t="s">
        <v>641</v>
      </c>
    </row>
    <row r="123" spans="1:4" ht="16.5" customHeight="1" x14ac:dyDescent="0.25">
      <c r="A123" s="227"/>
      <c r="B123" s="455"/>
      <c r="C123" s="457"/>
      <c r="D123" s="209" t="s">
        <v>642</v>
      </c>
    </row>
    <row r="124" spans="1:4" ht="16.5" customHeight="1" x14ac:dyDescent="0.25">
      <c r="A124" s="445" t="s">
        <v>643</v>
      </c>
      <c r="B124" s="454" t="s">
        <v>425</v>
      </c>
      <c r="C124" s="456" t="s">
        <v>644</v>
      </c>
      <c r="D124" s="209" t="s">
        <v>645</v>
      </c>
    </row>
    <row r="125" spans="1:4" ht="18" customHeight="1" x14ac:dyDescent="0.25">
      <c r="A125" s="447"/>
      <c r="B125" s="455"/>
      <c r="C125" s="457"/>
      <c r="D125" s="209" t="s">
        <v>646</v>
      </c>
    </row>
    <row r="126" spans="1:4" ht="16.5" customHeight="1" x14ac:dyDescent="0.25">
      <c r="A126" s="207" t="s">
        <v>647</v>
      </c>
      <c r="B126" s="212">
        <v>43582</v>
      </c>
      <c r="C126" s="209" t="s">
        <v>648</v>
      </c>
      <c r="D126" s="209" t="s">
        <v>649</v>
      </c>
    </row>
    <row r="127" spans="1:4" ht="18.75" customHeight="1" x14ac:dyDescent="0.25">
      <c r="A127" s="207" t="s">
        <v>650</v>
      </c>
      <c r="B127" s="209" t="s">
        <v>651</v>
      </c>
      <c r="C127" s="209" t="s">
        <v>652</v>
      </c>
      <c r="D127" s="209" t="s">
        <v>653</v>
      </c>
    </row>
    <row r="128" spans="1:4" ht="18" customHeight="1" x14ac:dyDescent="0.25">
      <c r="A128" s="445" t="s">
        <v>654</v>
      </c>
      <c r="B128" s="456" t="s">
        <v>429</v>
      </c>
      <c r="C128" s="456" t="s">
        <v>621</v>
      </c>
      <c r="D128" s="209" t="s">
        <v>655</v>
      </c>
    </row>
    <row r="129" spans="1:4" ht="19.5" customHeight="1" x14ac:dyDescent="0.25">
      <c r="A129" s="447"/>
      <c r="B129" s="457"/>
      <c r="C129" s="457"/>
      <c r="D129" s="209" t="s">
        <v>656</v>
      </c>
    </row>
    <row r="130" spans="1:4" ht="16.5" customHeight="1" x14ac:dyDescent="0.25">
      <c r="A130" s="445" t="s">
        <v>657</v>
      </c>
      <c r="B130" s="456" t="s">
        <v>586</v>
      </c>
      <c r="C130" s="456" t="s">
        <v>621</v>
      </c>
      <c r="D130" s="209" t="s">
        <v>658</v>
      </c>
    </row>
    <row r="131" spans="1:4" ht="19.5" customHeight="1" x14ac:dyDescent="0.25">
      <c r="A131" s="447"/>
      <c r="B131" s="457"/>
      <c r="C131" s="457"/>
      <c r="D131" s="209" t="s">
        <v>659</v>
      </c>
    </row>
    <row r="132" spans="1:4" ht="18.75" customHeight="1" x14ac:dyDescent="0.25">
      <c r="A132" s="445" t="s">
        <v>660</v>
      </c>
      <c r="B132" s="454" t="s">
        <v>586</v>
      </c>
      <c r="C132" s="456" t="s">
        <v>621</v>
      </c>
      <c r="D132" s="209" t="s">
        <v>661</v>
      </c>
    </row>
    <row r="133" spans="1:4" ht="18" customHeight="1" x14ac:dyDescent="0.25">
      <c r="A133" s="446"/>
      <c r="B133" s="458"/>
      <c r="C133" s="459"/>
      <c r="D133" s="209" t="s">
        <v>662</v>
      </c>
    </row>
    <row r="134" spans="1:4" ht="18" customHeight="1" x14ac:dyDescent="0.25">
      <c r="A134" s="447"/>
      <c r="B134" s="455"/>
      <c r="C134" s="457"/>
      <c r="D134" s="209" t="s">
        <v>663</v>
      </c>
    </row>
    <row r="135" spans="1:4" ht="18" customHeight="1" x14ac:dyDescent="0.25">
      <c r="A135" s="207" t="s">
        <v>664</v>
      </c>
      <c r="B135" s="212">
        <v>43618</v>
      </c>
      <c r="C135" s="209" t="s">
        <v>665</v>
      </c>
      <c r="D135" s="209" t="s">
        <v>666</v>
      </c>
    </row>
    <row r="136" spans="1:4" ht="18" customHeight="1" x14ac:dyDescent="0.25">
      <c r="A136" s="445" t="s">
        <v>667</v>
      </c>
      <c r="B136" s="454" t="s">
        <v>312</v>
      </c>
      <c r="C136" s="456" t="s">
        <v>621</v>
      </c>
      <c r="D136" s="209" t="s">
        <v>668</v>
      </c>
    </row>
    <row r="137" spans="1:4" ht="18" customHeight="1" x14ac:dyDescent="0.25">
      <c r="A137" s="446"/>
      <c r="B137" s="458"/>
      <c r="C137" s="459"/>
      <c r="D137" s="209" t="s">
        <v>669</v>
      </c>
    </row>
    <row r="138" spans="1:4" ht="18" customHeight="1" x14ac:dyDescent="0.25">
      <c r="A138" s="446"/>
      <c r="B138" s="458"/>
      <c r="C138" s="459"/>
      <c r="D138" s="209" t="s">
        <v>670</v>
      </c>
    </row>
    <row r="139" spans="1:4" ht="18" customHeight="1" x14ac:dyDescent="0.25">
      <c r="A139" s="447"/>
      <c r="B139" s="455"/>
      <c r="C139" s="457"/>
      <c r="D139" s="209" t="s">
        <v>671</v>
      </c>
    </row>
    <row r="140" spans="1:4" ht="18" customHeight="1" x14ac:dyDescent="0.25">
      <c r="A140" s="445" t="s">
        <v>672</v>
      </c>
      <c r="B140" s="454" t="s">
        <v>673</v>
      </c>
      <c r="C140" s="456" t="s">
        <v>621</v>
      </c>
      <c r="D140" s="209" t="s">
        <v>674</v>
      </c>
    </row>
    <row r="141" spans="1:4" ht="18" customHeight="1" x14ac:dyDescent="0.25">
      <c r="A141" s="446"/>
      <c r="B141" s="458"/>
      <c r="C141" s="459"/>
      <c r="D141" s="209" t="s">
        <v>669</v>
      </c>
    </row>
    <row r="142" spans="1:4" ht="18" customHeight="1" x14ac:dyDescent="0.25">
      <c r="A142" s="446"/>
      <c r="B142" s="458"/>
      <c r="C142" s="459"/>
      <c r="D142" s="209" t="s">
        <v>675</v>
      </c>
    </row>
    <row r="143" spans="1:4" ht="18" customHeight="1" x14ac:dyDescent="0.25">
      <c r="A143" s="447"/>
      <c r="B143" s="455"/>
      <c r="C143" s="457"/>
      <c r="D143" s="209" t="s">
        <v>676</v>
      </c>
    </row>
    <row r="144" spans="1:4" ht="18" customHeight="1" x14ac:dyDescent="0.25">
      <c r="A144" s="207" t="s">
        <v>677</v>
      </c>
      <c r="B144" s="212" t="s">
        <v>678</v>
      </c>
      <c r="C144" s="209" t="s">
        <v>415</v>
      </c>
      <c r="D144" s="209" t="s">
        <v>679</v>
      </c>
    </row>
    <row r="145" spans="1:4" ht="18" customHeight="1" x14ac:dyDescent="0.25">
      <c r="A145" s="445" t="s">
        <v>680</v>
      </c>
      <c r="B145" s="454">
        <v>43739</v>
      </c>
      <c r="C145" s="456" t="s">
        <v>415</v>
      </c>
      <c r="D145" s="209" t="s">
        <v>681</v>
      </c>
    </row>
    <row r="146" spans="1:4" ht="18" customHeight="1" x14ac:dyDescent="0.25">
      <c r="A146" s="446"/>
      <c r="B146" s="458"/>
      <c r="C146" s="459"/>
      <c r="D146" s="209" t="s">
        <v>682</v>
      </c>
    </row>
    <row r="147" spans="1:4" ht="18" customHeight="1" x14ac:dyDescent="0.25">
      <c r="A147" s="446"/>
      <c r="B147" s="458"/>
      <c r="C147" s="459"/>
      <c r="D147" s="209" t="s">
        <v>683</v>
      </c>
    </row>
    <row r="148" spans="1:4" ht="18" customHeight="1" x14ac:dyDescent="0.25">
      <c r="A148" s="447"/>
      <c r="B148" s="455"/>
      <c r="C148" s="457"/>
      <c r="D148" s="209" t="s">
        <v>684</v>
      </c>
    </row>
    <row r="149" spans="1:4" ht="18" customHeight="1" x14ac:dyDescent="0.25">
      <c r="A149" s="207" t="s">
        <v>685</v>
      </c>
      <c r="B149" s="212">
        <v>43729</v>
      </c>
      <c r="C149" s="209" t="s">
        <v>415</v>
      </c>
      <c r="D149" s="209" t="s">
        <v>686</v>
      </c>
    </row>
    <row r="150" spans="1:4" ht="30.75" customHeight="1" x14ac:dyDescent="0.25">
      <c r="A150" s="207" t="s">
        <v>687</v>
      </c>
      <c r="B150" s="212" t="s">
        <v>688</v>
      </c>
      <c r="C150" s="209" t="s">
        <v>621</v>
      </c>
      <c r="D150" s="209" t="s">
        <v>689</v>
      </c>
    </row>
    <row r="151" spans="1:4" ht="27.75" customHeight="1" x14ac:dyDescent="0.25">
      <c r="A151" s="207" t="s">
        <v>690</v>
      </c>
      <c r="B151" s="212">
        <v>43758</v>
      </c>
      <c r="C151" s="209" t="s">
        <v>691</v>
      </c>
      <c r="D151" s="209" t="s">
        <v>692</v>
      </c>
    </row>
    <row r="152" spans="1:4" ht="32.25" customHeight="1" x14ac:dyDescent="0.25">
      <c r="A152" s="207" t="s">
        <v>693</v>
      </c>
      <c r="B152" s="212" t="s">
        <v>694</v>
      </c>
      <c r="C152" s="209" t="s">
        <v>695</v>
      </c>
      <c r="D152" s="209" t="s">
        <v>696</v>
      </c>
    </row>
    <row r="153" spans="1:4" ht="18" customHeight="1" x14ac:dyDescent="0.25">
      <c r="A153" s="167"/>
      <c r="B153" s="168"/>
      <c r="C153" s="169"/>
      <c r="D153" s="167"/>
    </row>
    <row r="154" spans="1:4" ht="18" customHeight="1" x14ac:dyDescent="0.25">
      <c r="A154" s="167"/>
      <c r="B154" s="168"/>
      <c r="C154" s="169"/>
      <c r="D154" s="167"/>
    </row>
    <row r="155" spans="1:4" ht="18" customHeight="1" x14ac:dyDescent="0.25">
      <c r="A155" s="167"/>
      <c r="B155" s="168"/>
      <c r="C155" s="169"/>
      <c r="D155" s="167"/>
    </row>
    <row r="156" spans="1:4" ht="15" customHeight="1" x14ac:dyDescent="0.25">
      <c r="A156" s="167"/>
      <c r="B156" s="168"/>
      <c r="C156" s="169"/>
      <c r="D156" s="167"/>
    </row>
    <row r="157" spans="1:4" ht="18.75" x14ac:dyDescent="0.25">
      <c r="A157" s="150" t="s">
        <v>250</v>
      </c>
      <c r="B157" s="154"/>
      <c r="C157" s="151"/>
      <c r="D157" s="151"/>
    </row>
    <row r="158" spans="1:4" ht="21" customHeight="1" x14ac:dyDescent="0.25">
      <c r="A158" s="228" t="s">
        <v>697</v>
      </c>
      <c r="B158" s="229" t="s">
        <v>443</v>
      </c>
      <c r="C158" s="230" t="s">
        <v>621</v>
      </c>
      <c r="D158" s="234" t="s">
        <v>698</v>
      </c>
    </row>
    <row r="159" spans="1:4" ht="15.75" customHeight="1" x14ac:dyDescent="0.25">
      <c r="A159" s="228" t="s">
        <v>699</v>
      </c>
      <c r="B159" s="230" t="s">
        <v>529</v>
      </c>
      <c r="C159" s="230" t="s">
        <v>621</v>
      </c>
      <c r="D159" s="234" t="s">
        <v>700</v>
      </c>
    </row>
    <row r="160" spans="1:4" ht="15.75" customHeight="1" x14ac:dyDescent="0.25">
      <c r="A160" s="228" t="s">
        <v>701</v>
      </c>
      <c r="B160" s="230" t="s">
        <v>529</v>
      </c>
      <c r="C160" s="230" t="s">
        <v>621</v>
      </c>
      <c r="D160" s="234" t="s">
        <v>702</v>
      </c>
    </row>
    <row r="161" spans="1:4" ht="17.25" customHeight="1" x14ac:dyDescent="0.25">
      <c r="A161" s="228" t="s">
        <v>703</v>
      </c>
      <c r="B161" s="230" t="s">
        <v>529</v>
      </c>
      <c r="C161" s="230" t="s">
        <v>704</v>
      </c>
      <c r="D161" s="234" t="s">
        <v>705</v>
      </c>
    </row>
    <row r="162" spans="1:4" ht="16.5" customHeight="1" x14ac:dyDescent="0.25">
      <c r="A162" s="228" t="s">
        <v>706</v>
      </c>
      <c r="B162" s="229">
        <v>43516</v>
      </c>
      <c r="C162" s="230" t="s">
        <v>707</v>
      </c>
      <c r="D162" s="234" t="s">
        <v>708</v>
      </c>
    </row>
    <row r="163" spans="1:4" ht="17.25" customHeight="1" x14ac:dyDescent="0.25">
      <c r="A163" s="228" t="s">
        <v>709</v>
      </c>
      <c r="B163" s="229" t="s">
        <v>710</v>
      </c>
      <c r="C163" s="230" t="s">
        <v>621</v>
      </c>
      <c r="D163" s="234" t="s">
        <v>711</v>
      </c>
    </row>
    <row r="164" spans="1:4" ht="19.5" customHeight="1" x14ac:dyDescent="0.25">
      <c r="A164" s="228" t="s">
        <v>712</v>
      </c>
      <c r="B164" s="230" t="s">
        <v>710</v>
      </c>
      <c r="C164" s="231" t="s">
        <v>621</v>
      </c>
      <c r="D164" s="235" t="s">
        <v>713</v>
      </c>
    </row>
    <row r="165" spans="1:4" ht="15" customHeight="1" x14ac:dyDescent="0.25">
      <c r="A165" s="228" t="s">
        <v>714</v>
      </c>
      <c r="B165" s="230" t="s">
        <v>710</v>
      </c>
      <c r="C165" s="230" t="s">
        <v>621</v>
      </c>
      <c r="D165" s="234" t="s">
        <v>715</v>
      </c>
    </row>
    <row r="166" spans="1:4" ht="15" customHeight="1" x14ac:dyDescent="0.25">
      <c r="A166" s="460" t="s">
        <v>716</v>
      </c>
      <c r="B166" s="463">
        <v>43533</v>
      </c>
      <c r="C166" s="466" t="s">
        <v>717</v>
      </c>
      <c r="D166" s="234" t="s">
        <v>718</v>
      </c>
    </row>
    <row r="167" spans="1:4" ht="18" customHeight="1" x14ac:dyDescent="0.25">
      <c r="A167" s="461"/>
      <c r="B167" s="464"/>
      <c r="C167" s="467"/>
      <c r="D167" s="234" t="s">
        <v>719</v>
      </c>
    </row>
    <row r="168" spans="1:4" ht="15" customHeight="1" x14ac:dyDescent="0.25">
      <c r="A168" s="461"/>
      <c r="B168" s="464"/>
      <c r="C168" s="467"/>
      <c r="D168" s="234" t="s">
        <v>720</v>
      </c>
    </row>
    <row r="169" spans="1:4" ht="17.25" customHeight="1" x14ac:dyDescent="0.25">
      <c r="A169" s="461"/>
      <c r="B169" s="464"/>
      <c r="C169" s="467"/>
      <c r="D169" s="234" t="s">
        <v>721</v>
      </c>
    </row>
    <row r="170" spans="1:4" ht="14.25" customHeight="1" x14ac:dyDescent="0.25">
      <c r="A170" s="462"/>
      <c r="B170" s="465"/>
      <c r="C170" s="468"/>
      <c r="D170" s="234" t="s">
        <v>722</v>
      </c>
    </row>
    <row r="171" spans="1:4" ht="16.5" customHeight="1" x14ac:dyDescent="0.25">
      <c r="A171" s="228" t="s">
        <v>723</v>
      </c>
      <c r="B171" s="230" t="s">
        <v>724</v>
      </c>
      <c r="C171" s="230" t="s">
        <v>725</v>
      </c>
      <c r="D171" s="234" t="s">
        <v>726</v>
      </c>
    </row>
    <row r="172" spans="1:4" ht="17.25" customHeight="1" x14ac:dyDescent="0.25">
      <c r="A172" s="228" t="s">
        <v>727</v>
      </c>
      <c r="B172" s="229" t="s">
        <v>425</v>
      </c>
      <c r="C172" s="230"/>
      <c r="D172" s="234" t="s">
        <v>728</v>
      </c>
    </row>
    <row r="173" spans="1:4" ht="17.25" customHeight="1" x14ac:dyDescent="0.25">
      <c r="A173" s="228" t="s">
        <v>729</v>
      </c>
      <c r="B173" s="229" t="s">
        <v>425</v>
      </c>
      <c r="C173" s="230" t="s">
        <v>644</v>
      </c>
      <c r="D173" s="234" t="s">
        <v>730</v>
      </c>
    </row>
    <row r="174" spans="1:4" ht="14.25" customHeight="1" x14ac:dyDescent="0.25">
      <c r="A174" s="469" t="s">
        <v>731</v>
      </c>
      <c r="B174" s="471">
        <v>43575</v>
      </c>
      <c r="C174" s="473" t="s">
        <v>732</v>
      </c>
      <c r="D174" s="234" t="s">
        <v>733</v>
      </c>
    </row>
    <row r="175" spans="1:4" x14ac:dyDescent="0.25">
      <c r="A175" s="470"/>
      <c r="B175" s="472"/>
      <c r="C175" s="474"/>
      <c r="D175" s="297" t="s">
        <v>734</v>
      </c>
    </row>
    <row r="176" spans="1:4" x14ac:dyDescent="0.25">
      <c r="A176" s="470"/>
      <c r="B176" s="472"/>
      <c r="C176" s="474"/>
      <c r="D176" s="297" t="s">
        <v>735</v>
      </c>
    </row>
    <row r="177" spans="1:4" x14ac:dyDescent="0.25">
      <c r="A177" s="470"/>
      <c r="B177" s="472"/>
      <c r="C177" s="474"/>
      <c r="D177" s="297" t="s">
        <v>736</v>
      </c>
    </row>
    <row r="178" spans="1:4" x14ac:dyDescent="0.25">
      <c r="A178" s="470"/>
      <c r="B178" s="472"/>
      <c r="C178" s="474"/>
      <c r="D178" s="297" t="s">
        <v>737</v>
      </c>
    </row>
    <row r="179" spans="1:4" x14ac:dyDescent="0.25">
      <c r="A179" s="470"/>
      <c r="B179" s="472"/>
      <c r="C179" s="474"/>
      <c r="D179" s="297" t="s">
        <v>738</v>
      </c>
    </row>
    <row r="180" spans="1:4" x14ac:dyDescent="0.25">
      <c r="A180" s="298" t="s">
        <v>739</v>
      </c>
      <c r="B180" s="232">
        <v>43594</v>
      </c>
      <c r="C180" s="233" t="s">
        <v>740</v>
      </c>
      <c r="D180" s="297" t="s">
        <v>741</v>
      </c>
    </row>
    <row r="181" spans="1:4" x14ac:dyDescent="0.25">
      <c r="A181" s="298" t="s">
        <v>742</v>
      </c>
      <c r="B181" s="233" t="s">
        <v>429</v>
      </c>
      <c r="C181" s="233" t="s">
        <v>743</v>
      </c>
      <c r="D181" s="297" t="s">
        <v>744</v>
      </c>
    </row>
    <row r="182" spans="1:4" x14ac:dyDescent="0.25">
      <c r="A182" s="298" t="s">
        <v>745</v>
      </c>
      <c r="B182" s="233" t="s">
        <v>429</v>
      </c>
      <c r="C182" s="233" t="s">
        <v>621</v>
      </c>
      <c r="D182" s="297" t="s">
        <v>746</v>
      </c>
    </row>
    <row r="183" spans="1:4" x14ac:dyDescent="0.25">
      <c r="A183" s="298" t="s">
        <v>747</v>
      </c>
      <c r="B183" s="233" t="s">
        <v>429</v>
      </c>
      <c r="C183" s="233" t="s">
        <v>621</v>
      </c>
      <c r="D183" s="297" t="s">
        <v>748</v>
      </c>
    </row>
    <row r="184" spans="1:4" x14ac:dyDescent="0.25">
      <c r="A184" s="298" t="s">
        <v>749</v>
      </c>
      <c r="B184" s="233" t="s">
        <v>429</v>
      </c>
      <c r="C184" s="233" t="s">
        <v>621</v>
      </c>
      <c r="D184" s="297" t="s">
        <v>750</v>
      </c>
    </row>
    <row r="185" spans="1:4" x14ac:dyDescent="0.25">
      <c r="A185" s="475" t="s">
        <v>751</v>
      </c>
      <c r="B185" s="476" t="s">
        <v>429</v>
      </c>
      <c r="C185" s="476" t="s">
        <v>621</v>
      </c>
      <c r="D185" s="297" t="s">
        <v>752</v>
      </c>
    </row>
    <row r="186" spans="1:4" x14ac:dyDescent="0.25">
      <c r="A186" s="475"/>
      <c r="B186" s="476"/>
      <c r="C186" s="476"/>
      <c r="D186" s="297" t="s">
        <v>753</v>
      </c>
    </row>
    <row r="187" spans="1:4" x14ac:dyDescent="0.25">
      <c r="A187" s="475" t="s">
        <v>754</v>
      </c>
      <c r="B187" s="476" t="s">
        <v>586</v>
      </c>
      <c r="C187" s="476" t="s">
        <v>621</v>
      </c>
      <c r="D187" s="297" t="s">
        <v>755</v>
      </c>
    </row>
    <row r="188" spans="1:4" x14ac:dyDescent="0.25">
      <c r="A188" s="475"/>
      <c r="B188" s="476"/>
      <c r="C188" s="476"/>
      <c r="D188" s="297" t="s">
        <v>756</v>
      </c>
    </row>
    <row r="189" spans="1:4" x14ac:dyDescent="0.25">
      <c r="A189" s="475"/>
      <c r="B189" s="476"/>
      <c r="C189" s="476"/>
      <c r="D189" s="297" t="s">
        <v>757</v>
      </c>
    </row>
    <row r="190" spans="1:4" x14ac:dyDescent="0.25">
      <c r="A190" s="475"/>
      <c r="B190" s="476"/>
      <c r="C190" s="476"/>
      <c r="D190" s="297" t="s">
        <v>758</v>
      </c>
    </row>
    <row r="191" spans="1:4" x14ac:dyDescent="0.25">
      <c r="A191" s="477" t="s">
        <v>759</v>
      </c>
      <c r="B191" s="476" t="s">
        <v>586</v>
      </c>
      <c r="C191" s="476" t="s">
        <v>621</v>
      </c>
      <c r="D191" s="297" t="s">
        <v>746</v>
      </c>
    </row>
    <row r="192" spans="1:4" x14ac:dyDescent="0.25">
      <c r="A192" s="477"/>
      <c r="B192" s="476"/>
      <c r="C192" s="476"/>
      <c r="D192" s="297" t="s">
        <v>760</v>
      </c>
    </row>
    <row r="193" spans="1:4" x14ac:dyDescent="0.25">
      <c r="A193" s="477"/>
      <c r="B193" s="476"/>
      <c r="C193" s="476"/>
      <c r="D193" s="297" t="s">
        <v>761</v>
      </c>
    </row>
    <row r="194" spans="1:4" x14ac:dyDescent="0.25">
      <c r="A194" s="477"/>
      <c r="B194" s="476"/>
      <c r="C194" s="476"/>
      <c r="D194" s="297" t="s">
        <v>762</v>
      </c>
    </row>
    <row r="195" spans="1:4" x14ac:dyDescent="0.25">
      <c r="A195" s="298" t="s">
        <v>763</v>
      </c>
      <c r="B195" s="233" t="s">
        <v>764</v>
      </c>
      <c r="C195" s="233" t="s">
        <v>765</v>
      </c>
      <c r="D195" s="297" t="s">
        <v>766</v>
      </c>
    </row>
    <row r="196" spans="1:4" x14ac:dyDescent="0.25">
      <c r="A196" s="477" t="s">
        <v>767</v>
      </c>
      <c r="B196" s="476" t="s">
        <v>312</v>
      </c>
      <c r="C196" s="476" t="s">
        <v>621</v>
      </c>
      <c r="D196" s="297" t="s">
        <v>768</v>
      </c>
    </row>
    <row r="197" spans="1:4" x14ac:dyDescent="0.25">
      <c r="A197" s="477"/>
      <c r="B197" s="476"/>
      <c r="C197" s="476"/>
      <c r="D197" s="297" t="s">
        <v>769</v>
      </c>
    </row>
    <row r="198" spans="1:4" x14ac:dyDescent="0.25">
      <c r="A198" s="477"/>
      <c r="B198" s="476"/>
      <c r="C198" s="476"/>
      <c r="D198" s="297" t="s">
        <v>770</v>
      </c>
    </row>
    <row r="199" spans="1:4" x14ac:dyDescent="0.25">
      <c r="A199" s="477"/>
      <c r="B199" s="476"/>
      <c r="C199" s="476"/>
      <c r="D199" s="297" t="s">
        <v>771</v>
      </c>
    </row>
    <row r="200" spans="1:4" x14ac:dyDescent="0.25">
      <c r="A200" s="477" t="s">
        <v>772</v>
      </c>
      <c r="B200" s="476" t="s">
        <v>673</v>
      </c>
      <c r="C200" s="476" t="s">
        <v>621</v>
      </c>
      <c r="D200" s="297" t="s">
        <v>773</v>
      </c>
    </row>
    <row r="201" spans="1:4" x14ac:dyDescent="0.25">
      <c r="A201" s="477"/>
      <c r="B201" s="476"/>
      <c r="C201" s="476"/>
      <c r="D201" s="297" t="s">
        <v>774</v>
      </c>
    </row>
    <row r="202" spans="1:4" x14ac:dyDescent="0.25">
      <c r="A202" s="477"/>
      <c r="B202" s="476"/>
      <c r="C202" s="476"/>
      <c r="D202" s="297" t="s">
        <v>775</v>
      </c>
    </row>
    <row r="203" spans="1:4" x14ac:dyDescent="0.25">
      <c r="A203" s="477"/>
      <c r="B203" s="476"/>
      <c r="C203" s="476"/>
      <c r="D203" s="297" t="s">
        <v>776</v>
      </c>
    </row>
    <row r="204" spans="1:4" x14ac:dyDescent="0.25">
      <c r="A204" s="298" t="s">
        <v>777</v>
      </c>
      <c r="B204" s="233" t="s">
        <v>778</v>
      </c>
      <c r="C204" s="233" t="s">
        <v>779</v>
      </c>
      <c r="D204" s="297" t="s">
        <v>780</v>
      </c>
    </row>
    <row r="205" spans="1:4" ht="38.25" x14ac:dyDescent="0.25">
      <c r="A205" s="298" t="s">
        <v>781</v>
      </c>
      <c r="B205" s="297" t="s">
        <v>782</v>
      </c>
      <c r="C205" s="297" t="s">
        <v>621</v>
      </c>
      <c r="D205" s="236" t="s">
        <v>783</v>
      </c>
    </row>
    <row r="206" spans="1:4" x14ac:dyDescent="0.25">
      <c r="A206" s="298" t="s">
        <v>784</v>
      </c>
      <c r="B206" s="233" t="s">
        <v>785</v>
      </c>
      <c r="C206" s="233" t="s">
        <v>415</v>
      </c>
      <c r="D206" s="297" t="s">
        <v>786</v>
      </c>
    </row>
    <row r="207" spans="1:4" x14ac:dyDescent="0.25">
      <c r="B207" s="210"/>
      <c r="C207" s="210"/>
    </row>
  </sheetData>
  <sheetProtection sort="0" autoFilter="0" pivotTables="0"/>
  <mergeCells count="69">
    <mergeCell ref="A196:A199"/>
    <mergeCell ref="B196:B199"/>
    <mergeCell ref="C196:C199"/>
    <mergeCell ref="A200:A203"/>
    <mergeCell ref="B200:B203"/>
    <mergeCell ref="C200:C203"/>
    <mergeCell ref="A187:A190"/>
    <mergeCell ref="B187:B190"/>
    <mergeCell ref="C187:C190"/>
    <mergeCell ref="A191:A194"/>
    <mergeCell ref="B191:B194"/>
    <mergeCell ref="C191:C194"/>
    <mergeCell ref="A174:A179"/>
    <mergeCell ref="B174:B179"/>
    <mergeCell ref="C174:C179"/>
    <mergeCell ref="A185:A186"/>
    <mergeCell ref="B185:B186"/>
    <mergeCell ref="C185:C186"/>
    <mergeCell ref="A145:A148"/>
    <mergeCell ref="B145:B148"/>
    <mergeCell ref="C145:C148"/>
    <mergeCell ref="A166:A170"/>
    <mergeCell ref="B166:B170"/>
    <mergeCell ref="C166:C170"/>
    <mergeCell ref="A136:A139"/>
    <mergeCell ref="B136:B139"/>
    <mergeCell ref="C136:C139"/>
    <mergeCell ref="A140:A143"/>
    <mergeCell ref="B140:B143"/>
    <mergeCell ref="C140:C143"/>
    <mergeCell ref="A130:A131"/>
    <mergeCell ref="B130:B131"/>
    <mergeCell ref="C130:C131"/>
    <mergeCell ref="A132:A134"/>
    <mergeCell ref="B132:B134"/>
    <mergeCell ref="C132:C134"/>
    <mergeCell ref="A124:A125"/>
    <mergeCell ref="B124:B125"/>
    <mergeCell ref="C124:C125"/>
    <mergeCell ref="A128:A129"/>
    <mergeCell ref="B128:B129"/>
    <mergeCell ref="C128:C129"/>
    <mergeCell ref="A120:A121"/>
    <mergeCell ref="B120:B121"/>
    <mergeCell ref="C120:C121"/>
    <mergeCell ref="B122:B123"/>
    <mergeCell ref="C122:C123"/>
    <mergeCell ref="A109:A111"/>
    <mergeCell ref="B109:B111"/>
    <mergeCell ref="C109:C111"/>
    <mergeCell ref="A112:A115"/>
    <mergeCell ref="B112:B115"/>
    <mergeCell ref="C112:C115"/>
    <mergeCell ref="A86:A91"/>
    <mergeCell ref="B86:B91"/>
    <mergeCell ref="C86:C91"/>
    <mergeCell ref="A73:A76"/>
    <mergeCell ref="B73:B76"/>
    <mergeCell ref="C73:C76"/>
    <mergeCell ref="A80:A85"/>
    <mergeCell ref="B80:B85"/>
    <mergeCell ref="C80:C85"/>
    <mergeCell ref="A1:D1"/>
    <mergeCell ref="A64:A67"/>
    <mergeCell ref="B64:B67"/>
    <mergeCell ref="C64:C67"/>
    <mergeCell ref="A70:A72"/>
    <mergeCell ref="B70:B72"/>
    <mergeCell ref="C70:C7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A5" zoomScaleSheetLayoutView="100" workbookViewId="0">
      <selection activeCell="G6" sqref="G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478" t="s">
        <v>787</v>
      </c>
      <c r="B1" s="478"/>
      <c r="C1" s="478"/>
      <c r="D1" s="299"/>
      <c r="E1" s="299"/>
    </row>
    <row r="2" spans="1:5" ht="18.75" x14ac:dyDescent="0.25">
      <c r="A2" s="339" t="s">
        <v>788</v>
      </c>
      <c r="B2" s="339"/>
      <c r="C2" s="339"/>
      <c r="D2" s="278"/>
      <c r="E2" s="278"/>
    </row>
    <row r="3" spans="1:5" ht="75.75" customHeight="1" x14ac:dyDescent="0.25">
      <c r="A3" s="283" t="s">
        <v>789</v>
      </c>
      <c r="B3" s="296" t="s">
        <v>790</v>
      </c>
      <c r="C3" s="292" t="s">
        <v>791</v>
      </c>
      <c r="D3" s="283" t="s">
        <v>792</v>
      </c>
      <c r="E3" s="283" t="s">
        <v>793</v>
      </c>
    </row>
    <row r="4" spans="1:5" ht="18.75" x14ac:dyDescent="0.3">
      <c r="A4" s="67" t="s">
        <v>794</v>
      </c>
      <c r="B4" s="70"/>
      <c r="C4" s="155"/>
      <c r="D4" s="71"/>
      <c r="E4" s="71"/>
    </row>
    <row r="5" spans="1:5" ht="18.75" x14ac:dyDescent="0.25">
      <c r="A5" s="65" t="s">
        <v>795</v>
      </c>
      <c r="B5" s="100"/>
      <c r="C5" s="116"/>
      <c r="D5" s="129"/>
      <c r="E5" s="129"/>
    </row>
    <row r="6" spans="1:5" ht="37.5" x14ac:dyDescent="0.25">
      <c r="A6" s="26" t="s">
        <v>796</v>
      </c>
      <c r="B6" s="262" t="s">
        <v>797</v>
      </c>
      <c r="C6" s="99"/>
      <c r="D6" s="100"/>
      <c r="E6" s="100"/>
    </row>
    <row r="7" spans="1:5" ht="37.5" x14ac:dyDescent="0.25">
      <c r="A7" s="26" t="s">
        <v>798</v>
      </c>
      <c r="B7" s="262" t="s">
        <v>799</v>
      </c>
      <c r="C7" s="99">
        <v>4977</v>
      </c>
      <c r="D7" s="100"/>
      <c r="E7" s="100"/>
    </row>
    <row r="8" spans="1:5" ht="37.5" x14ac:dyDescent="0.25">
      <c r="A8" s="26" t="s">
        <v>800</v>
      </c>
      <c r="B8" s="117" t="s">
        <v>801</v>
      </c>
      <c r="C8" s="197">
        <v>2358</v>
      </c>
      <c r="D8" s="100" t="s">
        <v>802</v>
      </c>
      <c r="E8" s="198">
        <v>902</v>
      </c>
    </row>
    <row r="9" spans="1:5" ht="18.75" x14ac:dyDescent="0.25">
      <c r="A9" s="65" t="s">
        <v>803</v>
      </c>
      <c r="B9" s="100"/>
      <c r="C9" s="99"/>
      <c r="D9" s="100"/>
      <c r="E9" s="100"/>
    </row>
    <row r="10" spans="1:5" ht="18.75" x14ac:dyDescent="0.25">
      <c r="A10" s="26" t="s">
        <v>804</v>
      </c>
      <c r="B10" s="100"/>
      <c r="C10" s="99"/>
      <c r="D10" s="100"/>
      <c r="E10" s="100"/>
    </row>
    <row r="11" spans="1:5" ht="18.75" x14ac:dyDescent="0.25">
      <c r="A11" s="26" t="s">
        <v>805</v>
      </c>
      <c r="B11" s="199" t="s">
        <v>806</v>
      </c>
      <c r="C11" s="99">
        <v>597</v>
      </c>
      <c r="D11" s="100"/>
      <c r="E11" s="198"/>
    </row>
    <row r="12" spans="1:5" ht="30" x14ac:dyDescent="0.25">
      <c r="A12" s="68" t="s">
        <v>807</v>
      </c>
      <c r="B12" s="262" t="s">
        <v>808</v>
      </c>
      <c r="C12" s="99">
        <v>59</v>
      </c>
      <c r="D12" s="100"/>
      <c r="E12" s="100"/>
    </row>
    <row r="13" spans="1:5" ht="18.75" x14ac:dyDescent="0.25">
      <c r="A13" s="72" t="s">
        <v>809</v>
      </c>
      <c r="B13" s="100"/>
      <c r="C13" s="99"/>
      <c r="D13" s="100"/>
      <c r="E13" s="100"/>
    </row>
    <row r="14" spans="1:5" ht="18.75" customHeight="1" x14ac:dyDescent="0.3">
      <c r="A14" s="44" t="s">
        <v>810</v>
      </c>
      <c r="B14" s="69" t="s">
        <v>811</v>
      </c>
      <c r="C14" s="156" t="s">
        <v>812</v>
      </c>
      <c r="D14" s="69"/>
      <c r="E14" s="69"/>
    </row>
    <row r="15" spans="1:5" ht="18.75" x14ac:dyDescent="0.25">
      <c r="A15" s="26" t="s">
        <v>813</v>
      </c>
      <c r="B15" s="100"/>
      <c r="C15" s="99"/>
      <c r="D15" s="100"/>
      <c r="E15" s="100"/>
    </row>
    <row r="16" spans="1:5" ht="18.75" x14ac:dyDescent="0.25">
      <c r="A16" s="26" t="s">
        <v>814</v>
      </c>
      <c r="B16" s="100"/>
      <c r="C16" s="99"/>
      <c r="D16" s="100"/>
      <c r="E16" s="100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7" r:id="rId2"/>
    <hyperlink ref="B8" r:id="rId3"/>
    <hyperlink ref="B12" r:id="rId4"/>
  </hyperlinks>
  <pageMargins left="0.7" right="0.7" top="0.75" bottom="0.75" header="0.3" footer="0.3"/>
  <pageSetup paperSize="9" orientation="landscape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B12" sqref="B12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39" t="s">
        <v>815</v>
      </c>
      <c r="B1" s="339"/>
    </row>
    <row r="2" spans="1:2" ht="18.75" x14ac:dyDescent="0.25">
      <c r="A2" s="283" t="s">
        <v>816</v>
      </c>
      <c r="B2" s="283" t="s">
        <v>817</v>
      </c>
    </row>
    <row r="3" spans="1:2" ht="73.5" customHeight="1" x14ac:dyDescent="0.25">
      <c r="A3" s="159" t="s">
        <v>818</v>
      </c>
      <c r="B3" s="163">
        <v>0</v>
      </c>
    </row>
    <row r="4" spans="1:2" ht="101.25" customHeight="1" x14ac:dyDescent="0.25">
      <c r="A4" s="159" t="s">
        <v>819</v>
      </c>
      <c r="B4" s="163">
        <v>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F5" sqref="F5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60" t="s">
        <v>820</v>
      </c>
      <c r="B1" s="160"/>
      <c r="C1" s="160"/>
      <c r="D1" s="160"/>
    </row>
    <row r="2" spans="1:4" ht="37.5" customHeight="1" x14ac:dyDescent="0.25">
      <c r="A2" s="283" t="s">
        <v>36</v>
      </c>
      <c r="B2" s="283" t="s">
        <v>821</v>
      </c>
      <c r="C2" s="283" t="s">
        <v>822</v>
      </c>
      <c r="D2" s="283" t="s">
        <v>823</v>
      </c>
    </row>
    <row r="3" spans="1:4" ht="44.25" customHeight="1" x14ac:dyDescent="0.25">
      <c r="A3" s="61">
        <v>1</v>
      </c>
      <c r="B3" s="26" t="s">
        <v>824</v>
      </c>
      <c r="C3" s="73"/>
      <c r="D3" s="19"/>
    </row>
    <row r="4" spans="1:4" ht="59.25" customHeight="1" x14ac:dyDescent="0.25">
      <c r="A4" s="61">
        <v>2</v>
      </c>
      <c r="B4" s="26" t="s">
        <v>825</v>
      </c>
      <c r="C4" s="73"/>
      <c r="D4" s="19"/>
    </row>
    <row r="5" spans="1:4" ht="49.5" customHeight="1" x14ac:dyDescent="0.25">
      <c r="A5" s="61">
        <v>3</v>
      </c>
      <c r="B5" s="26" t="s">
        <v>826</v>
      </c>
      <c r="C5" s="73"/>
      <c r="D5" s="19"/>
    </row>
    <row r="6" spans="1:4" ht="48.75" customHeight="1" x14ac:dyDescent="0.25">
      <c r="A6" s="61">
        <v>4</v>
      </c>
      <c r="B6" s="66" t="s">
        <v>809</v>
      </c>
      <c r="C6" s="73"/>
      <c r="D6" s="19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SheetLayoutView="100" workbookViewId="0">
      <selection activeCell="F35" sqref="F35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78" t="s">
        <v>827</v>
      </c>
      <c r="B1" s="478"/>
      <c r="C1" s="478"/>
      <c r="D1" s="478"/>
      <c r="E1" s="478"/>
    </row>
    <row r="2" spans="1:5" ht="39" customHeight="1" x14ac:dyDescent="0.25">
      <c r="A2" s="283" t="s">
        <v>36</v>
      </c>
      <c r="B2" s="283" t="s">
        <v>828</v>
      </c>
      <c r="C2" s="283" t="s">
        <v>829</v>
      </c>
      <c r="D2" s="283" t="s">
        <v>830</v>
      </c>
      <c r="E2" s="283" t="s">
        <v>831</v>
      </c>
    </row>
    <row r="3" spans="1:5" ht="18.75" x14ac:dyDescent="0.25">
      <c r="A3" s="65">
        <v>1</v>
      </c>
      <c r="B3" s="65" t="s">
        <v>832</v>
      </c>
      <c r="C3" s="104">
        <v>0</v>
      </c>
      <c r="D3" s="104">
        <v>0</v>
      </c>
      <c r="E3" s="66"/>
    </row>
    <row r="4" spans="1:5" ht="18.75" x14ac:dyDescent="0.25">
      <c r="A4" s="26">
        <v>2</v>
      </c>
      <c r="B4" s="65" t="s">
        <v>833</v>
      </c>
      <c r="C4" s="104">
        <v>0</v>
      </c>
      <c r="D4" s="104">
        <v>0</v>
      </c>
      <c r="E4" s="66"/>
    </row>
    <row r="5" spans="1:5" ht="18.75" x14ac:dyDescent="0.25">
      <c r="A5" s="65">
        <v>3</v>
      </c>
      <c r="B5" s="65" t="s">
        <v>834</v>
      </c>
      <c r="C5" s="104">
        <v>0</v>
      </c>
      <c r="D5" s="104">
        <v>0</v>
      </c>
      <c r="E5" s="66"/>
    </row>
    <row r="6" spans="1:5" ht="18.75" x14ac:dyDescent="0.25">
      <c r="A6" s="479">
        <v>4</v>
      </c>
      <c r="B6" s="479" t="s">
        <v>835</v>
      </c>
      <c r="C6" s="200">
        <v>0</v>
      </c>
      <c r="D6" s="104">
        <v>0</v>
      </c>
      <c r="E6" s="66"/>
    </row>
    <row r="7" spans="1:5" ht="18.75" x14ac:dyDescent="0.25">
      <c r="A7" s="480"/>
      <c r="B7" s="480"/>
      <c r="C7" s="200">
        <v>0</v>
      </c>
      <c r="D7" s="104">
        <v>0</v>
      </c>
      <c r="E7" s="66"/>
    </row>
    <row r="8" spans="1:5" ht="18.75" x14ac:dyDescent="0.25">
      <c r="A8" s="26">
        <v>5</v>
      </c>
      <c r="B8" s="65" t="s">
        <v>836</v>
      </c>
      <c r="C8" s="200">
        <v>0</v>
      </c>
      <c r="D8" s="104">
        <v>0</v>
      </c>
      <c r="E8" s="66"/>
    </row>
  </sheetData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C7" sqref="C7:L7"/>
    </sheetView>
  </sheetViews>
  <sheetFormatPr defaultColWidth="9.140625" defaultRowHeight="15" x14ac:dyDescent="0.25"/>
  <cols>
    <col min="1" max="1" width="11.42578125" style="34" customWidth="1"/>
    <col min="2" max="2" width="12.5703125" style="34" customWidth="1"/>
    <col min="3" max="3" width="21.28515625" style="34" customWidth="1"/>
    <col min="4" max="4" width="13.140625" style="34" customWidth="1"/>
    <col min="5" max="5" width="24" style="34" customWidth="1"/>
    <col min="6" max="6" width="21.5703125" style="34" customWidth="1"/>
    <col min="7" max="7" width="11.28515625" style="34" customWidth="1"/>
    <col min="8" max="8" width="12.5703125" style="34" customWidth="1"/>
    <col min="9" max="9" width="11.5703125" style="34" customWidth="1"/>
    <col min="10" max="10" width="11.28515625" style="34" bestFit="1" customWidth="1"/>
    <col min="11" max="11" width="23.85546875" style="34" customWidth="1"/>
    <col min="12" max="12" width="22.140625" style="34" customWidth="1"/>
    <col min="13" max="13" width="18.42578125" style="34" customWidth="1"/>
    <col min="14" max="33" width="9.140625" style="34"/>
    <col min="34" max="34" width="12.28515625" style="34" bestFit="1" customWidth="1"/>
    <col min="35" max="16384" width="9.140625" style="34"/>
  </cols>
  <sheetData>
    <row r="1" spans="1:13" ht="18.75" customHeight="1" x14ac:dyDescent="0.25">
      <c r="A1" s="339" t="s">
        <v>837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3" ht="19.5" customHeight="1" x14ac:dyDescent="0.3">
      <c r="A2" s="485" t="s">
        <v>838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</row>
    <row r="3" spans="1:13" ht="18.75" x14ac:dyDescent="0.3">
      <c r="A3" s="373" t="s">
        <v>839</v>
      </c>
      <c r="B3" s="432" t="s">
        <v>840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3" ht="19.5" customHeight="1" x14ac:dyDescent="0.25">
      <c r="A4" s="373"/>
      <c r="B4" s="373" t="s">
        <v>841</v>
      </c>
      <c r="C4" s="373" t="s">
        <v>842</v>
      </c>
      <c r="D4" s="373" t="s">
        <v>843</v>
      </c>
      <c r="E4" s="373"/>
      <c r="F4" s="373" t="s">
        <v>844</v>
      </c>
      <c r="G4" s="363" t="s">
        <v>845</v>
      </c>
      <c r="H4" s="373" t="s">
        <v>846</v>
      </c>
      <c r="I4" s="373" t="s">
        <v>847</v>
      </c>
      <c r="J4" s="373" t="s">
        <v>848</v>
      </c>
      <c r="K4" s="373" t="s">
        <v>849</v>
      </c>
      <c r="L4" s="373" t="s">
        <v>850</v>
      </c>
    </row>
    <row r="5" spans="1:13" ht="37.5" customHeight="1" x14ac:dyDescent="0.25">
      <c r="A5" s="373"/>
      <c r="B5" s="373"/>
      <c r="C5" s="373"/>
      <c r="D5" s="283" t="s">
        <v>851</v>
      </c>
      <c r="E5" s="283" t="s">
        <v>852</v>
      </c>
      <c r="F5" s="373"/>
      <c r="G5" s="365"/>
      <c r="H5" s="373"/>
      <c r="I5" s="373"/>
      <c r="J5" s="373"/>
      <c r="K5" s="373"/>
      <c r="L5" s="373"/>
    </row>
    <row r="6" spans="1:13" s="76" customFormat="1" ht="36" customHeight="1" x14ac:dyDescent="0.3">
      <c r="A6" s="285">
        <f>SUM(B6:L6)-A10</f>
        <v>116</v>
      </c>
      <c r="B6" s="106">
        <v>1</v>
      </c>
      <c r="C6" s="106">
        <v>3</v>
      </c>
      <c r="D6" s="106">
        <v>4</v>
      </c>
      <c r="E6" s="106">
        <v>3</v>
      </c>
      <c r="F6" s="106">
        <v>15</v>
      </c>
      <c r="G6" s="106">
        <v>1</v>
      </c>
      <c r="H6" s="106">
        <v>12</v>
      </c>
      <c r="I6" s="106">
        <v>2</v>
      </c>
      <c r="J6" s="106">
        <v>41</v>
      </c>
      <c r="K6" s="106">
        <v>17</v>
      </c>
      <c r="L6" s="106">
        <v>37</v>
      </c>
      <c r="M6" s="89"/>
    </row>
    <row r="7" spans="1:13" ht="18.75" customHeight="1" x14ac:dyDescent="0.3">
      <c r="A7" s="481" t="str">
        <f>IF(A6=B6+C6+D6+E6+F6+G6+H6+I6+J6+K6+L6-A10,"ПРАВИЛЬНО"," НЕПРАВИЛЬНО")</f>
        <v>ПРАВИЛЬНО</v>
      </c>
      <c r="B7" s="482"/>
      <c r="C7" s="483" t="s">
        <v>853</v>
      </c>
      <c r="D7" s="483"/>
      <c r="E7" s="483"/>
      <c r="F7" s="483"/>
      <c r="G7" s="483"/>
      <c r="H7" s="483"/>
      <c r="I7" s="483"/>
      <c r="J7" s="483"/>
      <c r="K7" s="483"/>
      <c r="L7" s="484"/>
      <c r="M7" s="90"/>
    </row>
    <row r="8" spans="1:13" ht="36" customHeight="1" x14ac:dyDescent="0.25">
      <c r="A8" s="107">
        <f>SUM(B8:L8)</f>
        <v>100</v>
      </c>
      <c r="B8" s="107">
        <f>100/A6*(B6-B10)</f>
        <v>0.86206896551724133</v>
      </c>
      <c r="C8" s="107">
        <f>100/A6*(C6-C10)</f>
        <v>2.5862068965517242</v>
      </c>
      <c r="D8" s="107">
        <f>100/A6*(D6-D10)</f>
        <v>3.4482758620689653</v>
      </c>
      <c r="E8" s="107">
        <f>100/A6*(E6-E10)</f>
        <v>2.5862068965517242</v>
      </c>
      <c r="F8" s="107">
        <f>100/A6*(F6-F10)</f>
        <v>6.8965517241379306</v>
      </c>
      <c r="G8" s="107">
        <f>100/A6*(G6-G10)</f>
        <v>0.86206896551724133</v>
      </c>
      <c r="H8" s="107">
        <f>100/A6*(H6-H10)</f>
        <v>6.8965517241379306</v>
      </c>
      <c r="I8" s="107">
        <f>100/A6*(I6-I10)</f>
        <v>1.7241379310344827</v>
      </c>
      <c r="J8" s="107">
        <f>100/A6*(J6-J10)</f>
        <v>32.758620689655167</v>
      </c>
      <c r="K8" s="107">
        <f>100/A6*(K6-K10)</f>
        <v>11.206896551724137</v>
      </c>
      <c r="L8" s="107">
        <f>100/A6*(L6-L10)</f>
        <v>30.172413793103445</v>
      </c>
      <c r="M8" s="91"/>
    </row>
    <row r="9" spans="1:13" ht="19.5" customHeight="1" x14ac:dyDescent="0.3">
      <c r="A9" s="432" t="s">
        <v>854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90"/>
    </row>
    <row r="10" spans="1:13" s="58" customFormat="1" ht="36" customHeight="1" x14ac:dyDescent="0.25">
      <c r="A10" s="102">
        <f>SUM(B10:L10)</f>
        <v>20</v>
      </c>
      <c r="B10" s="19">
        <v>0</v>
      </c>
      <c r="C10" s="19">
        <v>0</v>
      </c>
      <c r="D10" s="19">
        <v>0</v>
      </c>
      <c r="E10" s="19">
        <v>0</v>
      </c>
      <c r="F10" s="19">
        <v>7</v>
      </c>
      <c r="G10" s="19">
        <v>0</v>
      </c>
      <c r="H10" s="19">
        <v>4</v>
      </c>
      <c r="I10" s="19">
        <v>0</v>
      </c>
      <c r="J10" s="19">
        <v>3</v>
      </c>
      <c r="K10" s="19">
        <v>4</v>
      </c>
      <c r="L10" s="19">
        <v>2</v>
      </c>
    </row>
    <row r="11" spans="1:13" ht="19.5" customHeight="1" x14ac:dyDescent="0.25">
      <c r="A11" s="431" t="s">
        <v>855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</row>
    <row r="12" spans="1:13" s="77" customFormat="1" ht="36" customHeight="1" x14ac:dyDescent="0.3">
      <c r="A12" s="31">
        <f>SUM(B12:L12)</f>
        <v>16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157">
        <v>1</v>
      </c>
      <c r="I12" s="157">
        <v>0</v>
      </c>
      <c r="J12" s="157">
        <v>11</v>
      </c>
      <c r="K12" s="157">
        <v>1</v>
      </c>
      <c r="L12" s="157">
        <v>3</v>
      </c>
    </row>
    <row r="13" spans="1:13" s="77" customFormat="1" ht="18.75" x14ac:dyDescent="0.3"/>
    <row r="14" spans="1:13" s="77" customFormat="1" ht="18.75" x14ac:dyDescent="0.3"/>
    <row r="15" spans="1:13" s="77" customFormat="1" ht="18.75" x14ac:dyDescent="0.3"/>
    <row r="16" spans="1:13" s="77" customFormat="1" ht="18.75" x14ac:dyDescent="0.3"/>
    <row r="17" s="77" customFormat="1" ht="18.75" x14ac:dyDescent="0.3"/>
    <row r="18" s="77" customFormat="1" ht="18.75" x14ac:dyDescent="0.3"/>
    <row r="19" s="77" customFormat="1" ht="18.75" x14ac:dyDescent="0.3"/>
    <row r="20" s="77" customFormat="1" ht="18.75" x14ac:dyDescent="0.3"/>
    <row r="21" s="77" customFormat="1" ht="18.75" x14ac:dyDescent="0.3"/>
    <row r="22" s="77" customFormat="1" ht="18.75" x14ac:dyDescent="0.3"/>
    <row r="23" s="77" customFormat="1" ht="18.75" x14ac:dyDescent="0.3"/>
    <row r="24" s="77" customFormat="1" ht="18.75" x14ac:dyDescent="0.3"/>
    <row r="25" s="77" customFormat="1" ht="18.75" x14ac:dyDescent="0.3"/>
    <row r="26" s="77" customFormat="1" ht="18.75" x14ac:dyDescent="0.3"/>
    <row r="27" s="77" customFormat="1" ht="18.75" x14ac:dyDescent="0.3"/>
    <row r="28" s="77" customFormat="1" ht="18.75" x14ac:dyDescent="0.3"/>
    <row r="29" s="77" customFormat="1" ht="18.75" x14ac:dyDescent="0.3"/>
    <row r="30" s="77" customFormat="1" ht="18.75" x14ac:dyDescent="0.3"/>
    <row r="31" s="77" customFormat="1" ht="18.75" x14ac:dyDescent="0.3"/>
    <row r="32" s="77" customFormat="1" ht="18.75" x14ac:dyDescent="0.3"/>
    <row r="33" s="77" customFormat="1" ht="18.75" x14ac:dyDescent="0.3"/>
    <row r="34" s="77" customFormat="1" ht="18.75" x14ac:dyDescent="0.3"/>
    <row r="35" s="77" customFormat="1" ht="18.75" x14ac:dyDescent="0.3"/>
    <row r="36" s="77" customFormat="1" ht="18.75" x14ac:dyDescent="0.3"/>
    <row r="37" s="77" customFormat="1" ht="18.75" x14ac:dyDescent="0.3"/>
    <row r="38" s="77" customFormat="1" ht="18.75" x14ac:dyDescent="0.3"/>
    <row r="39" s="77" customFormat="1" ht="18.75" x14ac:dyDescent="0.3"/>
    <row r="40" s="77" customFormat="1" ht="18.75" x14ac:dyDescent="0.3"/>
    <row r="41" s="77" customFormat="1" ht="18.75" x14ac:dyDescent="0.3"/>
    <row r="42" s="77" customFormat="1" ht="18.75" x14ac:dyDescent="0.3"/>
    <row r="43" s="77" customFormat="1" ht="18.75" x14ac:dyDescent="0.3"/>
    <row r="44" s="77" customFormat="1" ht="18.75" x14ac:dyDescent="0.3"/>
    <row r="45" s="77" customFormat="1" ht="18.75" x14ac:dyDescent="0.3"/>
    <row r="46" s="77" customFormat="1" ht="18.75" x14ac:dyDescent="0.3"/>
    <row r="47" s="77" customFormat="1" ht="18.75" x14ac:dyDescent="0.3"/>
    <row r="48" s="77" customFormat="1" ht="18.75" x14ac:dyDescent="0.3"/>
    <row r="49" s="77" customFormat="1" ht="18.75" x14ac:dyDescent="0.3"/>
    <row r="50" s="77" customFormat="1" ht="18.75" x14ac:dyDescent="0.3"/>
    <row r="51" s="77" customFormat="1" ht="18.75" x14ac:dyDescent="0.3"/>
    <row r="52" s="77" customFormat="1" ht="18.75" x14ac:dyDescent="0.3"/>
    <row r="53" s="77" customFormat="1" ht="18.75" x14ac:dyDescent="0.3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>
      <selection activeCell="B36" sqref="B36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62" t="s">
        <v>856</v>
      </c>
      <c r="B1" s="362"/>
      <c r="C1" s="362"/>
    </row>
    <row r="2" spans="1:4" ht="18.75" customHeight="1" x14ac:dyDescent="0.25">
      <c r="A2" s="283" t="s">
        <v>55</v>
      </c>
      <c r="B2" s="283" t="s">
        <v>56</v>
      </c>
      <c r="C2" s="283" t="s">
        <v>857</v>
      </c>
    </row>
    <row r="3" spans="1:4" ht="18.75" customHeight="1" x14ac:dyDescent="0.25">
      <c r="A3" s="24" t="s">
        <v>858</v>
      </c>
      <c r="B3" s="102">
        <f>SUM(B6:B14)</f>
        <v>83</v>
      </c>
      <c r="C3" s="94">
        <f>SUM(B6:B14)</f>
        <v>83</v>
      </c>
      <c r="D3" s="109">
        <f>SUM(B6:B14)-B4</f>
        <v>69</v>
      </c>
    </row>
    <row r="4" spans="1:4" ht="55.5" customHeight="1" x14ac:dyDescent="0.25">
      <c r="A4" s="96" t="s">
        <v>859</v>
      </c>
      <c r="B4" s="53">
        <v>14</v>
      </c>
      <c r="C4" s="93"/>
      <c r="D4" s="109"/>
    </row>
    <row r="5" spans="1:4" ht="18.75" x14ac:dyDescent="0.25">
      <c r="A5" s="292" t="s">
        <v>40</v>
      </c>
      <c r="B5" s="84"/>
      <c r="C5" s="85"/>
    </row>
    <row r="6" spans="1:4" ht="18.75" x14ac:dyDescent="0.25">
      <c r="A6" s="25" t="s">
        <v>860</v>
      </c>
      <c r="B6" s="19">
        <v>52</v>
      </c>
      <c r="C6" s="27">
        <f>100/B3*B6</f>
        <v>62.650602409638559</v>
      </c>
    </row>
    <row r="7" spans="1:4" ht="18.75" customHeight="1" x14ac:dyDescent="0.25">
      <c r="A7" s="25" t="s">
        <v>861</v>
      </c>
      <c r="B7" s="19">
        <v>6</v>
      </c>
      <c r="C7" s="27">
        <f>100/B3*B7</f>
        <v>7.2289156626506035</v>
      </c>
    </row>
    <row r="8" spans="1:4" ht="18.75" customHeight="1" x14ac:dyDescent="0.25">
      <c r="A8" s="25" t="s">
        <v>862</v>
      </c>
      <c r="B8" s="19">
        <v>4</v>
      </c>
      <c r="C8" s="27">
        <f>100/B3*B8</f>
        <v>4.8192771084337354</v>
      </c>
    </row>
    <row r="9" spans="1:4" ht="18.75" customHeight="1" x14ac:dyDescent="0.25">
      <c r="A9" s="25" t="s">
        <v>863</v>
      </c>
      <c r="B9" s="19">
        <v>13</v>
      </c>
      <c r="C9" s="27">
        <f>100/B3*B9</f>
        <v>15.66265060240964</v>
      </c>
    </row>
    <row r="10" spans="1:4" ht="18.75" customHeight="1" x14ac:dyDescent="0.25">
      <c r="A10" s="25" t="s">
        <v>864</v>
      </c>
      <c r="B10" s="19">
        <v>2</v>
      </c>
      <c r="C10" s="27">
        <f>100/B3*B10</f>
        <v>2.4096385542168677</v>
      </c>
    </row>
    <row r="11" spans="1:4" ht="18.75" customHeight="1" x14ac:dyDescent="0.25">
      <c r="A11" s="25" t="s">
        <v>865</v>
      </c>
      <c r="B11" s="19">
        <v>4</v>
      </c>
      <c r="C11" s="27">
        <f>100/B3*B11</f>
        <v>4.8192771084337354</v>
      </c>
    </row>
    <row r="12" spans="1:4" ht="18.75" customHeight="1" x14ac:dyDescent="0.25">
      <c r="A12" s="25" t="s">
        <v>866</v>
      </c>
      <c r="B12" s="19">
        <v>1</v>
      </c>
      <c r="C12" s="27">
        <f>100/B3*B12</f>
        <v>1.2048192771084338</v>
      </c>
    </row>
    <row r="13" spans="1:4" ht="18.75" customHeight="1" x14ac:dyDescent="0.25">
      <c r="A13" s="25" t="s">
        <v>867</v>
      </c>
      <c r="B13" s="19">
        <v>0</v>
      </c>
      <c r="C13" s="27">
        <f>100/B3*B13</f>
        <v>0</v>
      </c>
    </row>
    <row r="14" spans="1:4" ht="18.75" customHeight="1" x14ac:dyDescent="0.25">
      <c r="A14" s="26" t="s">
        <v>868</v>
      </c>
      <c r="B14" s="19">
        <v>1</v>
      </c>
      <c r="C14" s="27">
        <f>100/B3*B14</f>
        <v>1.2048192771084338</v>
      </c>
    </row>
    <row r="15" spans="1:4" ht="18.75" x14ac:dyDescent="0.25">
      <c r="A15" s="292" t="s">
        <v>869</v>
      </c>
      <c r="B15" s="86">
        <f>SUM(B16,B18,B19,B20)</f>
        <v>69</v>
      </c>
      <c r="C15" s="87" t="str">
        <f>IF(B15=D3,"ПРАВИЛЬНО","НЕПРАВИЛЬНО")</f>
        <v>ПРАВИЛЬНО</v>
      </c>
    </row>
    <row r="16" spans="1:4" ht="18.75" customHeight="1" x14ac:dyDescent="0.25">
      <c r="A16" s="25" t="s">
        <v>870</v>
      </c>
      <c r="B16" s="32">
        <v>37</v>
      </c>
      <c r="C16" s="27">
        <f>100/D3*B16</f>
        <v>53.623188405797102</v>
      </c>
    </row>
    <row r="17" spans="1:3" ht="56.25" customHeight="1" x14ac:dyDescent="0.25">
      <c r="A17" s="29" t="s">
        <v>871</v>
      </c>
      <c r="B17" s="33">
        <v>0</v>
      </c>
      <c r="C17" s="27">
        <f>100/D3*B17</f>
        <v>0</v>
      </c>
    </row>
    <row r="18" spans="1:3" ht="18.75" customHeight="1" x14ac:dyDescent="0.25">
      <c r="A18" s="25" t="s">
        <v>872</v>
      </c>
      <c r="B18" s="33">
        <v>9</v>
      </c>
      <c r="C18" s="27">
        <f>100/D3*B18</f>
        <v>13.043478260869565</v>
      </c>
    </row>
    <row r="19" spans="1:3" ht="18.75" customHeight="1" x14ac:dyDescent="0.25">
      <c r="A19" s="25" t="s">
        <v>873</v>
      </c>
      <c r="B19" s="33">
        <v>18</v>
      </c>
      <c r="C19" s="27">
        <f>100/D3*B19</f>
        <v>26.086956521739129</v>
      </c>
    </row>
    <row r="20" spans="1:3" ht="18.75" customHeight="1" x14ac:dyDescent="0.25">
      <c r="A20" s="25" t="s">
        <v>874</v>
      </c>
      <c r="B20" s="33">
        <v>5</v>
      </c>
      <c r="C20" s="27">
        <f>100/D3*B20</f>
        <v>7.2463768115942031</v>
      </c>
    </row>
    <row r="21" spans="1:3" ht="18.75" x14ac:dyDescent="0.25">
      <c r="A21" s="292" t="s">
        <v>875</v>
      </c>
      <c r="B21" s="86">
        <f>SUM(B22:B25)</f>
        <v>83</v>
      </c>
      <c r="C21" s="87" t="str">
        <f>IF(B21=B3,"ПРАВИЛЬНО","НЕПРАВИЛЬНО")</f>
        <v>ПРАВИЛЬНО</v>
      </c>
    </row>
    <row r="22" spans="1:3" ht="18.75" customHeight="1" x14ac:dyDescent="0.25">
      <c r="A22" s="28" t="s">
        <v>876</v>
      </c>
      <c r="B22" s="32">
        <v>0</v>
      </c>
      <c r="C22" s="27">
        <f>100/B3*B22</f>
        <v>0</v>
      </c>
    </row>
    <row r="23" spans="1:3" ht="18.75" x14ac:dyDescent="0.25">
      <c r="A23" s="25" t="s">
        <v>877</v>
      </c>
      <c r="B23" s="33">
        <v>1</v>
      </c>
      <c r="C23" s="27">
        <f>100/B3*B23</f>
        <v>1.2048192771084338</v>
      </c>
    </row>
    <row r="24" spans="1:3" ht="18.75" x14ac:dyDescent="0.25">
      <c r="A24" s="25" t="s">
        <v>878</v>
      </c>
      <c r="B24" s="33">
        <v>0</v>
      </c>
      <c r="C24" s="27">
        <f>100/B3*B24</f>
        <v>0</v>
      </c>
    </row>
    <row r="25" spans="1:3" ht="18.75" customHeight="1" x14ac:dyDescent="0.25">
      <c r="A25" s="25" t="s">
        <v>879</v>
      </c>
      <c r="B25" s="33">
        <v>82</v>
      </c>
      <c r="C25" s="27">
        <f>100/B3*B25</f>
        <v>98.795180722891573</v>
      </c>
    </row>
    <row r="26" spans="1:3" ht="18.75" x14ac:dyDescent="0.25">
      <c r="A26" s="292" t="s">
        <v>880</v>
      </c>
      <c r="B26" s="86">
        <f>SUM(B27:B30)</f>
        <v>69</v>
      </c>
      <c r="C26" s="87" t="str">
        <f>IF(B26=D3,"ПРАВИЛЬНО","НЕПРАВИЛЬНО")</f>
        <v>ПРАВИЛЬНО</v>
      </c>
    </row>
    <row r="27" spans="1:3" ht="18.75" customHeight="1" x14ac:dyDescent="0.25">
      <c r="A27" s="30" t="s">
        <v>881</v>
      </c>
      <c r="B27" s="33">
        <v>12</v>
      </c>
      <c r="C27" s="27">
        <f>100/D3*B27</f>
        <v>17.391304347826086</v>
      </c>
    </row>
    <row r="28" spans="1:3" ht="18.75" customHeight="1" x14ac:dyDescent="0.25">
      <c r="A28" s="30" t="s">
        <v>882</v>
      </c>
      <c r="B28" s="33">
        <v>14</v>
      </c>
      <c r="C28" s="27">
        <f>100/D3*B28</f>
        <v>20.289855072463769</v>
      </c>
    </row>
    <row r="29" spans="1:3" ht="18.75" customHeight="1" x14ac:dyDescent="0.25">
      <c r="A29" s="30" t="s">
        <v>883</v>
      </c>
      <c r="B29" s="33">
        <v>12</v>
      </c>
      <c r="C29" s="27">
        <f>100/D3*B29</f>
        <v>17.391304347826086</v>
      </c>
    </row>
    <row r="30" spans="1:3" ht="18.75" customHeight="1" x14ac:dyDescent="0.25">
      <c r="A30" s="30" t="s">
        <v>884</v>
      </c>
      <c r="B30" s="33">
        <v>31</v>
      </c>
      <c r="C30" s="27">
        <f>100/D3*B30</f>
        <v>44.927536231884055</v>
      </c>
    </row>
    <row r="31" spans="1:3" ht="18.75" x14ac:dyDescent="0.25">
      <c r="A31" s="88" t="s">
        <v>885</v>
      </c>
      <c r="B31" s="86">
        <f>SUM(B32:B35)</f>
        <v>69</v>
      </c>
      <c r="C31" s="87" t="str">
        <f>IF(B31=D3,"ПРАВИЛЬНО","НЕПРАВИЛЬНО")</f>
        <v>ПРАВИЛЬНО</v>
      </c>
    </row>
    <row r="32" spans="1:3" ht="18.75" customHeight="1" x14ac:dyDescent="0.25">
      <c r="A32" s="25" t="s">
        <v>881</v>
      </c>
      <c r="B32" s="33">
        <v>35</v>
      </c>
      <c r="C32" s="27">
        <f>100/D3*B32</f>
        <v>50.724637681159422</v>
      </c>
    </row>
    <row r="33" spans="1:3" ht="18.75" customHeight="1" x14ac:dyDescent="0.25">
      <c r="A33" s="25" t="s">
        <v>882</v>
      </c>
      <c r="B33" s="33">
        <v>12</v>
      </c>
      <c r="C33" s="27">
        <f>100/D3*B33</f>
        <v>17.391304347826086</v>
      </c>
    </row>
    <row r="34" spans="1:3" ht="18.75" customHeight="1" x14ac:dyDescent="0.25">
      <c r="A34" s="25" t="s">
        <v>883</v>
      </c>
      <c r="B34" s="33">
        <v>9</v>
      </c>
      <c r="C34" s="27">
        <f>100/D3*B34</f>
        <v>13.043478260869565</v>
      </c>
    </row>
    <row r="35" spans="1:3" ht="18.75" customHeight="1" x14ac:dyDescent="0.25">
      <c r="A35" s="25" t="s">
        <v>884</v>
      </c>
      <c r="B35" s="33">
        <v>13</v>
      </c>
      <c r="C35" s="27">
        <f>100/D3*B35</f>
        <v>18.840579710144926</v>
      </c>
    </row>
    <row r="36" spans="1:3" ht="18.75" x14ac:dyDescent="0.25">
      <c r="A36" s="292" t="s">
        <v>886</v>
      </c>
      <c r="B36" s="86">
        <f>SUM(B37:B38)</f>
        <v>69</v>
      </c>
      <c r="C36" s="87" t="str">
        <f>IF(B36=D3,"ПРАВИЛЬНО","НЕПРАВИЛЬНО")</f>
        <v>ПРАВИЛЬНО</v>
      </c>
    </row>
    <row r="37" spans="1:3" ht="18.75" customHeight="1" x14ac:dyDescent="0.25">
      <c r="A37" s="25" t="s">
        <v>887</v>
      </c>
      <c r="B37" s="33">
        <v>50</v>
      </c>
      <c r="C37" s="27">
        <f>100/D3*B37</f>
        <v>72.463768115942031</v>
      </c>
    </row>
    <row r="38" spans="1:3" ht="18.75" customHeight="1" x14ac:dyDescent="0.25">
      <c r="A38" s="25" t="s">
        <v>888</v>
      </c>
      <c r="B38" s="33">
        <v>19</v>
      </c>
      <c r="C38" s="27">
        <f>100/D3*B38</f>
        <v>27.536231884057973</v>
      </c>
    </row>
    <row r="39" spans="1:3" ht="18.75" x14ac:dyDescent="0.3">
      <c r="A39" s="20"/>
      <c r="B39" s="22"/>
      <c r="C39" s="23"/>
    </row>
  </sheetData>
  <sheetProtection password="DF93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SheetLayoutView="100" workbookViewId="0">
      <selection activeCell="C5" sqref="C5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486" t="s">
        <v>889</v>
      </c>
      <c r="B1" s="486"/>
      <c r="C1" s="486"/>
      <c r="D1" s="486"/>
      <c r="E1" s="486"/>
      <c r="F1" s="486"/>
    </row>
    <row r="2" spans="1:6" ht="98.25" customHeight="1" x14ac:dyDescent="0.25">
      <c r="A2" s="283" t="s">
        <v>890</v>
      </c>
      <c r="B2" s="283" t="s">
        <v>891</v>
      </c>
      <c r="C2" s="283" t="s">
        <v>892</v>
      </c>
      <c r="D2" s="283" t="s">
        <v>890</v>
      </c>
      <c r="E2" s="283" t="s">
        <v>891</v>
      </c>
      <c r="F2" s="283" t="s">
        <v>892</v>
      </c>
    </row>
    <row r="3" spans="1:6" ht="37.5" x14ac:dyDescent="0.25">
      <c r="A3" s="74" t="s">
        <v>893</v>
      </c>
      <c r="B3" s="31">
        <f>SUM(B4:B24)</f>
        <v>20</v>
      </c>
      <c r="C3" s="102"/>
      <c r="D3" s="74" t="s">
        <v>894</v>
      </c>
      <c r="E3" s="31">
        <f>SUM(E4:E24)</f>
        <v>1</v>
      </c>
      <c r="F3" s="102"/>
    </row>
    <row r="4" spans="1:6" ht="93.75" x14ac:dyDescent="0.25">
      <c r="A4" s="196" t="s">
        <v>895</v>
      </c>
      <c r="B4" s="19">
        <v>10</v>
      </c>
      <c r="C4" s="100" t="s">
        <v>896</v>
      </c>
      <c r="D4" s="301" t="s">
        <v>897</v>
      </c>
      <c r="E4" s="19">
        <v>1</v>
      </c>
      <c r="F4" s="66" t="s">
        <v>898</v>
      </c>
    </row>
    <row r="5" spans="1:6" ht="163.5" customHeight="1" x14ac:dyDescent="0.25">
      <c r="A5" s="75" t="s">
        <v>899</v>
      </c>
      <c r="B5" s="19">
        <v>10</v>
      </c>
      <c r="C5" s="100" t="s">
        <v>896</v>
      </c>
      <c r="D5" s="75"/>
      <c r="E5" s="19"/>
      <c r="F5" s="66"/>
    </row>
    <row r="6" spans="1:6" ht="18.75" x14ac:dyDescent="0.25">
      <c r="A6" s="75"/>
      <c r="B6" s="19">
        <v>0</v>
      </c>
      <c r="C6" s="100"/>
      <c r="D6" s="75"/>
      <c r="E6" s="19"/>
      <c r="F6" s="66"/>
    </row>
    <row r="7" spans="1:6" ht="18.75" x14ac:dyDescent="0.25">
      <c r="A7" s="75"/>
      <c r="B7" s="19">
        <v>0</v>
      </c>
      <c r="C7" s="100"/>
      <c r="D7" s="75"/>
      <c r="E7" s="19"/>
      <c r="F7" s="66"/>
    </row>
    <row r="8" spans="1:6" ht="18.75" x14ac:dyDescent="0.25">
      <c r="A8" s="75"/>
      <c r="B8" s="19">
        <v>0</v>
      </c>
      <c r="C8" s="100"/>
      <c r="D8" s="75"/>
      <c r="E8" s="19"/>
      <c r="F8" s="66"/>
    </row>
    <row r="9" spans="1:6" ht="18.75" x14ac:dyDescent="0.25">
      <c r="A9" s="75"/>
      <c r="B9" s="19">
        <v>0</v>
      </c>
      <c r="C9" s="100"/>
      <c r="D9" s="75"/>
      <c r="E9" s="19"/>
      <c r="F9" s="66"/>
    </row>
    <row r="10" spans="1:6" ht="18.75" x14ac:dyDescent="0.25">
      <c r="A10" s="75"/>
      <c r="B10" s="19"/>
      <c r="C10" s="66"/>
      <c r="D10" s="75"/>
      <c r="E10" s="19"/>
      <c r="F10" s="66"/>
    </row>
    <row r="11" spans="1:6" ht="18.75" x14ac:dyDescent="0.25">
      <c r="A11" s="75"/>
      <c r="B11" s="19"/>
      <c r="C11" s="66"/>
      <c r="D11" s="75"/>
      <c r="E11" s="19"/>
      <c r="F11" s="66"/>
    </row>
    <row r="12" spans="1:6" ht="18.75" x14ac:dyDescent="0.25">
      <c r="A12" s="75"/>
      <c r="B12" s="19"/>
      <c r="C12" s="66"/>
      <c r="D12" s="75"/>
      <c r="E12" s="19"/>
      <c r="F12" s="66"/>
    </row>
    <row r="13" spans="1:6" ht="18.75" x14ac:dyDescent="0.25">
      <c r="A13" s="75"/>
      <c r="B13" s="19"/>
      <c r="C13" s="66"/>
      <c r="D13" s="75"/>
      <c r="E13" s="19"/>
      <c r="F13" s="66"/>
    </row>
    <row r="14" spans="1:6" ht="18.75" x14ac:dyDescent="0.25">
      <c r="A14" s="75"/>
      <c r="B14" s="19"/>
      <c r="C14" s="66"/>
      <c r="D14" s="75"/>
      <c r="E14" s="19"/>
      <c r="F14" s="66"/>
    </row>
    <row r="15" spans="1:6" ht="18.75" x14ac:dyDescent="0.25">
      <c r="A15" s="75"/>
      <c r="B15" s="19"/>
      <c r="C15" s="66"/>
      <c r="D15" s="75"/>
      <c r="E15" s="19"/>
      <c r="F15" s="66"/>
    </row>
    <row r="16" spans="1:6" ht="18.75" x14ac:dyDescent="0.25">
      <c r="A16" s="75"/>
      <c r="B16" s="19"/>
      <c r="C16" s="66"/>
      <c r="D16" s="75"/>
      <c r="E16" s="19"/>
      <c r="F16" s="66"/>
    </row>
    <row r="17" spans="1:6" ht="18.75" x14ac:dyDescent="0.25">
      <c r="A17" s="75"/>
      <c r="B17" s="19"/>
      <c r="C17" s="66"/>
      <c r="D17" s="75"/>
      <c r="E17" s="19"/>
      <c r="F17" s="66"/>
    </row>
    <row r="18" spans="1:6" ht="18.75" x14ac:dyDescent="0.25">
      <c r="A18" s="75"/>
      <c r="B18" s="19"/>
      <c r="C18" s="66"/>
      <c r="D18" s="75"/>
      <c r="E18" s="19"/>
      <c r="F18" s="66"/>
    </row>
    <row r="19" spans="1:6" ht="18.75" x14ac:dyDescent="0.25">
      <c r="A19" s="75"/>
      <c r="B19" s="19"/>
      <c r="C19" s="66"/>
      <c r="D19" s="75"/>
      <c r="E19" s="19"/>
      <c r="F19" s="66"/>
    </row>
    <row r="20" spans="1:6" ht="18.75" x14ac:dyDescent="0.25">
      <c r="A20" s="75"/>
      <c r="B20" s="19"/>
      <c r="C20" s="66"/>
      <c r="D20" s="75"/>
      <c r="E20" s="19"/>
      <c r="F20" s="66"/>
    </row>
    <row r="21" spans="1:6" ht="18.75" x14ac:dyDescent="0.25">
      <c r="A21" s="75"/>
      <c r="B21" s="19"/>
      <c r="C21" s="66"/>
      <c r="D21" s="75"/>
      <c r="E21" s="19"/>
      <c r="F21" s="66"/>
    </row>
    <row r="22" spans="1:6" ht="18.75" x14ac:dyDescent="0.25">
      <c r="A22" s="75"/>
      <c r="B22" s="19"/>
      <c r="C22" s="66"/>
      <c r="D22" s="75"/>
      <c r="E22" s="19"/>
      <c r="F22" s="66"/>
    </row>
    <row r="23" spans="1:6" ht="18.75" x14ac:dyDescent="0.25">
      <c r="A23" s="75"/>
      <c r="B23" s="19"/>
      <c r="C23" s="66"/>
      <c r="D23" s="75"/>
      <c r="E23" s="19"/>
      <c r="F23" s="66"/>
    </row>
    <row r="24" spans="1:6" ht="18.75" x14ac:dyDescent="0.25">
      <c r="A24" s="75"/>
      <c r="B24" s="19"/>
      <c r="C24" s="66"/>
      <c r="D24" s="75"/>
      <c r="E24" s="19"/>
      <c r="F24" s="66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C1" zoomScaleNormal="100" workbookViewId="0">
      <selection activeCell="F8" sqref="F8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32.5703125" customWidth="1"/>
  </cols>
  <sheetData>
    <row r="1" spans="1:6" ht="21" customHeight="1" x14ac:dyDescent="0.3">
      <c r="A1" s="2" t="s">
        <v>14</v>
      </c>
      <c r="B1" s="1"/>
      <c r="C1" s="1"/>
      <c r="D1" s="1"/>
    </row>
    <row r="2" spans="1:6" ht="18.75" x14ac:dyDescent="0.3">
      <c r="A2" s="2" t="s">
        <v>15</v>
      </c>
    </row>
    <row r="3" spans="1:6" ht="37.5" customHeight="1" x14ac:dyDescent="0.3">
      <c r="A3" s="127">
        <v>1</v>
      </c>
      <c r="B3" s="158" t="s">
        <v>16</v>
      </c>
      <c r="C3" s="118"/>
      <c r="D3" s="118"/>
      <c r="E3" s="119"/>
      <c r="F3" s="125" t="s">
        <v>17</v>
      </c>
    </row>
    <row r="4" spans="1:6" ht="32.25" customHeight="1" x14ac:dyDescent="0.3">
      <c r="A4" s="128">
        <v>2</v>
      </c>
      <c r="B4" s="124" t="s">
        <v>18</v>
      </c>
      <c r="C4" s="120"/>
      <c r="D4" s="120"/>
      <c r="E4" s="121"/>
      <c r="F4" s="126" t="s">
        <v>19</v>
      </c>
    </row>
    <row r="5" spans="1:6" ht="88.5" customHeight="1" x14ac:dyDescent="0.3">
      <c r="A5" s="127">
        <v>4</v>
      </c>
      <c r="B5" s="125" t="s">
        <v>20</v>
      </c>
      <c r="C5" s="118"/>
      <c r="D5" s="122"/>
      <c r="E5" s="119"/>
      <c r="F5" s="125" t="s">
        <v>21</v>
      </c>
    </row>
    <row r="6" spans="1:6" ht="37.5" customHeight="1" x14ac:dyDescent="0.3">
      <c r="A6" s="127">
        <v>5</v>
      </c>
      <c r="B6" s="123" t="s">
        <v>22</v>
      </c>
      <c r="C6" s="118"/>
      <c r="D6" s="118"/>
      <c r="E6" s="119"/>
      <c r="F6" s="125" t="s">
        <v>23</v>
      </c>
    </row>
    <row r="7" spans="1:6" ht="194.25" customHeight="1" x14ac:dyDescent="0.3">
      <c r="A7" s="127">
        <v>6</v>
      </c>
      <c r="B7" s="125" t="s">
        <v>24</v>
      </c>
      <c r="C7" s="118"/>
      <c r="D7" s="118"/>
      <c r="E7" s="119"/>
      <c r="F7" s="125" t="s">
        <v>25</v>
      </c>
    </row>
    <row r="8" spans="1:6" ht="168" customHeight="1" x14ac:dyDescent="0.3">
      <c r="A8" s="127">
        <v>7</v>
      </c>
      <c r="B8" s="125" t="s">
        <v>26</v>
      </c>
      <c r="C8" s="118"/>
      <c r="D8" s="118"/>
      <c r="E8" s="119"/>
      <c r="F8" s="177" t="s">
        <v>918</v>
      </c>
    </row>
    <row r="9" spans="1:6" ht="113.25" customHeight="1" x14ac:dyDescent="0.3">
      <c r="A9" s="127">
        <v>8</v>
      </c>
      <c r="B9" s="125" t="s">
        <v>27</v>
      </c>
      <c r="C9" s="118"/>
      <c r="D9" s="118"/>
      <c r="E9" s="119"/>
      <c r="F9" s="125" t="s">
        <v>28</v>
      </c>
    </row>
    <row r="10" spans="1:6" ht="114.75" customHeight="1" x14ac:dyDescent="0.3">
      <c r="A10" s="127">
        <v>9</v>
      </c>
      <c r="B10" s="125" t="s">
        <v>29</v>
      </c>
      <c r="C10" s="118"/>
      <c r="D10" s="118"/>
      <c r="E10" s="119"/>
      <c r="F10" s="125"/>
    </row>
    <row r="11" spans="1:6" ht="88.5" customHeight="1" x14ac:dyDescent="0.3">
      <c r="A11" s="127">
        <v>10</v>
      </c>
      <c r="B11" s="125" t="s">
        <v>30</v>
      </c>
      <c r="C11" s="118"/>
      <c r="D11" s="118"/>
      <c r="E11" s="119"/>
      <c r="F11" s="125" t="s">
        <v>31</v>
      </c>
    </row>
    <row r="12" spans="1:6" ht="135" customHeight="1" x14ac:dyDescent="0.3">
      <c r="A12" s="127">
        <v>11</v>
      </c>
      <c r="B12" s="125" t="s">
        <v>32</v>
      </c>
      <c r="C12" s="118"/>
      <c r="D12" s="118"/>
      <c r="E12" s="119"/>
      <c r="F12" s="177" t="s">
        <v>33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>
      <selection activeCell="G6" sqref="G6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487" t="s">
        <v>900</v>
      </c>
      <c r="B1" s="487"/>
      <c r="C1" s="487"/>
      <c r="D1" s="487"/>
      <c r="E1" s="487"/>
    </row>
    <row r="2" spans="1:5" ht="18.75" x14ac:dyDescent="0.25">
      <c r="A2" s="373" t="s">
        <v>901</v>
      </c>
      <c r="B2" s="488" t="s">
        <v>902</v>
      </c>
      <c r="C2" s="488"/>
      <c r="D2" s="488"/>
      <c r="E2" s="488"/>
    </row>
    <row r="3" spans="1:5" ht="57.75" customHeight="1" x14ac:dyDescent="0.25">
      <c r="A3" s="373"/>
      <c r="B3" s="280" t="s">
        <v>903</v>
      </c>
      <c r="C3" s="280" t="s">
        <v>904</v>
      </c>
      <c r="D3" s="282" t="s">
        <v>905</v>
      </c>
      <c r="E3" s="283" t="s">
        <v>906</v>
      </c>
    </row>
    <row r="4" spans="1:5" ht="18.75" x14ac:dyDescent="0.25">
      <c r="A4" s="26" t="s">
        <v>2</v>
      </c>
      <c r="B4" s="19">
        <v>0</v>
      </c>
      <c r="C4" s="80">
        <v>0</v>
      </c>
      <c r="D4" s="104">
        <v>0</v>
      </c>
      <c r="E4" s="104">
        <v>0</v>
      </c>
    </row>
    <row r="5" spans="1:5" ht="18.75" x14ac:dyDescent="0.25">
      <c r="A5" s="29" t="s">
        <v>907</v>
      </c>
      <c r="B5" s="21">
        <v>0</v>
      </c>
      <c r="C5" s="80">
        <v>0</v>
      </c>
      <c r="D5" s="104">
        <v>0</v>
      </c>
      <c r="E5" s="104">
        <v>0</v>
      </c>
    </row>
    <row r="6" spans="1:5" ht="18.75" x14ac:dyDescent="0.25">
      <c r="A6" s="49" t="s">
        <v>908</v>
      </c>
      <c r="B6" s="80">
        <v>0</v>
      </c>
      <c r="C6" s="80">
        <v>0</v>
      </c>
      <c r="D6" s="104">
        <v>0</v>
      </c>
      <c r="E6" s="104">
        <v>0</v>
      </c>
    </row>
    <row r="7" spans="1:5" ht="18.75" x14ac:dyDescent="0.25">
      <c r="A7" s="49" t="s">
        <v>909</v>
      </c>
      <c r="B7" s="80">
        <v>0</v>
      </c>
      <c r="C7" s="80">
        <v>0</v>
      </c>
      <c r="D7" s="104">
        <v>0</v>
      </c>
      <c r="E7" s="104">
        <v>0</v>
      </c>
    </row>
    <row r="8" spans="1:5" ht="18.75" x14ac:dyDescent="0.25">
      <c r="A8" s="29" t="s">
        <v>910</v>
      </c>
      <c r="B8" s="21">
        <v>0</v>
      </c>
      <c r="C8" s="80">
        <v>0</v>
      </c>
      <c r="D8" s="104">
        <v>0</v>
      </c>
      <c r="E8" s="79">
        <v>0</v>
      </c>
    </row>
    <row r="9" spans="1:5" ht="18.75" x14ac:dyDescent="0.25">
      <c r="A9" s="49" t="s">
        <v>911</v>
      </c>
      <c r="B9" s="104">
        <v>0</v>
      </c>
      <c r="C9" s="80">
        <v>0</v>
      </c>
      <c r="D9" s="104">
        <v>0</v>
      </c>
      <c r="E9" s="104">
        <v>0</v>
      </c>
    </row>
    <row r="10" spans="1:5" ht="18.75" x14ac:dyDescent="0.25">
      <c r="A10" s="49" t="s">
        <v>912</v>
      </c>
      <c r="B10" s="80">
        <v>0</v>
      </c>
      <c r="C10" s="80">
        <v>0</v>
      </c>
      <c r="D10" s="104">
        <v>2</v>
      </c>
      <c r="E10" s="104">
        <v>0</v>
      </c>
    </row>
    <row r="11" spans="1:5" ht="18.75" x14ac:dyDescent="0.25">
      <c r="A11" s="49" t="s">
        <v>913</v>
      </c>
      <c r="B11" s="80">
        <v>0</v>
      </c>
      <c r="C11" s="80">
        <v>0</v>
      </c>
      <c r="D11" s="104">
        <v>0</v>
      </c>
      <c r="E11" s="104">
        <v>0</v>
      </c>
    </row>
    <row r="12" spans="1:5" ht="18.75" x14ac:dyDescent="0.25">
      <c r="A12" s="49" t="s">
        <v>914</v>
      </c>
      <c r="B12" s="80">
        <v>0</v>
      </c>
      <c r="C12" s="80">
        <v>0</v>
      </c>
      <c r="D12" s="104">
        <v>0</v>
      </c>
      <c r="E12" s="104">
        <v>0</v>
      </c>
    </row>
    <row r="13" spans="1:5" ht="18.75" x14ac:dyDescent="0.25">
      <c r="A13" s="49" t="s">
        <v>915</v>
      </c>
      <c r="B13" s="80">
        <v>0</v>
      </c>
      <c r="C13" s="80">
        <v>0</v>
      </c>
      <c r="D13" s="104">
        <v>0</v>
      </c>
      <c r="E13" s="104">
        <v>0</v>
      </c>
    </row>
    <row r="14" spans="1:5" ht="37.5" x14ac:dyDescent="0.25">
      <c r="A14" s="29" t="s">
        <v>916</v>
      </c>
      <c r="B14" s="80">
        <v>0</v>
      </c>
      <c r="C14" s="80">
        <v>0</v>
      </c>
      <c r="D14" s="104">
        <v>0</v>
      </c>
      <c r="E14" s="104">
        <v>0</v>
      </c>
    </row>
    <row r="15" spans="1:5" ht="18.75" x14ac:dyDescent="0.25">
      <c r="A15" s="65" t="s">
        <v>846</v>
      </c>
      <c r="B15" s="104">
        <v>0</v>
      </c>
      <c r="C15" s="80">
        <v>2</v>
      </c>
      <c r="D15" s="104">
        <v>0</v>
      </c>
      <c r="E15" s="104">
        <v>0</v>
      </c>
    </row>
    <row r="16" spans="1:5" ht="18.75" x14ac:dyDescent="0.25">
      <c r="A16" s="49" t="s">
        <v>847</v>
      </c>
      <c r="B16" s="80">
        <v>0</v>
      </c>
      <c r="C16" s="80">
        <v>0</v>
      </c>
      <c r="D16" s="104">
        <v>0</v>
      </c>
      <c r="E16" s="104">
        <v>0</v>
      </c>
    </row>
    <row r="17" spans="1:5" ht="18.75" x14ac:dyDescent="0.25">
      <c r="A17" s="293" t="s">
        <v>917</v>
      </c>
      <c r="B17" s="81">
        <f>B4+B5+B6+B7+B8+B9+B10+B11+B12+B13+B14+B15+B16</f>
        <v>0</v>
      </c>
      <c r="C17" s="31">
        <f>C4+C5+C6+C7+C8+C9+C10+C11+C12+C13+C14+C15+C16</f>
        <v>2</v>
      </c>
      <c r="D17" s="31">
        <f>D4+D5+D6+D7+D8+D9+D10+D11+D12+D13+D14+D15+D16</f>
        <v>2</v>
      </c>
      <c r="E17" s="31">
        <f>E4+E5+E6+E7+E8+E9+E10+E11+E12+E13+E14+E15+E16</f>
        <v>0</v>
      </c>
    </row>
    <row r="18" spans="1:5" ht="18.75" x14ac:dyDescent="0.3">
      <c r="A18" s="20"/>
      <c r="B18" s="20"/>
      <c r="C18" s="20"/>
      <c r="D18" s="20"/>
      <c r="E18" s="20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3" zoomScaleSheetLayoutView="100" workbookViewId="0">
      <selection activeCell="J14" sqref="J14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62" t="s">
        <v>34</v>
      </c>
      <c r="B1" s="362"/>
      <c r="C1" s="362"/>
      <c r="D1" s="362"/>
      <c r="E1" s="362"/>
      <c r="F1" s="362"/>
      <c r="G1" s="362"/>
      <c r="H1" s="362"/>
    </row>
    <row r="2" spans="1:9" s="4" customFormat="1" ht="18.75" x14ac:dyDescent="0.3">
      <c r="A2" s="36" t="s">
        <v>35</v>
      </c>
      <c r="B2" s="36"/>
      <c r="C2" s="36"/>
      <c r="D2" s="36"/>
      <c r="E2" s="36"/>
      <c r="F2" s="36"/>
      <c r="G2" s="36"/>
      <c r="H2" s="36"/>
    </row>
    <row r="3" spans="1:9" s="1" customFormat="1" ht="21" customHeight="1" x14ac:dyDescent="0.3">
      <c r="A3" s="363" t="s">
        <v>36</v>
      </c>
      <c r="B3" s="366" t="s">
        <v>37</v>
      </c>
      <c r="C3" s="369" t="s">
        <v>38</v>
      </c>
      <c r="D3" s="370"/>
      <c r="E3" s="369" t="s">
        <v>39</v>
      </c>
      <c r="F3" s="370"/>
      <c r="G3" s="373" t="s">
        <v>40</v>
      </c>
      <c r="H3" s="373"/>
    </row>
    <row r="4" spans="1:9" s="1" customFormat="1" ht="54" customHeight="1" x14ac:dyDescent="0.3">
      <c r="A4" s="364"/>
      <c r="B4" s="367"/>
      <c r="C4" s="371"/>
      <c r="D4" s="372"/>
      <c r="E4" s="371"/>
      <c r="F4" s="368"/>
      <c r="G4" s="373" t="s">
        <v>41</v>
      </c>
      <c r="H4" s="373" t="s">
        <v>42</v>
      </c>
    </row>
    <row r="5" spans="1:9" s="1" customFormat="1" ht="18.75" hidden="1" customHeight="1" x14ac:dyDescent="0.3">
      <c r="A5" s="364"/>
      <c r="B5" s="367"/>
      <c r="C5" s="37"/>
      <c r="D5" s="37"/>
      <c r="E5" s="37"/>
      <c r="F5" s="38"/>
      <c r="G5" s="373"/>
      <c r="H5" s="373"/>
    </row>
    <row r="6" spans="1:9" s="1" customFormat="1" ht="21.75" customHeight="1" x14ac:dyDescent="0.3">
      <c r="A6" s="365"/>
      <c r="B6" s="368"/>
      <c r="C6" s="283" t="s">
        <v>43</v>
      </c>
      <c r="D6" s="283" t="s">
        <v>44</v>
      </c>
      <c r="E6" s="283" t="s">
        <v>43</v>
      </c>
      <c r="F6" s="292" t="s">
        <v>44</v>
      </c>
      <c r="G6" s="373"/>
      <c r="H6" s="373"/>
    </row>
    <row r="7" spans="1:9" s="1" customFormat="1" ht="39" customHeight="1" x14ac:dyDescent="0.3">
      <c r="A7" s="39">
        <v>1</v>
      </c>
      <c r="B7" s="40" t="s">
        <v>45</v>
      </c>
      <c r="C7" s="284">
        <v>30</v>
      </c>
      <c r="D7" s="284">
        <v>31</v>
      </c>
      <c r="E7" s="284">
        <v>735</v>
      </c>
      <c r="F7" s="284">
        <v>797</v>
      </c>
      <c r="G7" s="284">
        <v>0</v>
      </c>
      <c r="H7" s="284">
        <v>0</v>
      </c>
    </row>
    <row r="8" spans="1:9" s="1" customFormat="1" ht="39" customHeight="1" x14ac:dyDescent="0.3">
      <c r="A8" s="39">
        <v>2</v>
      </c>
      <c r="B8" s="40" t="s">
        <v>46</v>
      </c>
      <c r="C8" s="284">
        <v>3</v>
      </c>
      <c r="D8" s="284">
        <v>1</v>
      </c>
      <c r="E8" s="284">
        <v>75</v>
      </c>
      <c r="F8" s="284">
        <v>14</v>
      </c>
      <c r="G8" s="284">
        <v>0</v>
      </c>
      <c r="H8" s="284">
        <v>0</v>
      </c>
    </row>
    <row r="9" spans="1:9" s="1" customFormat="1" ht="19.5" customHeight="1" x14ac:dyDescent="0.3">
      <c r="A9" s="350">
        <v>3</v>
      </c>
      <c r="B9" s="97" t="s">
        <v>47</v>
      </c>
      <c r="C9" s="352">
        <v>8</v>
      </c>
      <c r="D9" s="352">
        <v>6</v>
      </c>
      <c r="E9" s="354">
        <v>228</v>
      </c>
      <c r="F9" s="355"/>
      <c r="G9" s="352">
        <v>0</v>
      </c>
      <c r="H9" s="95"/>
    </row>
    <row r="10" spans="1:9" s="1" customFormat="1" ht="18.75" customHeight="1" x14ac:dyDescent="0.3">
      <c r="A10" s="351"/>
      <c r="B10" s="97" t="s">
        <v>48</v>
      </c>
      <c r="C10" s="353"/>
      <c r="D10" s="353"/>
      <c r="E10" s="284">
        <v>120</v>
      </c>
      <c r="F10" s="284">
        <v>114</v>
      </c>
      <c r="G10" s="353"/>
      <c r="H10" s="284">
        <v>0</v>
      </c>
    </row>
    <row r="11" spans="1:9" s="1" customFormat="1" ht="56.25" customHeight="1" x14ac:dyDescent="0.3">
      <c r="A11" s="39">
        <v>4</v>
      </c>
      <c r="B11" s="41" t="s">
        <v>49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</row>
    <row r="12" spans="1:9" s="1" customFormat="1" ht="56.25" x14ac:dyDescent="0.3">
      <c r="A12" s="39">
        <v>5</v>
      </c>
      <c r="B12" s="40" t="s">
        <v>50</v>
      </c>
      <c r="C12" s="284">
        <v>9</v>
      </c>
      <c r="D12" s="284">
        <v>11</v>
      </c>
      <c r="E12" s="284">
        <v>198</v>
      </c>
      <c r="F12" s="284">
        <v>239</v>
      </c>
      <c r="G12" s="284">
        <v>1</v>
      </c>
      <c r="H12" s="284">
        <v>14</v>
      </c>
    </row>
    <row r="13" spans="1:9" s="1" customFormat="1" ht="39" customHeight="1" x14ac:dyDescent="0.3">
      <c r="A13" s="39">
        <v>6</v>
      </c>
      <c r="B13" s="41" t="s">
        <v>51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</row>
    <row r="14" spans="1:9" s="2" customFormat="1" ht="39" customHeight="1" x14ac:dyDescent="0.3">
      <c r="A14" s="356" t="s">
        <v>52</v>
      </c>
      <c r="B14" s="357"/>
      <c r="C14" s="360">
        <f>C7+C8+C9+C11+C12+C13</f>
        <v>50</v>
      </c>
      <c r="D14" s="360">
        <f>D7+D8+D9+D11+D12+D13</f>
        <v>49</v>
      </c>
      <c r="E14" s="42">
        <f>E7+E8+E11+E12+E13</f>
        <v>1008</v>
      </c>
      <c r="F14" s="42">
        <v>1164</v>
      </c>
      <c r="G14" s="360">
        <f>G7+G8+G9+G11+G12+G13</f>
        <v>1</v>
      </c>
      <c r="H14" s="42">
        <v>14</v>
      </c>
      <c r="I14" s="108"/>
    </row>
    <row r="15" spans="1:9" ht="39" customHeight="1" x14ac:dyDescent="0.25">
      <c r="A15" s="358"/>
      <c r="B15" s="359"/>
      <c r="C15" s="361"/>
      <c r="D15" s="361"/>
      <c r="E15" s="43">
        <f>E10</f>
        <v>120</v>
      </c>
      <c r="F15" s="43">
        <f>F10</f>
        <v>114</v>
      </c>
      <c r="G15" s="361"/>
      <c r="H15" s="43"/>
    </row>
    <row r="16" spans="1:9" ht="18.75" x14ac:dyDescent="0.3">
      <c r="A16" s="345" t="s">
        <v>53</v>
      </c>
      <c r="B16" s="346"/>
      <c r="C16" s="347">
        <v>1178</v>
      </c>
      <c r="D16" s="348"/>
      <c r="E16" s="348"/>
      <c r="F16" s="348"/>
      <c r="G16" s="348"/>
      <c r="H16" s="349"/>
      <c r="I16" s="105">
        <f>F14+F15</f>
        <v>1278</v>
      </c>
    </row>
    <row r="17" spans="8:32" s="3" customFormat="1" x14ac:dyDescent="0.25"/>
    <row r="18" spans="8:32" s="3" customFormat="1" ht="15" customHeight="1" x14ac:dyDescent="0.3">
      <c r="I18" s="8"/>
      <c r="J18" s="8"/>
      <c r="K18" s="8"/>
      <c r="L18" s="8"/>
      <c r="M18" s="8"/>
      <c r="N18" s="8"/>
      <c r="O18" s="8"/>
      <c r="P18" s="8"/>
      <c r="Q18" s="8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8:32" s="3" customFormat="1" ht="15" customHeight="1" x14ac:dyDescent="0.3">
      <c r="I19" s="8"/>
      <c r="J19" s="8"/>
      <c r="K19" s="8"/>
      <c r="L19" s="8"/>
      <c r="M19" s="8"/>
      <c r="N19" s="8"/>
      <c r="O19" s="8"/>
      <c r="P19" s="8"/>
      <c r="Q19" s="8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8:32" s="3" customFormat="1" ht="18.75" x14ac:dyDescent="0.3">
      <c r="I20" s="10"/>
      <c r="J20" s="11"/>
      <c r="K20" s="12"/>
      <c r="L20" s="11"/>
      <c r="M20" s="11"/>
      <c r="N20" s="11"/>
      <c r="O20" s="13"/>
      <c r="P20" s="11"/>
      <c r="Q20" s="11"/>
      <c r="R20" s="12"/>
      <c r="S20" s="11"/>
      <c r="T20" s="11"/>
      <c r="U20" s="14"/>
      <c r="V20" s="12"/>
      <c r="W20" s="15"/>
      <c r="X20" s="11"/>
      <c r="Y20" s="12"/>
      <c r="Z20" s="11"/>
      <c r="AA20" s="11"/>
      <c r="AB20" s="12"/>
      <c r="AC20" s="9"/>
      <c r="AD20" s="9"/>
      <c r="AE20" s="9"/>
      <c r="AF20" s="9"/>
    </row>
    <row r="21" spans="8:32" s="3" customFormat="1" ht="18.75" x14ac:dyDescent="0.3">
      <c r="I21" s="10"/>
      <c r="J21" s="11"/>
      <c r="K21" s="12"/>
      <c r="L21" s="11"/>
      <c r="M21" s="11"/>
      <c r="N21" s="11"/>
      <c r="O21" s="13"/>
      <c r="P21" s="11"/>
      <c r="Q21" s="11"/>
      <c r="R21" s="12"/>
      <c r="S21" s="11"/>
      <c r="T21" s="11"/>
      <c r="U21" s="14"/>
      <c r="V21" s="12"/>
      <c r="W21" s="15"/>
      <c r="X21" s="11"/>
      <c r="Y21" s="12"/>
      <c r="Z21" s="11"/>
      <c r="AA21" s="11"/>
      <c r="AB21" s="12"/>
      <c r="AC21" s="9"/>
      <c r="AD21" s="9"/>
      <c r="AE21" s="9"/>
      <c r="AF21" s="9"/>
    </row>
    <row r="22" spans="8:32" s="3" customFormat="1" ht="18.75" x14ac:dyDescent="0.3">
      <c r="I22" s="10"/>
      <c r="J22" s="11"/>
      <c r="K22" s="12"/>
      <c r="L22" s="11"/>
      <c r="M22" s="11"/>
      <c r="N22" s="11"/>
      <c r="O22" s="13"/>
      <c r="P22" s="11"/>
      <c r="Q22" s="11"/>
      <c r="R22" s="12"/>
      <c r="S22" s="11"/>
      <c r="T22" s="11"/>
      <c r="U22" s="14"/>
      <c r="V22" s="12"/>
      <c r="W22" s="15"/>
      <c r="X22" s="11"/>
      <c r="Y22" s="12"/>
      <c r="Z22" s="11"/>
      <c r="AA22" s="11"/>
      <c r="AB22" s="12"/>
      <c r="AC22" s="9"/>
      <c r="AD22" s="9"/>
      <c r="AE22" s="9"/>
      <c r="AF22" s="9"/>
    </row>
    <row r="23" spans="8:32" s="3" customFormat="1" ht="18.75" x14ac:dyDescent="0.3">
      <c r="I23" s="10"/>
      <c r="J23" s="11"/>
      <c r="K23" s="12"/>
      <c r="L23" s="11"/>
      <c r="M23" s="11"/>
      <c r="N23" s="11"/>
      <c r="O23" s="13"/>
      <c r="P23" s="11"/>
      <c r="Q23" s="11"/>
      <c r="R23" s="12"/>
      <c r="S23" s="11"/>
      <c r="T23" s="11"/>
      <c r="U23" s="14"/>
      <c r="V23" s="12"/>
      <c r="W23" s="15"/>
      <c r="X23" s="11"/>
      <c r="Y23" s="12"/>
      <c r="Z23" s="11"/>
      <c r="AA23" s="11"/>
      <c r="AB23" s="12"/>
      <c r="AC23" s="9"/>
      <c r="AD23" s="9"/>
      <c r="AE23" s="9"/>
      <c r="AF23" s="9"/>
    </row>
    <row r="24" spans="8:32" s="3" customFormat="1" ht="18.75" x14ac:dyDescent="0.3">
      <c r="I24" s="10"/>
      <c r="J24" s="11"/>
      <c r="K24" s="12"/>
      <c r="L24" s="11"/>
      <c r="M24" s="11"/>
      <c r="N24" s="11"/>
      <c r="O24" s="13"/>
      <c r="P24" s="11"/>
      <c r="Q24" s="11"/>
      <c r="R24" s="12"/>
      <c r="S24" s="11"/>
      <c r="T24" s="11"/>
      <c r="U24" s="11"/>
      <c r="V24" s="12"/>
      <c r="W24" s="15"/>
      <c r="X24" s="11"/>
      <c r="Y24" s="12"/>
      <c r="Z24" s="11"/>
      <c r="AA24" s="11"/>
      <c r="AB24" s="12"/>
      <c r="AC24" s="9"/>
      <c r="AD24" s="9"/>
      <c r="AE24" s="9"/>
      <c r="AF24" s="9"/>
    </row>
    <row r="25" spans="8:32" s="3" customFormat="1" ht="18.75" customHeight="1" x14ac:dyDescent="0.3">
      <c r="I25" s="8"/>
      <c r="J25" s="11"/>
      <c r="K25" s="12"/>
      <c r="L25" s="11"/>
      <c r="M25" s="11"/>
      <c r="N25" s="12"/>
      <c r="O25" s="13"/>
      <c r="P25" s="11"/>
      <c r="Q25" s="11"/>
      <c r="R25" s="12"/>
      <c r="S25" s="12"/>
      <c r="T25" s="11"/>
      <c r="U25" s="12"/>
      <c r="V25" s="12"/>
      <c r="W25" s="15"/>
      <c r="X25" s="11"/>
      <c r="Y25" s="12"/>
      <c r="Z25" s="11"/>
      <c r="AA25" s="12"/>
      <c r="AB25" s="12"/>
      <c r="AC25" s="9"/>
      <c r="AD25" s="9"/>
      <c r="AE25" s="9"/>
      <c r="AF25" s="9"/>
    </row>
    <row r="26" spans="8:32" s="3" customFormat="1" ht="18.75" x14ac:dyDescent="0.3">
      <c r="I26" s="10"/>
      <c r="J26" s="11"/>
      <c r="K26" s="12"/>
      <c r="L26" s="11"/>
      <c r="M26" s="11"/>
      <c r="N26" s="11"/>
      <c r="O26" s="13"/>
      <c r="P26" s="11"/>
      <c r="Q26" s="11"/>
      <c r="R26" s="12"/>
      <c r="S26" s="12"/>
      <c r="T26" s="11"/>
      <c r="U26" s="14"/>
      <c r="V26" s="12"/>
      <c r="W26" s="15"/>
      <c r="X26" s="11"/>
      <c r="Y26" s="12"/>
      <c r="Z26" s="11"/>
      <c r="AA26" s="11"/>
      <c r="AB26" s="12"/>
      <c r="AC26" s="9"/>
      <c r="AD26" s="9"/>
      <c r="AE26" s="9"/>
      <c r="AF26" s="9"/>
    </row>
    <row r="27" spans="8:32" s="3" customFormat="1" ht="18.75" x14ac:dyDescent="0.3">
      <c r="I27" s="10"/>
      <c r="J27" s="11"/>
      <c r="K27" s="12"/>
      <c r="L27" s="11"/>
      <c r="M27" s="11"/>
      <c r="N27" s="11"/>
      <c r="O27" s="13"/>
      <c r="P27" s="11"/>
      <c r="Q27" s="11"/>
      <c r="R27" s="12"/>
      <c r="S27" s="11"/>
      <c r="T27" s="11"/>
      <c r="U27" s="14"/>
      <c r="V27" s="12"/>
      <c r="W27" s="15"/>
      <c r="X27" s="11"/>
      <c r="Y27" s="12"/>
      <c r="Z27" s="11"/>
      <c r="AA27" s="11"/>
      <c r="AB27" s="12"/>
      <c r="AC27" s="9"/>
      <c r="AD27" s="9"/>
      <c r="AE27" s="9"/>
      <c r="AF27" s="9"/>
    </row>
    <row r="28" spans="8:32" ht="18.75" x14ac:dyDescent="0.3">
      <c r="I28" s="10"/>
      <c r="J28" s="11"/>
      <c r="K28" s="12"/>
      <c r="L28" s="11"/>
      <c r="M28" s="11"/>
      <c r="N28" s="11"/>
      <c r="O28" s="13"/>
      <c r="P28" s="11"/>
      <c r="Q28" s="11"/>
      <c r="R28" s="12"/>
      <c r="S28" s="11"/>
      <c r="T28" s="11"/>
      <c r="U28" s="14"/>
      <c r="V28" s="12"/>
      <c r="W28" s="15"/>
      <c r="X28" s="11"/>
      <c r="Y28" s="12"/>
      <c r="Z28" s="11"/>
      <c r="AA28" s="11"/>
      <c r="AB28" s="12"/>
      <c r="AC28" s="9"/>
      <c r="AD28" s="9"/>
      <c r="AE28" s="9"/>
      <c r="AF28" s="9"/>
    </row>
    <row r="29" spans="8:32" ht="18.75" x14ac:dyDescent="0.3">
      <c r="I29" s="16"/>
      <c r="J29" s="11"/>
      <c r="K29" s="12"/>
      <c r="L29" s="11"/>
      <c r="M29" s="11"/>
      <c r="N29" s="11"/>
      <c r="O29" s="13"/>
      <c r="P29" s="11"/>
      <c r="Q29" s="11"/>
      <c r="R29" s="12"/>
      <c r="S29" s="11"/>
      <c r="T29" s="11"/>
      <c r="U29" s="14"/>
      <c r="V29" s="12"/>
      <c r="W29" s="15"/>
      <c r="X29" s="11"/>
      <c r="Y29" s="12"/>
      <c r="Z29" s="11"/>
      <c r="AA29" s="11"/>
      <c r="AB29" s="12"/>
      <c r="AC29" s="9"/>
      <c r="AD29" s="9"/>
      <c r="AE29" s="9"/>
      <c r="AF29" s="9"/>
    </row>
    <row r="30" spans="8:32" ht="18.75" x14ac:dyDescent="0.3">
      <c r="I30" s="16"/>
      <c r="J30" s="11"/>
      <c r="K30" s="12"/>
      <c r="L30" s="11"/>
      <c r="M30" s="11"/>
      <c r="N30" s="11"/>
      <c r="O30" s="13"/>
      <c r="P30" s="11"/>
      <c r="Q30" s="11"/>
      <c r="R30" s="12"/>
      <c r="S30" s="11"/>
      <c r="T30" s="11"/>
      <c r="U30" s="14"/>
      <c r="V30" s="12"/>
      <c r="W30" s="15"/>
      <c r="X30" s="11"/>
      <c r="Y30" s="12"/>
      <c r="Z30" s="11"/>
      <c r="AA30" s="11"/>
      <c r="AB30" s="12"/>
      <c r="AC30" s="9"/>
      <c r="AD30" s="9"/>
      <c r="AE30" s="9"/>
      <c r="AF30" s="9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7" customFormat="1" ht="15" customHeight="1" x14ac:dyDescent="0.25"/>
  </sheetData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C15" sqref="C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74" t="s">
        <v>54</v>
      </c>
      <c r="B1" s="374"/>
      <c r="C1" s="374"/>
      <c r="D1" s="6"/>
    </row>
    <row r="2" spans="1:4" ht="38.25" customHeight="1" x14ac:dyDescent="0.25">
      <c r="A2" s="283" t="s">
        <v>55</v>
      </c>
      <c r="B2" s="292" t="s">
        <v>56</v>
      </c>
      <c r="C2" s="292" t="s">
        <v>57</v>
      </c>
      <c r="D2" s="7"/>
    </row>
    <row r="3" spans="1:4" ht="18.75" x14ac:dyDescent="0.25">
      <c r="A3" s="110" t="s">
        <v>58</v>
      </c>
      <c r="B3" s="111">
        <f>SUM(B4:B8)</f>
        <v>1178</v>
      </c>
      <c r="C3" s="201" t="s">
        <v>59</v>
      </c>
      <c r="D3" s="7"/>
    </row>
    <row r="4" spans="1:4" ht="18.75" customHeight="1" x14ac:dyDescent="0.25">
      <c r="A4" s="96" t="s">
        <v>60</v>
      </c>
      <c r="B4" s="98">
        <v>103</v>
      </c>
      <c r="C4" s="202">
        <v>8.6999999999999993</v>
      </c>
      <c r="D4" s="10"/>
    </row>
    <row r="5" spans="1:4" ht="18.75" customHeight="1" x14ac:dyDescent="0.25">
      <c r="A5" s="96" t="s">
        <v>61</v>
      </c>
      <c r="B5" s="98">
        <v>513</v>
      </c>
      <c r="C5" s="202">
        <v>43.5</v>
      </c>
      <c r="D5" s="10"/>
    </row>
    <row r="6" spans="1:4" ht="18.75" customHeight="1" x14ac:dyDescent="0.25">
      <c r="A6" s="96" t="s">
        <v>62</v>
      </c>
      <c r="B6" s="98">
        <v>262</v>
      </c>
      <c r="C6" s="202">
        <v>22.3</v>
      </c>
      <c r="D6" s="10"/>
    </row>
    <row r="7" spans="1:4" ht="18.75" customHeight="1" x14ac:dyDescent="0.25">
      <c r="A7" s="96" t="s">
        <v>63</v>
      </c>
      <c r="B7" s="98">
        <v>139</v>
      </c>
      <c r="C7" s="202">
        <v>11.8</v>
      </c>
      <c r="D7" s="10"/>
    </row>
    <row r="8" spans="1:4" ht="18.75" customHeight="1" x14ac:dyDescent="0.25">
      <c r="A8" s="97" t="s">
        <v>64</v>
      </c>
      <c r="B8" s="98">
        <v>161</v>
      </c>
      <c r="C8" s="202">
        <v>13.7</v>
      </c>
      <c r="D8" s="10"/>
    </row>
    <row r="9" spans="1:4" ht="18.75" x14ac:dyDescent="0.25">
      <c r="A9" s="110" t="s">
        <v>65</v>
      </c>
      <c r="B9" s="111">
        <f>SUM(B10:B15)</f>
        <v>1178</v>
      </c>
      <c r="C9" s="201" t="s">
        <v>59</v>
      </c>
      <c r="D9" s="7"/>
    </row>
    <row r="10" spans="1:4" ht="18.75" customHeight="1" x14ac:dyDescent="0.25">
      <c r="A10" s="96" t="s">
        <v>66</v>
      </c>
      <c r="B10" s="98">
        <v>62</v>
      </c>
      <c r="C10" s="202">
        <v>5.3</v>
      </c>
      <c r="D10" s="10"/>
    </row>
    <row r="11" spans="1:4" ht="18.75" customHeight="1" x14ac:dyDescent="0.25">
      <c r="A11" s="96" t="s">
        <v>67</v>
      </c>
      <c r="B11" s="98">
        <v>788</v>
      </c>
      <c r="C11" s="202">
        <v>66.900000000000006</v>
      </c>
      <c r="D11" s="10"/>
    </row>
    <row r="12" spans="1:4" ht="18.75" customHeight="1" x14ac:dyDescent="0.25">
      <c r="A12" s="96" t="s">
        <v>68</v>
      </c>
      <c r="B12" s="98">
        <v>45</v>
      </c>
      <c r="C12" s="202">
        <v>3.8</v>
      </c>
      <c r="D12" s="10"/>
    </row>
    <row r="13" spans="1:4" ht="18.75" customHeight="1" x14ac:dyDescent="0.25">
      <c r="A13" s="96" t="s">
        <v>69</v>
      </c>
      <c r="B13" s="98">
        <v>29</v>
      </c>
      <c r="C13" s="202">
        <v>2.5</v>
      </c>
      <c r="D13" s="10"/>
    </row>
    <row r="14" spans="1:4" ht="18.75" customHeight="1" x14ac:dyDescent="0.25">
      <c r="A14" s="96" t="s">
        <v>70</v>
      </c>
      <c r="B14" s="98">
        <v>248</v>
      </c>
      <c r="C14" s="202">
        <v>21</v>
      </c>
      <c r="D14" s="10"/>
    </row>
    <row r="15" spans="1:4" ht="18.75" x14ac:dyDescent="0.25">
      <c r="A15" s="96" t="s">
        <v>71</v>
      </c>
      <c r="B15" s="98">
        <v>6</v>
      </c>
      <c r="C15" s="202">
        <f>100/'[1]Раздел 1.1'!I16*B15</f>
        <v>0.38961038961038957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3"/>
  <sheetViews>
    <sheetView view="pageBreakPreview" topLeftCell="A200" zoomScaleSheetLayoutView="100" workbookViewId="0">
      <selection activeCell="A217" sqref="A217:D217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276" customWidth="1"/>
  </cols>
  <sheetData>
    <row r="1" spans="1:4" ht="18.75" x14ac:dyDescent="0.25">
      <c r="A1" s="46" t="s">
        <v>72</v>
      </c>
      <c r="B1" s="46"/>
      <c r="C1" s="46"/>
      <c r="D1" s="263"/>
    </row>
    <row r="2" spans="1:4" ht="117" customHeight="1" x14ac:dyDescent="0.25">
      <c r="A2" s="146" t="s">
        <v>73</v>
      </c>
      <c r="B2" s="281" t="s">
        <v>74</v>
      </c>
      <c r="C2" s="279" t="s">
        <v>75</v>
      </c>
      <c r="D2" s="264" t="s">
        <v>76</v>
      </c>
    </row>
    <row r="3" spans="1:4" ht="18.75" x14ac:dyDescent="0.25">
      <c r="A3" s="162" t="s">
        <v>77</v>
      </c>
      <c r="B3" s="148"/>
      <c r="C3" s="148"/>
      <c r="D3" s="265">
        <f>D4+D30+D38+D180+D200+D212+D216</f>
        <v>18176</v>
      </c>
    </row>
    <row r="4" spans="1:4" ht="18.75" x14ac:dyDescent="0.25">
      <c r="A4" s="161" t="s">
        <v>78</v>
      </c>
      <c r="B4" s="193"/>
      <c r="C4" s="153"/>
      <c r="D4" s="266">
        <f>SUM(D5:D28)</f>
        <v>0</v>
      </c>
    </row>
    <row r="5" spans="1:4" ht="48.75" customHeight="1" x14ac:dyDescent="0.25">
      <c r="A5" s="167"/>
      <c r="B5" s="170"/>
      <c r="C5" s="167"/>
      <c r="D5" s="267">
        <v>0</v>
      </c>
    </row>
    <row r="6" spans="1:4" ht="15.75" x14ac:dyDescent="0.25">
      <c r="A6" s="167"/>
      <c r="B6" s="170"/>
      <c r="C6" s="167"/>
      <c r="D6" s="267">
        <v>0</v>
      </c>
    </row>
    <row r="7" spans="1:4" ht="15.75" x14ac:dyDescent="0.25">
      <c r="A7" s="167"/>
      <c r="B7" s="170"/>
      <c r="C7" s="167"/>
      <c r="D7" s="267">
        <v>0</v>
      </c>
    </row>
    <row r="8" spans="1:4" ht="15.75" x14ac:dyDescent="0.25">
      <c r="A8" s="167"/>
      <c r="B8" s="170"/>
      <c r="C8" s="167"/>
      <c r="D8" s="267">
        <v>0</v>
      </c>
    </row>
    <row r="9" spans="1:4" ht="15.75" x14ac:dyDescent="0.25">
      <c r="A9" s="167"/>
      <c r="B9" s="170"/>
      <c r="C9" s="167"/>
      <c r="D9" s="267">
        <v>0</v>
      </c>
    </row>
    <row r="10" spans="1:4" ht="15.75" x14ac:dyDescent="0.25">
      <c r="A10" s="167"/>
      <c r="B10" s="170"/>
      <c r="C10" s="167"/>
      <c r="D10" s="267">
        <v>0</v>
      </c>
    </row>
    <row r="11" spans="1:4" ht="15.75" x14ac:dyDescent="0.25">
      <c r="A11" s="167"/>
      <c r="B11" s="170"/>
      <c r="C11" s="167"/>
      <c r="D11" s="267">
        <v>0</v>
      </c>
    </row>
    <row r="12" spans="1:4" ht="15.75" x14ac:dyDescent="0.25">
      <c r="A12" s="173"/>
      <c r="B12" s="170"/>
      <c r="C12" s="167"/>
      <c r="D12" s="267">
        <v>0</v>
      </c>
    </row>
    <row r="13" spans="1:4" ht="15.75" x14ac:dyDescent="0.25">
      <c r="A13" s="167"/>
      <c r="B13" s="170"/>
      <c r="C13" s="167"/>
      <c r="D13" s="267">
        <v>0</v>
      </c>
    </row>
    <row r="14" spans="1:4" ht="15.75" x14ac:dyDescent="0.25">
      <c r="A14" s="167"/>
      <c r="B14" s="170"/>
      <c r="C14" s="167"/>
      <c r="D14" s="267">
        <v>0</v>
      </c>
    </row>
    <row r="15" spans="1:4" ht="15.75" x14ac:dyDescent="0.25">
      <c r="A15" s="167"/>
      <c r="B15" s="170"/>
      <c r="C15" s="167"/>
      <c r="D15" s="267">
        <v>0</v>
      </c>
    </row>
    <row r="16" spans="1:4" ht="15.75" x14ac:dyDescent="0.25">
      <c r="A16" s="167"/>
      <c r="B16" s="170"/>
      <c r="C16" s="167"/>
      <c r="D16" s="267">
        <v>0</v>
      </c>
    </row>
    <row r="17" spans="1:4" ht="15.75" x14ac:dyDescent="0.25">
      <c r="A17" s="167"/>
      <c r="B17" s="170"/>
      <c r="C17" s="167"/>
      <c r="D17" s="267">
        <v>0</v>
      </c>
    </row>
    <row r="18" spans="1:4" ht="15.75" x14ac:dyDescent="0.25">
      <c r="A18" s="173"/>
      <c r="B18" s="170"/>
      <c r="C18" s="167"/>
      <c r="D18" s="267">
        <v>0</v>
      </c>
    </row>
    <row r="19" spans="1:4" ht="15.75" x14ac:dyDescent="0.25">
      <c r="A19" s="167"/>
      <c r="B19" s="167"/>
      <c r="C19" s="167"/>
      <c r="D19" s="267">
        <v>0</v>
      </c>
    </row>
    <row r="20" spans="1:4" ht="15.75" x14ac:dyDescent="0.25">
      <c r="A20" s="167"/>
      <c r="B20" s="170"/>
      <c r="C20" s="167"/>
      <c r="D20" s="267">
        <v>0</v>
      </c>
    </row>
    <row r="21" spans="1:4" ht="15.75" x14ac:dyDescent="0.25">
      <c r="A21" s="167"/>
      <c r="B21" s="167"/>
      <c r="C21" s="167"/>
      <c r="D21" s="267">
        <v>0</v>
      </c>
    </row>
    <row r="22" spans="1:4" ht="15.75" x14ac:dyDescent="0.25">
      <c r="A22" s="167"/>
      <c r="B22" s="167"/>
      <c r="C22" s="167"/>
      <c r="D22" s="267">
        <v>0</v>
      </c>
    </row>
    <row r="23" spans="1:4" ht="15.75" x14ac:dyDescent="0.25">
      <c r="A23" s="173"/>
      <c r="B23" s="170"/>
      <c r="C23" s="167"/>
      <c r="D23" s="267">
        <v>0</v>
      </c>
    </row>
    <row r="24" spans="1:4" ht="15.75" x14ac:dyDescent="0.25">
      <c r="A24" s="173"/>
      <c r="B24" s="170"/>
      <c r="C24" s="167"/>
      <c r="D24" s="267">
        <v>0</v>
      </c>
    </row>
    <row r="25" spans="1:4" ht="15.75" x14ac:dyDescent="0.25">
      <c r="A25" s="173"/>
      <c r="B25" s="170"/>
      <c r="C25" s="167"/>
      <c r="D25" s="267">
        <v>0</v>
      </c>
    </row>
    <row r="26" spans="1:4" ht="31.5" customHeight="1" x14ac:dyDescent="0.25">
      <c r="A26" s="167"/>
      <c r="B26" s="170"/>
      <c r="C26" s="167"/>
      <c r="D26" s="267">
        <v>0</v>
      </c>
    </row>
    <row r="27" spans="1:4" ht="15.75" x14ac:dyDescent="0.25">
      <c r="A27" s="167"/>
      <c r="B27" s="167"/>
      <c r="C27" s="167"/>
      <c r="D27" s="267">
        <v>0</v>
      </c>
    </row>
    <row r="28" spans="1:4" ht="15.75" x14ac:dyDescent="0.25">
      <c r="A28" s="167"/>
      <c r="B28" s="170"/>
      <c r="C28" s="167"/>
      <c r="D28" s="267">
        <v>0</v>
      </c>
    </row>
    <row r="29" spans="1:4" ht="15.75" x14ac:dyDescent="0.25">
      <c r="A29" s="167"/>
      <c r="B29" s="170"/>
      <c r="C29" s="167"/>
      <c r="D29" s="267"/>
    </row>
    <row r="30" spans="1:4" ht="15.75" x14ac:dyDescent="0.25">
      <c r="A30" s="194" t="s">
        <v>79</v>
      </c>
      <c r="B30" s="149"/>
      <c r="C30" s="149"/>
      <c r="D30" s="268">
        <f>SUM(D31:D37)</f>
        <v>0</v>
      </c>
    </row>
    <row r="31" spans="1:4" ht="48.75" customHeight="1" x14ac:dyDescent="0.25">
      <c r="A31" s="167"/>
      <c r="B31" s="170"/>
      <c r="C31" s="167"/>
      <c r="D31" s="267">
        <v>0</v>
      </c>
    </row>
    <row r="32" spans="1:4" ht="15.75" x14ac:dyDescent="0.25">
      <c r="A32" s="167"/>
      <c r="B32" s="170"/>
      <c r="C32" s="167"/>
      <c r="D32" s="267">
        <v>0</v>
      </c>
    </row>
    <row r="33" spans="1:4" ht="41.25" customHeight="1" x14ac:dyDescent="0.25">
      <c r="A33" s="167"/>
      <c r="B33" s="175"/>
      <c r="C33" s="167"/>
      <c r="D33" s="267">
        <v>0</v>
      </c>
    </row>
    <row r="34" spans="1:4" ht="15.75" x14ac:dyDescent="0.25">
      <c r="A34" s="167"/>
      <c r="B34" s="167"/>
      <c r="C34" s="167"/>
      <c r="D34" s="267">
        <v>0</v>
      </c>
    </row>
    <row r="35" spans="1:4" ht="15.75" x14ac:dyDescent="0.25">
      <c r="A35" s="167"/>
      <c r="B35" s="167"/>
      <c r="C35" s="167"/>
      <c r="D35" s="267">
        <v>0</v>
      </c>
    </row>
    <row r="36" spans="1:4" ht="37.5" customHeight="1" x14ac:dyDescent="0.25">
      <c r="A36" s="167"/>
      <c r="B36" s="167"/>
      <c r="C36" s="167"/>
      <c r="D36" s="267">
        <v>0</v>
      </c>
    </row>
    <row r="37" spans="1:4" ht="15.75" x14ac:dyDescent="0.25">
      <c r="A37" s="147"/>
      <c r="B37" s="147"/>
      <c r="C37" s="147"/>
      <c r="D37" s="267"/>
    </row>
    <row r="38" spans="1:4" ht="16.5" thickBot="1" x14ac:dyDescent="0.3">
      <c r="A38" s="195" t="s">
        <v>80</v>
      </c>
      <c r="B38" s="149"/>
      <c r="C38" s="149"/>
      <c r="D38" s="268">
        <f>SUM(D39:D179)</f>
        <v>9866</v>
      </c>
    </row>
    <row r="39" spans="1:4" ht="36" customHeight="1" x14ac:dyDescent="0.25">
      <c r="A39" s="375" t="s">
        <v>81</v>
      </c>
      <c r="B39" s="377">
        <v>43474</v>
      </c>
      <c r="C39" s="237" t="s">
        <v>82</v>
      </c>
      <c r="D39" s="379">
        <v>62</v>
      </c>
    </row>
    <row r="40" spans="1:4" ht="36" customHeight="1" thickBot="1" x14ac:dyDescent="0.3">
      <c r="A40" s="376"/>
      <c r="B40" s="378"/>
      <c r="C40" s="239" t="s">
        <v>83</v>
      </c>
      <c r="D40" s="380"/>
    </row>
    <row r="41" spans="1:4" ht="36" customHeight="1" x14ac:dyDescent="0.25">
      <c r="A41" s="375" t="s">
        <v>84</v>
      </c>
      <c r="B41" s="377">
        <v>43482</v>
      </c>
      <c r="C41" s="237" t="s">
        <v>82</v>
      </c>
      <c r="D41" s="379">
        <v>42</v>
      </c>
    </row>
    <row r="42" spans="1:4" ht="36" customHeight="1" thickBot="1" x14ac:dyDescent="0.3">
      <c r="A42" s="376"/>
      <c r="B42" s="378"/>
      <c r="C42" s="239" t="s">
        <v>83</v>
      </c>
      <c r="D42" s="380"/>
    </row>
    <row r="43" spans="1:4" ht="36" customHeight="1" x14ac:dyDescent="0.25">
      <c r="A43" s="375" t="s">
        <v>85</v>
      </c>
      <c r="B43" s="377">
        <v>43483</v>
      </c>
      <c r="C43" s="241" t="s">
        <v>82</v>
      </c>
      <c r="D43" s="379">
        <v>50</v>
      </c>
    </row>
    <row r="44" spans="1:4" ht="36" customHeight="1" thickBot="1" x14ac:dyDescent="0.3">
      <c r="A44" s="376"/>
      <c r="B44" s="378"/>
      <c r="C44" s="239" t="s">
        <v>83</v>
      </c>
      <c r="D44" s="380"/>
    </row>
    <row r="45" spans="1:4" ht="36" customHeight="1" x14ac:dyDescent="0.25">
      <c r="A45" s="375" t="s">
        <v>86</v>
      </c>
      <c r="B45" s="377">
        <v>43483</v>
      </c>
      <c r="C45" s="241" t="s">
        <v>82</v>
      </c>
      <c r="D45" s="379">
        <v>35</v>
      </c>
    </row>
    <row r="46" spans="1:4" ht="36" customHeight="1" thickBot="1" x14ac:dyDescent="0.3">
      <c r="A46" s="376"/>
      <c r="B46" s="378"/>
      <c r="C46" s="239" t="s">
        <v>83</v>
      </c>
      <c r="D46" s="380"/>
    </row>
    <row r="47" spans="1:4" ht="36" customHeight="1" x14ac:dyDescent="0.25">
      <c r="A47" s="375" t="s">
        <v>87</v>
      </c>
      <c r="B47" s="377">
        <v>43486</v>
      </c>
      <c r="C47" s="237" t="s">
        <v>82</v>
      </c>
      <c r="D47" s="379">
        <v>40</v>
      </c>
    </row>
    <row r="48" spans="1:4" ht="36" customHeight="1" thickBot="1" x14ac:dyDescent="0.3">
      <c r="A48" s="376"/>
      <c r="B48" s="378"/>
      <c r="C48" s="239" t="s">
        <v>83</v>
      </c>
      <c r="D48" s="380"/>
    </row>
    <row r="49" spans="1:4" ht="36" customHeight="1" x14ac:dyDescent="0.25">
      <c r="A49" s="375" t="s">
        <v>88</v>
      </c>
      <c r="B49" s="377">
        <v>43488</v>
      </c>
      <c r="C49" s="241" t="s">
        <v>82</v>
      </c>
      <c r="D49" s="379">
        <v>40</v>
      </c>
    </row>
    <row r="50" spans="1:4" ht="36" customHeight="1" thickBot="1" x14ac:dyDescent="0.3">
      <c r="A50" s="376"/>
      <c r="B50" s="378"/>
      <c r="C50" s="239" t="s">
        <v>83</v>
      </c>
      <c r="D50" s="380"/>
    </row>
    <row r="51" spans="1:4" ht="36" customHeight="1" x14ac:dyDescent="0.25">
      <c r="A51" s="375" t="s">
        <v>89</v>
      </c>
      <c r="B51" s="377">
        <v>43492</v>
      </c>
      <c r="C51" s="241" t="s">
        <v>82</v>
      </c>
      <c r="D51" s="379">
        <v>40</v>
      </c>
    </row>
    <row r="52" spans="1:4" ht="36" customHeight="1" thickBot="1" x14ac:dyDescent="0.3">
      <c r="A52" s="376"/>
      <c r="B52" s="378"/>
      <c r="C52" s="239" t="s">
        <v>83</v>
      </c>
      <c r="D52" s="380"/>
    </row>
    <row r="53" spans="1:4" ht="36" customHeight="1" x14ac:dyDescent="0.25">
      <c r="A53" s="375" t="s">
        <v>90</v>
      </c>
      <c r="B53" s="377">
        <v>43495</v>
      </c>
      <c r="C53" s="241" t="s">
        <v>82</v>
      </c>
      <c r="D53" s="379">
        <v>50</v>
      </c>
    </row>
    <row r="54" spans="1:4" ht="36" customHeight="1" thickBot="1" x14ac:dyDescent="0.3">
      <c r="A54" s="376"/>
      <c r="B54" s="378"/>
      <c r="C54" s="239" t="s">
        <v>83</v>
      </c>
      <c r="D54" s="380"/>
    </row>
    <row r="55" spans="1:4" ht="36" customHeight="1" x14ac:dyDescent="0.25">
      <c r="A55" s="375" t="s">
        <v>91</v>
      </c>
      <c r="B55" s="377">
        <v>43490</v>
      </c>
      <c r="C55" s="241" t="s">
        <v>92</v>
      </c>
      <c r="D55" s="379">
        <v>60</v>
      </c>
    </row>
    <row r="56" spans="1:4" ht="40.5" customHeight="1" thickBot="1" x14ac:dyDescent="0.3">
      <c r="A56" s="376"/>
      <c r="B56" s="378"/>
      <c r="C56" s="239"/>
      <c r="D56" s="380"/>
    </row>
    <row r="57" spans="1:4" ht="15.6" customHeight="1" x14ac:dyDescent="0.25">
      <c r="A57" s="375" t="s">
        <v>93</v>
      </c>
      <c r="B57" s="377">
        <v>43509</v>
      </c>
      <c r="C57" s="237" t="s">
        <v>82</v>
      </c>
      <c r="D57" s="379">
        <v>20</v>
      </c>
    </row>
    <row r="58" spans="1:4" ht="16.5" thickBot="1" x14ac:dyDescent="0.3">
      <c r="A58" s="376"/>
      <c r="B58" s="378"/>
      <c r="C58" s="239" t="s">
        <v>83</v>
      </c>
      <c r="D58" s="380"/>
    </row>
    <row r="59" spans="1:4" ht="15.6" customHeight="1" x14ac:dyDescent="0.25">
      <c r="A59" s="375" t="s">
        <v>94</v>
      </c>
      <c r="B59" s="377">
        <v>43514</v>
      </c>
      <c r="C59" s="241" t="s">
        <v>82</v>
      </c>
      <c r="D59" s="379">
        <v>40</v>
      </c>
    </row>
    <row r="60" spans="1:4" ht="16.5" thickBot="1" x14ac:dyDescent="0.3">
      <c r="A60" s="376"/>
      <c r="B60" s="378"/>
      <c r="C60" s="239" t="s">
        <v>83</v>
      </c>
      <c r="D60" s="380"/>
    </row>
    <row r="61" spans="1:4" ht="30" customHeight="1" x14ac:dyDescent="0.25">
      <c r="A61" s="375" t="s">
        <v>95</v>
      </c>
      <c r="B61" s="377">
        <v>43516</v>
      </c>
      <c r="C61" s="241" t="s">
        <v>82</v>
      </c>
      <c r="D61" s="379">
        <v>30</v>
      </c>
    </row>
    <row r="62" spans="1:4" ht="31.5" customHeight="1" thickBot="1" x14ac:dyDescent="0.3">
      <c r="A62" s="376"/>
      <c r="B62" s="378"/>
      <c r="C62" s="239" t="s">
        <v>83</v>
      </c>
      <c r="D62" s="380"/>
    </row>
    <row r="63" spans="1:4" ht="31.5" customHeight="1" x14ac:dyDescent="0.25">
      <c r="A63" s="245" t="s">
        <v>96</v>
      </c>
      <c r="B63" s="377">
        <v>43505</v>
      </c>
      <c r="C63" s="237" t="s">
        <v>97</v>
      </c>
      <c r="D63" s="379">
        <v>200</v>
      </c>
    </row>
    <row r="64" spans="1:4" ht="31.5" customHeight="1" thickBot="1" x14ac:dyDescent="0.3">
      <c r="A64" s="12"/>
      <c r="B64" s="378"/>
      <c r="C64" s="239" t="s">
        <v>98</v>
      </c>
      <c r="D64" s="380"/>
    </row>
    <row r="65" spans="1:4" ht="31.5" customHeight="1" x14ac:dyDescent="0.25">
      <c r="A65" s="12" t="s">
        <v>99</v>
      </c>
      <c r="B65" s="290">
        <v>43517</v>
      </c>
      <c r="C65" s="237" t="s">
        <v>100</v>
      </c>
      <c r="D65" s="379">
        <v>45</v>
      </c>
    </row>
    <row r="66" spans="1:4" ht="31.5" customHeight="1" thickBot="1" x14ac:dyDescent="0.3">
      <c r="A66" s="12"/>
      <c r="B66" s="288"/>
      <c r="C66" s="246"/>
      <c r="D66" s="380"/>
    </row>
    <row r="67" spans="1:4" ht="31.5" customHeight="1" x14ac:dyDescent="0.25">
      <c r="A67" s="116" t="s">
        <v>101</v>
      </c>
      <c r="B67" s="290">
        <v>43518</v>
      </c>
      <c r="C67" s="381" t="s">
        <v>102</v>
      </c>
      <c r="D67" s="379">
        <v>120</v>
      </c>
    </row>
    <row r="68" spans="1:4" ht="31.5" customHeight="1" thickBot="1" x14ac:dyDescent="0.3">
      <c r="A68" s="12"/>
      <c r="B68" s="288"/>
      <c r="C68" s="382"/>
      <c r="D68" s="380"/>
    </row>
    <row r="69" spans="1:4" ht="31.5" customHeight="1" x14ac:dyDescent="0.25">
      <c r="A69" s="375" t="s">
        <v>103</v>
      </c>
      <c r="B69" s="377">
        <v>43525</v>
      </c>
      <c r="C69" s="237" t="s">
        <v>82</v>
      </c>
      <c r="D69" s="379">
        <v>87</v>
      </c>
    </row>
    <row r="70" spans="1:4" ht="31.5" customHeight="1" thickBot="1" x14ac:dyDescent="0.3">
      <c r="A70" s="376"/>
      <c r="B70" s="378"/>
      <c r="C70" s="239" t="s">
        <v>83</v>
      </c>
      <c r="D70" s="380"/>
    </row>
    <row r="71" spans="1:4" ht="31.5" customHeight="1" x14ac:dyDescent="0.25">
      <c r="A71" s="375" t="s">
        <v>104</v>
      </c>
      <c r="B71" s="377">
        <v>43544</v>
      </c>
      <c r="C71" s="241" t="s">
        <v>82</v>
      </c>
      <c r="D71" s="379">
        <v>96</v>
      </c>
    </row>
    <row r="72" spans="1:4" ht="31.5" customHeight="1" thickBot="1" x14ac:dyDescent="0.3">
      <c r="A72" s="376"/>
      <c r="B72" s="378"/>
      <c r="C72" s="239" t="s">
        <v>83</v>
      </c>
      <c r="D72" s="380"/>
    </row>
    <row r="73" spans="1:4" ht="15.75" x14ac:dyDescent="0.25">
      <c r="A73" s="375" t="s">
        <v>105</v>
      </c>
      <c r="B73" s="377">
        <v>43554</v>
      </c>
      <c r="C73" s="241" t="s">
        <v>82</v>
      </c>
      <c r="D73" s="379">
        <v>54</v>
      </c>
    </row>
    <row r="74" spans="1:4" ht="16.5" thickBot="1" x14ac:dyDescent="0.3">
      <c r="A74" s="376"/>
      <c r="B74" s="378"/>
      <c r="C74" s="239" t="s">
        <v>83</v>
      </c>
      <c r="D74" s="380"/>
    </row>
    <row r="75" spans="1:4" ht="15.75" x14ac:dyDescent="0.25">
      <c r="A75" s="383" t="s">
        <v>106</v>
      </c>
      <c r="B75" s="242">
        <v>43544</v>
      </c>
      <c r="C75" s="383" t="s">
        <v>107</v>
      </c>
      <c r="D75" s="379">
        <v>30</v>
      </c>
    </row>
    <row r="76" spans="1:4" ht="16.5" thickBot="1" x14ac:dyDescent="0.3">
      <c r="A76" s="384"/>
      <c r="B76" s="243" t="s">
        <v>108</v>
      </c>
      <c r="C76" s="384"/>
      <c r="D76" s="380"/>
    </row>
    <row r="77" spans="1:4" ht="15.75" x14ac:dyDescent="0.25">
      <c r="A77" s="375" t="s">
        <v>109</v>
      </c>
      <c r="B77" s="242">
        <v>43530</v>
      </c>
      <c r="C77" s="383" t="s">
        <v>107</v>
      </c>
      <c r="D77" s="379">
        <v>150</v>
      </c>
    </row>
    <row r="78" spans="1:4" ht="16.5" thickBot="1" x14ac:dyDescent="0.3">
      <c r="A78" s="376"/>
      <c r="B78" s="243" t="s">
        <v>110</v>
      </c>
      <c r="C78" s="384"/>
      <c r="D78" s="380"/>
    </row>
    <row r="79" spans="1:4" ht="15.75" x14ac:dyDescent="0.25">
      <c r="A79" s="289" t="s">
        <v>111</v>
      </c>
      <c r="B79" s="290">
        <v>43530</v>
      </c>
      <c r="C79" s="381" t="s">
        <v>112</v>
      </c>
      <c r="D79" s="379">
        <v>80</v>
      </c>
    </row>
    <row r="80" spans="1:4" ht="16.5" thickBot="1" x14ac:dyDescent="0.3">
      <c r="A80" s="289"/>
      <c r="B80" s="288"/>
      <c r="C80" s="382"/>
      <c r="D80" s="380"/>
    </row>
    <row r="81" spans="1:4" ht="15.75" x14ac:dyDescent="0.25">
      <c r="A81" s="383" t="s">
        <v>113</v>
      </c>
      <c r="B81" s="242">
        <v>43574</v>
      </c>
      <c r="C81" s="383" t="s">
        <v>114</v>
      </c>
      <c r="D81" s="379">
        <v>30</v>
      </c>
    </row>
    <row r="82" spans="1:4" ht="16.5" thickBot="1" x14ac:dyDescent="0.3">
      <c r="A82" s="384"/>
      <c r="B82" s="243" t="s">
        <v>115</v>
      </c>
      <c r="C82" s="384"/>
      <c r="D82" s="380"/>
    </row>
    <row r="83" spans="1:4" ht="15.75" x14ac:dyDescent="0.25">
      <c r="A83" s="383" t="s">
        <v>116</v>
      </c>
      <c r="B83" s="248">
        <v>43577</v>
      </c>
      <c r="C83" s="247" t="s">
        <v>117</v>
      </c>
      <c r="D83" s="379">
        <v>26</v>
      </c>
    </row>
    <row r="84" spans="1:4" ht="16.5" thickBot="1" x14ac:dyDescent="0.3">
      <c r="A84" s="384"/>
      <c r="B84" s="243" t="s">
        <v>118</v>
      </c>
      <c r="C84" s="243" t="s">
        <v>119</v>
      </c>
      <c r="D84" s="380"/>
    </row>
    <row r="85" spans="1:4" ht="15.75" x14ac:dyDescent="0.25">
      <c r="A85" s="383" t="s">
        <v>120</v>
      </c>
      <c r="B85" s="377">
        <v>43590</v>
      </c>
      <c r="C85" s="237" t="s">
        <v>82</v>
      </c>
      <c r="D85" s="379">
        <v>30</v>
      </c>
    </row>
    <row r="86" spans="1:4" ht="16.5" thickBot="1" x14ac:dyDescent="0.3">
      <c r="A86" s="384"/>
      <c r="B86" s="378"/>
      <c r="C86" s="239" t="s">
        <v>83</v>
      </c>
      <c r="D86" s="380"/>
    </row>
    <row r="87" spans="1:4" ht="14.45" customHeight="1" x14ac:dyDescent="0.25">
      <c r="A87" s="383" t="s">
        <v>123</v>
      </c>
      <c r="B87" s="377">
        <v>43592</v>
      </c>
      <c r="C87" s="249" t="s">
        <v>82</v>
      </c>
      <c r="D87" s="379">
        <v>80</v>
      </c>
    </row>
    <row r="88" spans="1:4" ht="15" customHeight="1" thickBot="1" x14ac:dyDescent="0.3">
      <c r="A88" s="384"/>
      <c r="B88" s="378"/>
      <c r="C88" s="250" t="s">
        <v>83</v>
      </c>
      <c r="D88" s="380"/>
    </row>
    <row r="89" spans="1:4" ht="30.6" customHeight="1" x14ac:dyDescent="0.25">
      <c r="A89" s="383" t="s">
        <v>124</v>
      </c>
      <c r="B89" s="377">
        <v>43592</v>
      </c>
      <c r="C89" s="249" t="s">
        <v>82</v>
      </c>
      <c r="D89" s="379">
        <v>60</v>
      </c>
    </row>
    <row r="90" spans="1:4" ht="16.5" thickBot="1" x14ac:dyDescent="0.3">
      <c r="A90" s="384"/>
      <c r="B90" s="378"/>
      <c r="C90" s="250" t="s">
        <v>83</v>
      </c>
      <c r="D90" s="380"/>
    </row>
    <row r="91" spans="1:4" ht="14.45" customHeight="1" x14ac:dyDescent="0.25">
      <c r="A91" s="383" t="s">
        <v>127</v>
      </c>
      <c r="B91" s="377">
        <v>43594</v>
      </c>
      <c r="C91" s="375" t="s">
        <v>128</v>
      </c>
      <c r="D91" s="379">
        <v>6</v>
      </c>
    </row>
    <row r="92" spans="1:4" ht="15" customHeight="1" thickBot="1" x14ac:dyDescent="0.3">
      <c r="A92" s="384"/>
      <c r="B92" s="378"/>
      <c r="C92" s="376"/>
      <c r="D92" s="380"/>
    </row>
    <row r="93" spans="1:4" x14ac:dyDescent="0.25">
      <c r="A93" s="383" t="s">
        <v>129</v>
      </c>
      <c r="B93" s="377">
        <v>43594</v>
      </c>
      <c r="C93" s="375" t="s">
        <v>130</v>
      </c>
      <c r="D93" s="379">
        <v>25</v>
      </c>
    </row>
    <row r="94" spans="1:4" ht="15.75" thickBot="1" x14ac:dyDescent="0.3">
      <c r="A94" s="384"/>
      <c r="B94" s="378"/>
      <c r="C94" s="376"/>
      <c r="D94" s="380"/>
    </row>
    <row r="95" spans="1:4" ht="16.149999999999999" customHeight="1" x14ac:dyDescent="0.25">
      <c r="A95" s="383" t="s">
        <v>131</v>
      </c>
      <c r="B95" s="377">
        <v>43597</v>
      </c>
      <c r="C95" s="375" t="s">
        <v>132</v>
      </c>
      <c r="D95" s="379">
        <v>10</v>
      </c>
    </row>
    <row r="96" spans="1:4" ht="15.75" thickBot="1" x14ac:dyDescent="0.3">
      <c r="A96" s="384"/>
      <c r="B96" s="378"/>
      <c r="C96" s="376"/>
      <c r="D96" s="380"/>
    </row>
    <row r="97" spans="1:4" x14ac:dyDescent="0.25">
      <c r="A97" s="383" t="s">
        <v>133</v>
      </c>
      <c r="B97" s="377">
        <v>43611</v>
      </c>
      <c r="C97" s="375" t="s">
        <v>128</v>
      </c>
      <c r="D97" s="379">
        <v>20</v>
      </c>
    </row>
    <row r="98" spans="1:4" ht="29.25" customHeight="1" thickBot="1" x14ac:dyDescent="0.3">
      <c r="A98" s="384"/>
      <c r="B98" s="378"/>
      <c r="C98" s="376"/>
      <c r="D98" s="380"/>
    </row>
    <row r="99" spans="1:4" ht="21" customHeight="1" x14ac:dyDescent="0.25">
      <c r="A99" s="375" t="s">
        <v>134</v>
      </c>
      <c r="B99" s="238">
        <v>43591</v>
      </c>
      <c r="C99" s="251" t="s">
        <v>135</v>
      </c>
      <c r="D99" s="379">
        <v>30</v>
      </c>
    </row>
    <row r="100" spans="1:4" ht="19.5" customHeight="1" thickBot="1" x14ac:dyDescent="0.3">
      <c r="A100" s="376"/>
      <c r="B100" s="239" t="s">
        <v>110</v>
      </c>
      <c r="C100" s="250" t="s">
        <v>136</v>
      </c>
      <c r="D100" s="380"/>
    </row>
    <row r="101" spans="1:4" ht="21.75" customHeight="1" x14ac:dyDescent="0.25">
      <c r="A101" s="375" t="s">
        <v>137</v>
      </c>
      <c r="B101" s="240">
        <v>43593</v>
      </c>
      <c r="C101" s="249" t="s">
        <v>135</v>
      </c>
      <c r="D101" s="379">
        <v>60</v>
      </c>
    </row>
    <row r="102" spans="1:4" ht="21.75" customHeight="1" thickBot="1" x14ac:dyDescent="0.3">
      <c r="A102" s="376"/>
      <c r="B102" s="239" t="s">
        <v>138</v>
      </c>
      <c r="C102" s="250" t="s">
        <v>136</v>
      </c>
      <c r="D102" s="380"/>
    </row>
    <row r="103" spans="1:4" ht="18.75" customHeight="1" x14ac:dyDescent="0.25">
      <c r="A103" s="383" t="s">
        <v>139</v>
      </c>
      <c r="B103" s="240">
        <v>43591</v>
      </c>
      <c r="C103" s="375" t="s">
        <v>140</v>
      </c>
      <c r="D103" s="379">
        <v>60</v>
      </c>
    </row>
    <row r="104" spans="1:4" ht="18.75" customHeight="1" thickBot="1" x14ac:dyDescent="0.3">
      <c r="A104" s="384"/>
      <c r="B104" s="324">
        <v>11202</v>
      </c>
      <c r="C104" s="376"/>
      <c r="D104" s="380"/>
    </row>
    <row r="105" spans="1:4" ht="17.25" customHeight="1" x14ac:dyDescent="0.25">
      <c r="A105" s="383" t="s">
        <v>141</v>
      </c>
      <c r="B105" s="238">
        <v>43637</v>
      </c>
      <c r="C105" s="251" t="s">
        <v>135</v>
      </c>
      <c r="D105" s="379">
        <v>50</v>
      </c>
    </row>
    <row r="106" spans="1:4" ht="16.5" thickBot="1" x14ac:dyDescent="0.3">
      <c r="A106" s="384"/>
      <c r="B106" s="239" t="s">
        <v>138</v>
      </c>
      <c r="C106" s="250" t="s">
        <v>136</v>
      </c>
      <c r="D106" s="380"/>
    </row>
    <row r="107" spans="1:4" ht="15.75" x14ac:dyDescent="0.25">
      <c r="A107" s="383" t="s">
        <v>142</v>
      </c>
      <c r="B107" s="240">
        <v>43640</v>
      </c>
      <c r="C107" s="375" t="s">
        <v>143</v>
      </c>
      <c r="D107" s="379">
        <v>25</v>
      </c>
    </row>
    <row r="108" spans="1:4" ht="16.5" thickBot="1" x14ac:dyDescent="0.3">
      <c r="A108" s="384"/>
      <c r="B108" s="239" t="s">
        <v>138</v>
      </c>
      <c r="C108" s="376"/>
      <c r="D108" s="380"/>
    </row>
    <row r="109" spans="1:4" ht="17.25" customHeight="1" thickBot="1" x14ac:dyDescent="0.3">
      <c r="A109" s="252" t="s">
        <v>144</v>
      </c>
      <c r="B109" s="253">
        <v>43617</v>
      </c>
      <c r="C109" s="254" t="s">
        <v>128</v>
      </c>
      <c r="D109" s="269">
        <v>43</v>
      </c>
    </row>
    <row r="110" spans="1:4" ht="18" customHeight="1" thickBot="1" x14ac:dyDescent="0.3">
      <c r="A110" s="291" t="s">
        <v>145</v>
      </c>
      <c r="B110" s="256">
        <v>43637</v>
      </c>
      <c r="C110" s="250" t="s">
        <v>146</v>
      </c>
      <c r="D110" s="270">
        <v>37</v>
      </c>
    </row>
    <row r="111" spans="1:4" ht="13.5" customHeight="1" thickBot="1" x14ac:dyDescent="0.3">
      <c r="A111" s="291" t="s">
        <v>147</v>
      </c>
      <c r="B111" s="256">
        <v>43644</v>
      </c>
      <c r="C111" s="250" t="s">
        <v>130</v>
      </c>
      <c r="D111" s="270">
        <v>28</v>
      </c>
    </row>
    <row r="112" spans="1:4" ht="18" customHeight="1" x14ac:dyDescent="0.25">
      <c r="A112" s="257" t="s">
        <v>148</v>
      </c>
      <c r="B112" s="290">
        <v>43699</v>
      </c>
      <c r="C112" s="381" t="s">
        <v>149</v>
      </c>
      <c r="D112" s="379">
        <v>150</v>
      </c>
    </row>
    <row r="113" spans="1:4" ht="16.5" customHeight="1" thickBot="1" x14ac:dyDescent="0.3">
      <c r="A113" s="257" t="s">
        <v>150</v>
      </c>
      <c r="B113" s="288" t="s">
        <v>151</v>
      </c>
      <c r="C113" s="382"/>
      <c r="D113" s="380"/>
    </row>
    <row r="114" spans="1:4" ht="31.5" x14ac:dyDescent="0.25">
      <c r="A114" s="257" t="s">
        <v>152</v>
      </c>
      <c r="B114" s="290">
        <v>43708</v>
      </c>
      <c r="C114" s="381" t="s">
        <v>153</v>
      </c>
      <c r="D114" s="379">
        <v>60</v>
      </c>
    </row>
    <row r="115" spans="1:4" ht="16.5" thickBot="1" x14ac:dyDescent="0.3">
      <c r="A115" s="12"/>
      <c r="B115" s="288"/>
      <c r="C115" s="382"/>
      <c r="D115" s="380"/>
    </row>
    <row r="116" spans="1:4" ht="15.75" x14ac:dyDescent="0.25">
      <c r="A116" s="383" t="s">
        <v>154</v>
      </c>
      <c r="B116" s="377">
        <v>43699</v>
      </c>
      <c r="C116" s="237" t="s">
        <v>82</v>
      </c>
      <c r="D116" s="379">
        <v>50</v>
      </c>
    </row>
    <row r="117" spans="1:4" ht="16.5" thickBot="1" x14ac:dyDescent="0.3">
      <c r="A117" s="384"/>
      <c r="B117" s="378"/>
      <c r="C117" s="239" t="s">
        <v>83</v>
      </c>
      <c r="D117" s="380"/>
    </row>
    <row r="118" spans="1:4" ht="15.75" x14ac:dyDescent="0.25">
      <c r="A118" s="383" t="s">
        <v>155</v>
      </c>
      <c r="B118" s="377">
        <v>43704</v>
      </c>
      <c r="C118" s="241" t="s">
        <v>82</v>
      </c>
      <c r="D118" s="379">
        <v>30</v>
      </c>
    </row>
    <row r="119" spans="1:4" ht="16.5" thickBot="1" x14ac:dyDescent="0.3">
      <c r="A119" s="384"/>
      <c r="B119" s="378"/>
      <c r="C119" s="239" t="s">
        <v>83</v>
      </c>
      <c r="D119" s="380"/>
    </row>
    <row r="120" spans="1:4" ht="30.6" customHeight="1" x14ac:dyDescent="0.25">
      <c r="A120" s="383" t="s">
        <v>156</v>
      </c>
      <c r="B120" s="377">
        <v>43706</v>
      </c>
      <c r="C120" s="381" t="s">
        <v>157</v>
      </c>
      <c r="D120" s="379">
        <v>44</v>
      </c>
    </row>
    <row r="121" spans="1:4" ht="15.75" thickBot="1" x14ac:dyDescent="0.3">
      <c r="A121" s="384"/>
      <c r="B121" s="378"/>
      <c r="C121" s="382"/>
      <c r="D121" s="380"/>
    </row>
    <row r="122" spans="1:4" ht="30.6" customHeight="1" x14ac:dyDescent="0.25">
      <c r="A122" s="385" t="s">
        <v>158</v>
      </c>
      <c r="B122" s="377">
        <v>43741</v>
      </c>
      <c r="C122" s="237" t="s">
        <v>159</v>
      </c>
      <c r="D122" s="379">
        <v>50</v>
      </c>
    </row>
    <row r="123" spans="1:4" ht="16.5" thickBot="1" x14ac:dyDescent="0.3">
      <c r="A123" s="386"/>
      <c r="B123" s="378"/>
      <c r="C123" s="239" t="s">
        <v>160</v>
      </c>
      <c r="D123" s="380"/>
    </row>
    <row r="124" spans="1:4" ht="47.45" customHeight="1" x14ac:dyDescent="0.25">
      <c r="A124" s="385" t="s">
        <v>161</v>
      </c>
      <c r="B124" s="377">
        <v>43745</v>
      </c>
      <c r="C124" s="241" t="s">
        <v>159</v>
      </c>
      <c r="D124" s="379">
        <v>50</v>
      </c>
    </row>
    <row r="125" spans="1:4" ht="32.25" thickBot="1" x14ac:dyDescent="0.3">
      <c r="A125" s="386"/>
      <c r="B125" s="378"/>
      <c r="C125" s="239" t="s">
        <v>162</v>
      </c>
      <c r="D125" s="380"/>
    </row>
    <row r="126" spans="1:4" ht="30.6" customHeight="1" x14ac:dyDescent="0.25">
      <c r="A126" s="385" t="s">
        <v>163</v>
      </c>
      <c r="B126" s="377">
        <v>43748</v>
      </c>
      <c r="C126" s="241" t="s">
        <v>159</v>
      </c>
      <c r="D126" s="379">
        <v>56</v>
      </c>
    </row>
    <row r="127" spans="1:4" ht="16.5" thickBot="1" x14ac:dyDescent="0.3">
      <c r="A127" s="386"/>
      <c r="B127" s="378"/>
      <c r="C127" s="239" t="s">
        <v>164</v>
      </c>
      <c r="D127" s="380"/>
    </row>
    <row r="128" spans="1:4" ht="15.75" x14ac:dyDescent="0.25">
      <c r="A128" s="385" t="s">
        <v>165</v>
      </c>
      <c r="B128" s="377">
        <v>43754</v>
      </c>
      <c r="C128" s="241" t="s">
        <v>159</v>
      </c>
      <c r="D128" s="379">
        <v>50</v>
      </c>
    </row>
    <row r="129" spans="1:4" ht="16.5" thickBot="1" x14ac:dyDescent="0.3">
      <c r="A129" s="386"/>
      <c r="B129" s="378"/>
      <c r="C129" s="239" t="s">
        <v>160</v>
      </c>
      <c r="D129" s="380"/>
    </row>
    <row r="130" spans="1:4" ht="15.75" x14ac:dyDescent="0.25">
      <c r="A130" s="383" t="s">
        <v>166</v>
      </c>
      <c r="B130" s="242">
        <v>43689</v>
      </c>
      <c r="C130" s="244" t="s">
        <v>167</v>
      </c>
      <c r="D130" s="379">
        <v>30</v>
      </c>
    </row>
    <row r="131" spans="1:4" ht="15.75" x14ac:dyDescent="0.25">
      <c r="A131" s="387"/>
      <c r="B131" s="247" t="s">
        <v>115</v>
      </c>
      <c r="C131" s="247" t="s">
        <v>168</v>
      </c>
      <c r="D131" s="388"/>
    </row>
    <row r="132" spans="1:4" ht="30.6" customHeight="1" thickBot="1" x14ac:dyDescent="0.3">
      <c r="A132" s="384"/>
      <c r="B132" s="259"/>
      <c r="C132" s="243" t="s">
        <v>169</v>
      </c>
      <c r="D132" s="380"/>
    </row>
    <row r="133" spans="1:4" ht="31.5" x14ac:dyDescent="0.25">
      <c r="A133" s="375" t="s">
        <v>170</v>
      </c>
      <c r="B133" s="240">
        <v>43713</v>
      </c>
      <c r="C133" s="247" t="s">
        <v>171</v>
      </c>
      <c r="D133" s="379">
        <v>30</v>
      </c>
    </row>
    <row r="134" spans="1:4" ht="15.75" x14ac:dyDescent="0.25">
      <c r="A134" s="389"/>
      <c r="B134" s="241" t="s">
        <v>110</v>
      </c>
      <c r="C134" s="247" t="s">
        <v>172</v>
      </c>
      <c r="D134" s="388"/>
    </row>
    <row r="135" spans="1:4" ht="16.5" thickBot="1" x14ac:dyDescent="0.3">
      <c r="A135" s="376"/>
      <c r="B135" s="310"/>
      <c r="C135" s="243"/>
      <c r="D135" s="380"/>
    </row>
    <row r="136" spans="1:4" ht="15.75" x14ac:dyDescent="0.25">
      <c r="A136" s="375" t="s">
        <v>173</v>
      </c>
      <c r="B136" s="240">
        <v>43724</v>
      </c>
      <c r="C136" s="383" t="s">
        <v>174</v>
      </c>
      <c r="D136" s="379">
        <v>10</v>
      </c>
    </row>
    <row r="137" spans="1:4" ht="16.5" thickBot="1" x14ac:dyDescent="0.3">
      <c r="A137" s="376"/>
      <c r="B137" s="239" t="s">
        <v>110</v>
      </c>
      <c r="C137" s="384"/>
      <c r="D137" s="380"/>
    </row>
    <row r="138" spans="1:4" ht="31.5" x14ac:dyDescent="0.25">
      <c r="A138" s="12" t="s">
        <v>175</v>
      </c>
      <c r="B138" s="303">
        <v>43716</v>
      </c>
      <c r="C138" s="381" t="s">
        <v>176</v>
      </c>
      <c r="D138" s="379">
        <v>60</v>
      </c>
    </row>
    <row r="139" spans="1:4" ht="16.5" thickBot="1" x14ac:dyDescent="0.3">
      <c r="A139" s="12"/>
      <c r="B139" s="302"/>
      <c r="C139" s="382"/>
      <c r="D139" s="380"/>
    </row>
    <row r="140" spans="1:4" ht="15.6" customHeight="1" x14ac:dyDescent="0.25">
      <c r="A140" s="383" t="s">
        <v>180</v>
      </c>
      <c r="B140" s="240">
        <v>43489</v>
      </c>
      <c r="C140" s="381" t="s">
        <v>181</v>
      </c>
      <c r="D140" s="379">
        <v>200</v>
      </c>
    </row>
    <row r="141" spans="1:4" ht="16.5" thickBot="1" x14ac:dyDescent="0.3">
      <c r="A141" s="384"/>
      <c r="B141" s="239" t="s">
        <v>182</v>
      </c>
      <c r="C141" s="382"/>
      <c r="D141" s="380"/>
    </row>
    <row r="142" spans="1:4" ht="15.75" x14ac:dyDescent="0.25">
      <c r="A142" s="383" t="s">
        <v>183</v>
      </c>
      <c r="B142" s="240">
        <v>43516</v>
      </c>
      <c r="C142" s="381" t="s">
        <v>181</v>
      </c>
      <c r="D142" s="379">
        <v>300</v>
      </c>
    </row>
    <row r="143" spans="1:4" ht="16.5" thickBot="1" x14ac:dyDescent="0.3">
      <c r="A143" s="384"/>
      <c r="B143" s="239" t="s">
        <v>184</v>
      </c>
      <c r="C143" s="382"/>
      <c r="D143" s="380"/>
    </row>
    <row r="144" spans="1:4" ht="15.75" x14ac:dyDescent="0.25">
      <c r="A144" s="383" t="s">
        <v>185</v>
      </c>
      <c r="B144" s="240">
        <v>43518</v>
      </c>
      <c r="C144" s="381" t="s">
        <v>186</v>
      </c>
      <c r="D144" s="379">
        <v>200</v>
      </c>
    </row>
    <row r="145" spans="1:4" ht="16.5" thickBot="1" x14ac:dyDescent="0.3">
      <c r="A145" s="384"/>
      <c r="B145" s="239" t="s">
        <v>187</v>
      </c>
      <c r="C145" s="382"/>
      <c r="D145" s="380"/>
    </row>
    <row r="146" spans="1:4" ht="15.75" x14ac:dyDescent="0.25">
      <c r="A146" s="392" t="s">
        <v>919</v>
      </c>
      <c r="B146" s="394">
        <v>39867</v>
      </c>
      <c r="C146" s="325" t="s">
        <v>188</v>
      </c>
      <c r="D146" s="396">
        <v>600</v>
      </c>
    </row>
    <row r="147" spans="1:4" ht="16.5" thickBot="1" x14ac:dyDescent="0.3">
      <c r="A147" s="393"/>
      <c r="B147" s="395"/>
      <c r="C147" s="326" t="s">
        <v>189</v>
      </c>
      <c r="D147" s="397"/>
    </row>
    <row r="148" spans="1:4" ht="15.75" x14ac:dyDescent="0.25">
      <c r="A148" s="390" t="s">
        <v>190</v>
      </c>
      <c r="B148" s="377">
        <v>43528</v>
      </c>
      <c r="C148" s="241" t="s">
        <v>191</v>
      </c>
      <c r="D148" s="379">
        <v>35</v>
      </c>
    </row>
    <row r="149" spans="1:4" ht="16.5" thickBot="1" x14ac:dyDescent="0.3">
      <c r="A149" s="391"/>
      <c r="B149" s="378"/>
      <c r="C149" s="246">
        <v>43475</v>
      </c>
      <c r="D149" s="380"/>
    </row>
    <row r="150" spans="1:4" ht="16.5" thickBot="1" x14ac:dyDescent="0.3">
      <c r="A150" s="260" t="s">
        <v>192</v>
      </c>
      <c r="B150" s="253">
        <v>43561</v>
      </c>
      <c r="C150" s="255" t="s">
        <v>193</v>
      </c>
      <c r="D150" s="269">
        <v>1000</v>
      </c>
    </row>
    <row r="151" spans="1:4" ht="16.5" thickBot="1" x14ac:dyDescent="0.3">
      <c r="A151" s="287" t="s">
        <v>194</v>
      </c>
      <c r="B151" s="256">
        <v>43590</v>
      </c>
      <c r="C151" s="239" t="s">
        <v>195</v>
      </c>
      <c r="D151" s="271">
        <v>200</v>
      </c>
    </row>
    <row r="152" spans="1:4" ht="16.5" thickBot="1" x14ac:dyDescent="0.3">
      <c r="A152" s="287" t="s">
        <v>197</v>
      </c>
      <c r="B152" s="256">
        <v>43593</v>
      </c>
      <c r="C152" s="239" t="s">
        <v>198</v>
      </c>
      <c r="D152" s="270">
        <v>400</v>
      </c>
    </row>
    <row r="153" spans="1:4" ht="32.25" thickBot="1" x14ac:dyDescent="0.3">
      <c r="A153" s="287" t="s">
        <v>199</v>
      </c>
      <c r="B153" s="256">
        <v>43593</v>
      </c>
      <c r="C153" s="239" t="s">
        <v>200</v>
      </c>
      <c r="D153" s="270">
        <v>300</v>
      </c>
    </row>
    <row r="154" spans="1:4" ht="30.6" customHeight="1" x14ac:dyDescent="0.25">
      <c r="A154" s="383" t="s">
        <v>201</v>
      </c>
      <c r="B154" s="240">
        <v>43594</v>
      </c>
      <c r="C154" s="381" t="s">
        <v>202</v>
      </c>
      <c r="D154" s="379">
        <v>1000</v>
      </c>
    </row>
    <row r="155" spans="1:4" ht="16.5" thickBot="1" x14ac:dyDescent="0.3">
      <c r="A155" s="384"/>
      <c r="B155" s="239" t="s">
        <v>203</v>
      </c>
      <c r="C155" s="382"/>
      <c r="D155" s="380"/>
    </row>
    <row r="156" spans="1:4" ht="15.75" x14ac:dyDescent="0.25">
      <c r="A156" s="383" t="s">
        <v>207</v>
      </c>
      <c r="B156" s="240">
        <v>43601</v>
      </c>
      <c r="C156" s="241" t="s">
        <v>200</v>
      </c>
      <c r="D156" s="379">
        <v>150</v>
      </c>
    </row>
    <row r="157" spans="1:4" ht="15.75" x14ac:dyDescent="0.25">
      <c r="A157" s="387"/>
      <c r="B157" s="241" t="s">
        <v>208</v>
      </c>
      <c r="C157" s="241" t="s">
        <v>97</v>
      </c>
      <c r="D157" s="388"/>
    </row>
    <row r="158" spans="1:4" ht="16.5" thickBot="1" x14ac:dyDescent="0.3">
      <c r="A158" s="384"/>
      <c r="B158" s="259"/>
      <c r="C158" s="239" t="s">
        <v>98</v>
      </c>
      <c r="D158" s="380"/>
    </row>
    <row r="159" spans="1:4" ht="32.25" thickBot="1" x14ac:dyDescent="0.3">
      <c r="A159" s="287" t="s">
        <v>209</v>
      </c>
      <c r="B159" s="256">
        <v>43615</v>
      </c>
      <c r="C159" s="239" t="s">
        <v>210</v>
      </c>
      <c r="D159" s="270">
        <v>300</v>
      </c>
    </row>
    <row r="160" spans="1:4" ht="15.75" x14ac:dyDescent="0.25">
      <c r="A160" s="383" t="s">
        <v>223</v>
      </c>
      <c r="B160" s="240">
        <v>43646</v>
      </c>
      <c r="C160" s="381" t="s">
        <v>202</v>
      </c>
      <c r="D160" s="379">
        <v>1000</v>
      </c>
    </row>
    <row r="161" spans="1:4" ht="16.5" thickBot="1" x14ac:dyDescent="0.3">
      <c r="A161" s="384"/>
      <c r="B161" s="239" t="s">
        <v>203</v>
      </c>
      <c r="C161" s="382"/>
      <c r="D161" s="380"/>
    </row>
    <row r="162" spans="1:4" ht="16.5" thickBot="1" x14ac:dyDescent="0.3">
      <c r="A162" s="287" t="s">
        <v>224</v>
      </c>
      <c r="B162" s="256">
        <v>43664</v>
      </c>
      <c r="C162" s="239" t="s">
        <v>225</v>
      </c>
      <c r="D162" s="270">
        <v>15</v>
      </c>
    </row>
    <row r="163" spans="1:4" ht="31.5" x14ac:dyDescent="0.25">
      <c r="A163" s="286" t="s">
        <v>148</v>
      </c>
      <c r="B163" s="238">
        <v>43699</v>
      </c>
      <c r="C163" s="381" t="s">
        <v>149</v>
      </c>
      <c r="D163" s="379">
        <v>150</v>
      </c>
    </row>
    <row r="164" spans="1:4" ht="15.6" customHeight="1" thickBot="1" x14ac:dyDescent="0.3">
      <c r="A164" s="287" t="s">
        <v>228</v>
      </c>
      <c r="B164" s="239" t="s">
        <v>151</v>
      </c>
      <c r="C164" s="382"/>
      <c r="D164" s="380"/>
    </row>
    <row r="165" spans="1:4" ht="16.5" thickBot="1" x14ac:dyDescent="0.3">
      <c r="A165" s="327"/>
      <c r="B165" s="328"/>
      <c r="C165" s="326"/>
      <c r="D165" s="329"/>
    </row>
    <row r="166" spans="1:4" ht="32.25" thickBot="1" x14ac:dyDescent="0.3">
      <c r="A166" s="287" t="s">
        <v>231</v>
      </c>
      <c r="B166" s="256">
        <v>43680</v>
      </c>
      <c r="C166" s="239" t="s">
        <v>232</v>
      </c>
      <c r="D166" s="270">
        <v>1000</v>
      </c>
    </row>
    <row r="167" spans="1:4" ht="15.75" x14ac:dyDescent="0.25">
      <c r="A167" s="383" t="s">
        <v>152</v>
      </c>
      <c r="B167" s="240">
        <v>43708</v>
      </c>
      <c r="C167" s="381" t="s">
        <v>153</v>
      </c>
      <c r="D167" s="379">
        <v>35</v>
      </c>
    </row>
    <row r="168" spans="1:4" ht="16.5" thickBot="1" x14ac:dyDescent="0.3">
      <c r="A168" s="384"/>
      <c r="B168" s="239" t="s">
        <v>226</v>
      </c>
      <c r="C168" s="382"/>
      <c r="D168" s="380"/>
    </row>
    <row r="169" spans="1:4" ht="15.75" x14ac:dyDescent="0.25">
      <c r="A169" s="240"/>
      <c r="B169" s="241"/>
      <c r="C169" s="379"/>
      <c r="D169"/>
    </row>
    <row r="170" spans="1:4" ht="16.5" thickBot="1" x14ac:dyDescent="0.3">
      <c r="A170" s="239"/>
      <c r="B170" s="239"/>
      <c r="C170" s="380"/>
      <c r="D170"/>
    </row>
    <row r="171" spans="1:4" ht="15.75" x14ac:dyDescent="0.25">
      <c r="A171" s="383" t="s">
        <v>175</v>
      </c>
      <c r="B171" s="238">
        <v>43716</v>
      </c>
      <c r="C171" s="381" t="s">
        <v>176</v>
      </c>
      <c r="D171" s="379">
        <v>60</v>
      </c>
    </row>
    <row r="172" spans="1:4" ht="16.5" thickBot="1" x14ac:dyDescent="0.3">
      <c r="A172" s="384"/>
      <c r="B172" s="239" t="s">
        <v>217</v>
      </c>
      <c r="C172" s="382"/>
      <c r="D172" s="380"/>
    </row>
    <row r="173" spans="1:4" ht="15.75" x14ac:dyDescent="0.25">
      <c r="A173" s="383" t="s">
        <v>238</v>
      </c>
      <c r="B173" s="240">
        <v>43716</v>
      </c>
      <c r="C173" s="381" t="s">
        <v>239</v>
      </c>
      <c r="D173" s="379">
        <v>100</v>
      </c>
    </row>
    <row r="174" spans="1:4" ht="16.5" thickBot="1" x14ac:dyDescent="0.3">
      <c r="A174" s="384"/>
      <c r="B174" s="239" t="s">
        <v>196</v>
      </c>
      <c r="C174" s="382"/>
      <c r="D174" s="380"/>
    </row>
    <row r="175" spans="1:4" ht="15.6" customHeight="1" x14ac:dyDescent="0.25">
      <c r="A175" s="398" t="s">
        <v>246</v>
      </c>
      <c r="B175" s="241" t="s">
        <v>247</v>
      </c>
      <c r="C175" s="241" t="s">
        <v>244</v>
      </c>
      <c r="D175" s="379">
        <v>100</v>
      </c>
    </row>
    <row r="176" spans="1:4" ht="15.75" x14ac:dyDescent="0.25">
      <c r="A176" s="399"/>
      <c r="B176" s="240">
        <v>43734</v>
      </c>
      <c r="C176" s="241" t="s">
        <v>245</v>
      </c>
      <c r="D176" s="388"/>
    </row>
    <row r="177" spans="1:4" ht="15.6" customHeight="1" thickBot="1" x14ac:dyDescent="0.3">
      <c r="A177" s="400"/>
      <c r="B177" s="259"/>
      <c r="C177" s="239" t="s">
        <v>248</v>
      </c>
      <c r="D177" s="380"/>
    </row>
    <row r="178" spans="1:4" ht="30.6" customHeight="1" x14ac:dyDescent="0.25">
      <c r="A178" s="383" t="s">
        <v>249</v>
      </c>
      <c r="B178" s="240">
        <v>43734</v>
      </c>
      <c r="C178" s="381" t="s">
        <v>225</v>
      </c>
      <c r="D178" s="379">
        <v>60</v>
      </c>
    </row>
    <row r="179" spans="1:4" ht="16.5" thickBot="1" x14ac:dyDescent="0.3">
      <c r="A179" s="384"/>
      <c r="B179" s="239" t="s">
        <v>151</v>
      </c>
      <c r="C179" s="382"/>
      <c r="D179" s="380"/>
    </row>
    <row r="180" spans="1:4" ht="19.5" thickBot="1" x14ac:dyDescent="0.3">
      <c r="A180" s="152" t="s">
        <v>360</v>
      </c>
      <c r="B180" s="151"/>
      <c r="C180" s="150"/>
      <c r="D180" s="273">
        <f>SUM(D181:D197)</f>
        <v>4050</v>
      </c>
    </row>
    <row r="181" spans="1:4" x14ac:dyDescent="0.25">
      <c r="A181" s="385" t="s">
        <v>121</v>
      </c>
      <c r="B181" s="404">
        <v>43590</v>
      </c>
      <c r="C181" s="406" t="s">
        <v>122</v>
      </c>
      <c r="D181" s="408">
        <v>900</v>
      </c>
    </row>
    <row r="182" spans="1:4" ht="15.75" thickBot="1" x14ac:dyDescent="0.3">
      <c r="A182" s="401"/>
      <c r="B182" s="405"/>
      <c r="C182" s="407"/>
      <c r="D182" s="409"/>
    </row>
    <row r="183" spans="1:4" x14ac:dyDescent="0.25">
      <c r="A183" s="410" t="s">
        <v>125</v>
      </c>
      <c r="B183" s="411">
        <v>43593</v>
      </c>
      <c r="C183" s="412" t="s">
        <v>126</v>
      </c>
      <c r="D183" s="414">
        <v>250</v>
      </c>
    </row>
    <row r="184" spans="1:4" ht="15.75" thickBot="1" x14ac:dyDescent="0.3">
      <c r="A184" s="401"/>
      <c r="B184" s="405"/>
      <c r="C184" s="413"/>
      <c r="D184" s="403"/>
    </row>
    <row r="185" spans="1:4" ht="16.5" thickBot="1" x14ac:dyDescent="0.3">
      <c r="A185" s="305" t="s">
        <v>145</v>
      </c>
      <c r="B185" s="306">
        <v>43637</v>
      </c>
      <c r="C185" s="307" t="s">
        <v>146</v>
      </c>
      <c r="D185" s="308">
        <v>200</v>
      </c>
    </row>
    <row r="186" spans="1:4" ht="15.75" x14ac:dyDescent="0.25">
      <c r="A186" s="385" t="s">
        <v>236</v>
      </c>
      <c r="B186" s="312">
        <v>43714</v>
      </c>
      <c r="C186" s="313" t="s">
        <v>237</v>
      </c>
      <c r="D186" s="402">
        <v>150</v>
      </c>
    </row>
    <row r="187" spans="1:4" ht="16.5" thickBot="1" x14ac:dyDescent="0.3">
      <c r="A187" s="401"/>
      <c r="B187" s="311" t="s">
        <v>182</v>
      </c>
      <c r="C187" s="311" t="s">
        <v>222</v>
      </c>
      <c r="D187" s="403"/>
    </row>
    <row r="188" spans="1:4" ht="15.75" x14ac:dyDescent="0.25">
      <c r="A188" s="410" t="s">
        <v>211</v>
      </c>
      <c r="B188" s="312">
        <v>43622</v>
      </c>
      <c r="C188" s="313" t="s">
        <v>212</v>
      </c>
      <c r="D188" s="414">
        <v>400</v>
      </c>
    </row>
    <row r="189" spans="1:4" ht="16.5" thickBot="1" x14ac:dyDescent="0.3">
      <c r="A189" s="401"/>
      <c r="B189" s="311" t="s">
        <v>213</v>
      </c>
      <c r="C189" s="311" t="s">
        <v>214</v>
      </c>
      <c r="D189" s="403"/>
    </row>
    <row r="190" spans="1:4" ht="15.75" x14ac:dyDescent="0.25">
      <c r="A190" s="410" t="s">
        <v>215</v>
      </c>
      <c r="B190" s="312">
        <v>43629</v>
      </c>
      <c r="C190" s="406" t="s">
        <v>216</v>
      </c>
      <c r="D190" s="414">
        <v>300</v>
      </c>
    </row>
    <row r="191" spans="1:4" ht="16.5" thickBot="1" x14ac:dyDescent="0.3">
      <c r="A191" s="401"/>
      <c r="B191" s="311" t="s">
        <v>217</v>
      </c>
      <c r="C191" s="407"/>
      <c r="D191" s="403"/>
    </row>
    <row r="192" spans="1:4" ht="15.75" x14ac:dyDescent="0.25">
      <c r="A192" s="410" t="s">
        <v>218</v>
      </c>
      <c r="B192" s="312">
        <v>43637</v>
      </c>
      <c r="C192" s="419" t="s">
        <v>219</v>
      </c>
      <c r="D192" s="414">
        <v>150</v>
      </c>
    </row>
    <row r="193" spans="1:4" ht="16.5" thickBot="1" x14ac:dyDescent="0.3">
      <c r="A193" s="401"/>
      <c r="B193" s="311" t="s">
        <v>220</v>
      </c>
      <c r="C193" s="407"/>
      <c r="D193" s="403"/>
    </row>
    <row r="194" spans="1:4" ht="31.15" customHeight="1" x14ac:dyDescent="0.25">
      <c r="A194" s="410" t="s">
        <v>221</v>
      </c>
      <c r="B194" s="309">
        <v>43642</v>
      </c>
      <c r="C194" s="419" t="s">
        <v>222</v>
      </c>
      <c r="D194" s="414">
        <v>200</v>
      </c>
    </row>
    <row r="195" spans="1:4" ht="16.5" thickBot="1" x14ac:dyDescent="0.3">
      <c r="A195" s="401"/>
      <c r="B195" s="311" t="s">
        <v>182</v>
      </c>
      <c r="C195" s="407"/>
      <c r="D195" s="403"/>
    </row>
    <row r="196" spans="1:4" ht="15.75" x14ac:dyDescent="0.25">
      <c r="A196" s="410" t="s">
        <v>204</v>
      </c>
      <c r="B196" s="309">
        <v>43594</v>
      </c>
      <c r="C196" s="419" t="s">
        <v>205</v>
      </c>
      <c r="D196" s="414">
        <v>1500</v>
      </c>
    </row>
    <row r="197" spans="1:4" ht="16.5" thickBot="1" x14ac:dyDescent="0.3">
      <c r="A197" s="401"/>
      <c r="B197" s="311" t="s">
        <v>206</v>
      </c>
      <c r="C197" s="407"/>
      <c r="D197" s="403"/>
    </row>
    <row r="198" spans="1:4" ht="15.75" x14ac:dyDescent="0.25">
      <c r="A198" s="258"/>
      <c r="B198" s="11"/>
      <c r="C198" s="11"/>
      <c r="D198" s="272"/>
    </row>
    <row r="199" spans="1:4" ht="15.75" x14ac:dyDescent="0.25">
      <c r="A199" s="258"/>
      <c r="B199" s="11"/>
      <c r="C199" s="11"/>
      <c r="D199" s="272"/>
    </row>
    <row r="200" spans="1:4" ht="19.5" thickBot="1" x14ac:dyDescent="0.3">
      <c r="A200" s="152" t="s">
        <v>359</v>
      </c>
      <c r="B200" s="151"/>
      <c r="C200" s="150"/>
      <c r="D200" s="273">
        <f>SUM(D201:D210)</f>
        <v>3200</v>
      </c>
    </row>
    <row r="201" spans="1:4" ht="15.75" x14ac:dyDescent="0.25">
      <c r="A201" s="385" t="s">
        <v>177</v>
      </c>
      <c r="B201" s="309">
        <v>43471</v>
      </c>
      <c r="C201" s="406" t="s">
        <v>178</v>
      </c>
      <c r="D201" s="402">
        <v>400</v>
      </c>
    </row>
    <row r="202" spans="1:4" ht="16.5" thickBot="1" x14ac:dyDescent="0.3">
      <c r="A202" s="401"/>
      <c r="B202" s="311" t="s">
        <v>179</v>
      </c>
      <c r="C202" s="407"/>
      <c r="D202" s="403"/>
    </row>
    <row r="203" spans="1:4" ht="15.75" x14ac:dyDescent="0.25">
      <c r="A203" s="410" t="s">
        <v>233</v>
      </c>
      <c r="B203" s="312">
        <v>43707</v>
      </c>
      <c r="C203" s="419" t="s">
        <v>234</v>
      </c>
      <c r="D203" s="414">
        <v>300</v>
      </c>
    </row>
    <row r="204" spans="1:4" ht="16.5" thickBot="1" x14ac:dyDescent="0.3">
      <c r="A204" s="401"/>
      <c r="B204" s="311" t="s">
        <v>235</v>
      </c>
      <c r="C204" s="407"/>
      <c r="D204" s="403"/>
    </row>
    <row r="205" spans="1:4" ht="16.5" thickBot="1" x14ac:dyDescent="0.3">
      <c r="A205" s="314" t="s">
        <v>192</v>
      </c>
      <c r="B205" s="315">
        <v>43561</v>
      </c>
      <c r="C205" s="316" t="s">
        <v>193</v>
      </c>
      <c r="D205" s="317">
        <v>1000</v>
      </c>
    </row>
    <row r="206" spans="1:4" ht="31.5" x14ac:dyDescent="0.25">
      <c r="A206" s="385" t="s">
        <v>240</v>
      </c>
      <c r="B206" s="312">
        <v>43720</v>
      </c>
      <c r="C206" s="313" t="s">
        <v>241</v>
      </c>
      <c r="D206" s="402">
        <v>600</v>
      </c>
    </row>
    <row r="207" spans="1:4" ht="16.5" thickBot="1" x14ac:dyDescent="0.3">
      <c r="A207" s="401"/>
      <c r="B207" s="311" t="s">
        <v>151</v>
      </c>
      <c r="C207" s="311" t="s">
        <v>242</v>
      </c>
      <c r="D207" s="403"/>
    </row>
    <row r="208" spans="1:4" ht="32.25" thickBot="1" x14ac:dyDescent="0.3">
      <c r="A208" s="304" t="s">
        <v>227</v>
      </c>
      <c r="B208" s="306">
        <v>43699</v>
      </c>
      <c r="C208" s="311" t="s">
        <v>202</v>
      </c>
      <c r="D208" s="308">
        <v>500</v>
      </c>
    </row>
    <row r="209" spans="1:4" ht="16.5" thickBot="1" x14ac:dyDescent="0.3">
      <c r="A209" s="322"/>
      <c r="B209" s="311"/>
      <c r="C209" s="311"/>
      <c r="D209" s="323"/>
    </row>
    <row r="210" spans="1:4" ht="32.25" thickBot="1" x14ac:dyDescent="0.3">
      <c r="A210" s="304" t="s">
        <v>229</v>
      </c>
      <c r="B210" s="306">
        <v>43674</v>
      </c>
      <c r="C210" s="311" t="s">
        <v>230</v>
      </c>
      <c r="D210" s="308">
        <v>400</v>
      </c>
    </row>
    <row r="211" spans="1:4" ht="15.75" x14ac:dyDescent="0.25">
      <c r="A211" s="318"/>
      <c r="B211" s="319"/>
      <c r="C211" s="13"/>
      <c r="D211" s="320"/>
    </row>
    <row r="212" spans="1:4" ht="19.5" thickBot="1" x14ac:dyDescent="0.3">
      <c r="A212" s="152" t="s">
        <v>398</v>
      </c>
      <c r="B212" s="151"/>
      <c r="C212" s="150"/>
      <c r="D212" s="273">
        <f>SUM(D213)</f>
        <v>60</v>
      </c>
    </row>
    <row r="213" spans="1:4" ht="15.75" x14ac:dyDescent="0.25">
      <c r="A213" s="415" t="s">
        <v>243</v>
      </c>
      <c r="B213" s="312">
        <v>43725</v>
      </c>
      <c r="C213" s="313" t="s">
        <v>244</v>
      </c>
      <c r="D213" s="402">
        <v>60</v>
      </c>
    </row>
    <row r="214" spans="1:4" ht="15.6" customHeight="1" x14ac:dyDescent="0.25">
      <c r="A214" s="416"/>
      <c r="B214" s="313" t="s">
        <v>213</v>
      </c>
      <c r="C214" s="313" t="s">
        <v>245</v>
      </c>
      <c r="D214" s="418"/>
    </row>
    <row r="215" spans="1:4" ht="16.5" thickBot="1" x14ac:dyDescent="0.3">
      <c r="A215" s="417"/>
      <c r="B215" s="321"/>
      <c r="C215" s="311" t="s">
        <v>181</v>
      </c>
      <c r="D215" s="403"/>
    </row>
    <row r="216" spans="1:4" ht="18.75" x14ac:dyDescent="0.25">
      <c r="A216" s="152" t="s">
        <v>250</v>
      </c>
      <c r="B216" s="151"/>
      <c r="C216" s="150"/>
      <c r="D216" s="273">
        <f>SUM(D217:D226)</f>
        <v>1000</v>
      </c>
    </row>
    <row r="217" spans="1:4" ht="33" customHeight="1" thickBot="1" x14ac:dyDescent="0.3">
      <c r="A217" s="304" t="s">
        <v>231</v>
      </c>
      <c r="B217" s="306">
        <v>43680</v>
      </c>
      <c r="C217" s="311" t="s">
        <v>232</v>
      </c>
      <c r="D217" s="308">
        <v>1000</v>
      </c>
    </row>
    <row r="218" spans="1:4" ht="15.6" customHeight="1" x14ac:dyDescent="0.25">
      <c r="A218" s="167"/>
      <c r="B218" s="167"/>
      <c r="C218" s="167"/>
      <c r="D218" s="274"/>
    </row>
    <row r="219" spans="1:4" ht="15.6" customHeight="1" x14ac:dyDescent="0.25">
      <c r="A219" s="171"/>
      <c r="B219" s="171"/>
      <c r="C219" s="171"/>
      <c r="D219" s="274"/>
    </row>
    <row r="220" spans="1:4" ht="15.6" customHeight="1" x14ac:dyDescent="0.25">
      <c r="A220" s="171"/>
      <c r="B220" s="171"/>
      <c r="C220" s="171"/>
      <c r="D220" s="274"/>
    </row>
    <row r="221" spans="1:4" ht="15.6" customHeight="1" x14ac:dyDescent="0.25">
      <c r="A221" s="171"/>
      <c r="B221" s="171"/>
      <c r="C221" s="171"/>
      <c r="D221" s="274"/>
    </row>
    <row r="222" spans="1:4" ht="15.6" customHeight="1" x14ac:dyDescent="0.25">
      <c r="A222" s="171"/>
      <c r="B222" s="171"/>
      <c r="C222" s="171"/>
      <c r="D222" s="274"/>
    </row>
    <row r="223" spans="1:4" ht="15.6" customHeight="1" x14ac:dyDescent="0.25">
      <c r="A223" s="171"/>
      <c r="B223" s="171"/>
      <c r="C223" s="171"/>
      <c r="D223" s="274"/>
    </row>
    <row r="224" spans="1:4" ht="15.6" customHeight="1" x14ac:dyDescent="0.25">
      <c r="A224" s="171"/>
      <c r="B224" s="170"/>
      <c r="C224" s="171"/>
      <c r="D224" s="274"/>
    </row>
    <row r="225" spans="1:4" ht="15.6" customHeight="1" x14ac:dyDescent="0.25">
      <c r="A225" s="171"/>
      <c r="B225" s="167"/>
      <c r="C225" s="174"/>
      <c r="D225" s="274"/>
    </row>
    <row r="226" spans="1:4" ht="15.6" customHeight="1" x14ac:dyDescent="0.25">
      <c r="A226" s="167"/>
      <c r="B226" s="171"/>
      <c r="C226" s="171"/>
      <c r="D226" s="274"/>
    </row>
    <row r="227" spans="1:4" ht="15.6" customHeight="1" x14ac:dyDescent="0.25">
      <c r="A227" s="171"/>
      <c r="B227" s="170"/>
      <c r="C227" s="167"/>
      <c r="D227" s="275"/>
    </row>
    <row r="228" spans="1:4" ht="15.6" customHeight="1" x14ac:dyDescent="0.25">
      <c r="A228" s="167"/>
      <c r="B228" s="171"/>
      <c r="C228" s="171"/>
      <c r="D228" s="275"/>
    </row>
    <row r="229" spans="1:4" ht="15.6" customHeight="1" x14ac:dyDescent="0.25">
      <c r="A229" s="171"/>
      <c r="B229" s="170"/>
      <c r="C229" s="167"/>
      <c r="D229" s="275"/>
    </row>
    <row r="230" spans="1:4" ht="15.6" customHeight="1" x14ac:dyDescent="0.25">
      <c r="A230" s="167"/>
      <c r="B230" s="171"/>
      <c r="C230" s="171"/>
      <c r="D230" s="275"/>
    </row>
    <row r="231" spans="1:4" ht="15.6" customHeight="1" x14ac:dyDescent="0.25">
      <c r="A231" s="171"/>
      <c r="B231" s="176"/>
      <c r="C231" s="171"/>
      <c r="D231" s="275"/>
    </row>
    <row r="232" spans="1:4" ht="15.6" customHeight="1" x14ac:dyDescent="0.25">
      <c r="A232" s="171"/>
      <c r="B232" s="171"/>
      <c r="C232" s="171"/>
      <c r="D232" s="275"/>
    </row>
    <row r="233" spans="1:4" ht="15.6" customHeight="1" x14ac:dyDescent="0.25">
      <c r="A233" s="171"/>
      <c r="B233" s="170"/>
      <c r="C233" s="167"/>
      <c r="D233" s="275"/>
    </row>
    <row r="234" spans="1:4" ht="31.15" customHeight="1" x14ac:dyDescent="0.25">
      <c r="A234" s="167"/>
      <c r="B234" s="170"/>
      <c r="C234" s="167"/>
      <c r="D234" s="275"/>
    </row>
    <row r="235" spans="1:4" ht="31.15" customHeight="1" x14ac:dyDescent="0.25">
      <c r="A235" s="167"/>
      <c r="B235" s="170"/>
      <c r="C235" s="167"/>
      <c r="D235" s="275"/>
    </row>
    <row r="236" spans="1:4" ht="31.15" customHeight="1" x14ac:dyDescent="0.25">
      <c r="A236" s="167"/>
    </row>
    <row r="237" spans="1:4" ht="31.15" customHeight="1" x14ac:dyDescent="0.25"/>
    <row r="238" spans="1:4" ht="15.6" customHeight="1" x14ac:dyDescent="0.25"/>
    <row r="240" spans="1:4" ht="15.6" customHeight="1" x14ac:dyDescent="0.25"/>
    <row r="243" ht="15.6" customHeight="1" x14ac:dyDescent="0.25"/>
  </sheetData>
  <sheetProtection sort="0" autoFilter="0" pivotTables="0"/>
  <mergeCells count="209">
    <mergeCell ref="A206:A207"/>
    <mergeCell ref="D206:D207"/>
    <mergeCell ref="A213:A215"/>
    <mergeCell ref="D213:D215"/>
    <mergeCell ref="A188:A189"/>
    <mergeCell ref="D188:D189"/>
    <mergeCell ref="A190:A191"/>
    <mergeCell ref="C190:C191"/>
    <mergeCell ref="D190:D191"/>
    <mergeCell ref="A192:A193"/>
    <mergeCell ref="C192:C193"/>
    <mergeCell ref="D192:D193"/>
    <mergeCell ref="A194:A195"/>
    <mergeCell ref="C194:C195"/>
    <mergeCell ref="D194:D195"/>
    <mergeCell ref="A196:A197"/>
    <mergeCell ref="C196:C197"/>
    <mergeCell ref="D196:D197"/>
    <mergeCell ref="A201:A202"/>
    <mergeCell ref="C201:C202"/>
    <mergeCell ref="D201:D202"/>
    <mergeCell ref="A203:A204"/>
    <mergeCell ref="C203:C204"/>
    <mergeCell ref="D203:D204"/>
    <mergeCell ref="A186:A187"/>
    <mergeCell ref="D186:D187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175:A177"/>
    <mergeCell ref="D175:D177"/>
    <mergeCell ref="A178:A179"/>
    <mergeCell ref="C178:C179"/>
    <mergeCell ref="D178:D179"/>
    <mergeCell ref="A173:A174"/>
    <mergeCell ref="C173:C174"/>
    <mergeCell ref="D173:D174"/>
    <mergeCell ref="A167:A168"/>
    <mergeCell ref="C167:C168"/>
    <mergeCell ref="D167:D168"/>
    <mergeCell ref="C169:C170"/>
    <mergeCell ref="A171:A172"/>
    <mergeCell ref="C171:C172"/>
    <mergeCell ref="D171:D172"/>
    <mergeCell ref="C163:C164"/>
    <mergeCell ref="D163:D164"/>
    <mergeCell ref="A160:A161"/>
    <mergeCell ref="C160:C161"/>
    <mergeCell ref="D160:D161"/>
    <mergeCell ref="A156:A158"/>
    <mergeCell ref="D156:D158"/>
    <mergeCell ref="A154:A155"/>
    <mergeCell ref="C154:C155"/>
    <mergeCell ref="D154:D155"/>
    <mergeCell ref="A148:A149"/>
    <mergeCell ref="B148:B149"/>
    <mergeCell ref="D148:D149"/>
    <mergeCell ref="A144:A145"/>
    <mergeCell ref="C144:C145"/>
    <mergeCell ref="D144:D145"/>
    <mergeCell ref="A146:A147"/>
    <mergeCell ref="B146:B147"/>
    <mergeCell ref="D146:D147"/>
    <mergeCell ref="A140:A141"/>
    <mergeCell ref="C140:C141"/>
    <mergeCell ref="D140:D141"/>
    <mergeCell ref="A142:A143"/>
    <mergeCell ref="C142:C143"/>
    <mergeCell ref="D142:D143"/>
    <mergeCell ref="A136:A137"/>
    <mergeCell ref="C136:C137"/>
    <mergeCell ref="D136:D137"/>
    <mergeCell ref="C138:C139"/>
    <mergeCell ref="D138:D139"/>
    <mergeCell ref="A128:A129"/>
    <mergeCell ref="B128:B129"/>
    <mergeCell ref="D128:D129"/>
    <mergeCell ref="A130:A132"/>
    <mergeCell ref="D130:D132"/>
    <mergeCell ref="A133:A135"/>
    <mergeCell ref="D133:D135"/>
    <mergeCell ref="A124:A125"/>
    <mergeCell ref="B124:B125"/>
    <mergeCell ref="D124:D125"/>
    <mergeCell ref="A126:A127"/>
    <mergeCell ref="B126:B127"/>
    <mergeCell ref="D126:D127"/>
    <mergeCell ref="A120:A121"/>
    <mergeCell ref="B120:B121"/>
    <mergeCell ref="C120:C121"/>
    <mergeCell ref="D120:D121"/>
    <mergeCell ref="A122:A123"/>
    <mergeCell ref="B122:B123"/>
    <mergeCell ref="D122:D123"/>
    <mergeCell ref="A116:A117"/>
    <mergeCell ref="B116:B117"/>
    <mergeCell ref="D116:D117"/>
    <mergeCell ref="A118:A119"/>
    <mergeCell ref="B118:B119"/>
    <mergeCell ref="D118:D119"/>
    <mergeCell ref="A107:A108"/>
    <mergeCell ref="C107:C108"/>
    <mergeCell ref="D107:D108"/>
    <mergeCell ref="C112:C113"/>
    <mergeCell ref="D112:D113"/>
    <mergeCell ref="C114:C115"/>
    <mergeCell ref="D114:D115"/>
    <mergeCell ref="A101:A102"/>
    <mergeCell ref="D101:D102"/>
    <mergeCell ref="A103:A104"/>
    <mergeCell ref="C103:C104"/>
    <mergeCell ref="D103:D104"/>
    <mergeCell ref="A105:A106"/>
    <mergeCell ref="D105:D106"/>
    <mergeCell ref="A97:A98"/>
    <mergeCell ref="B97:B98"/>
    <mergeCell ref="C97:C98"/>
    <mergeCell ref="D97:D98"/>
    <mergeCell ref="A99:A100"/>
    <mergeCell ref="D99:D100"/>
    <mergeCell ref="A91:A92"/>
    <mergeCell ref="B91:B92"/>
    <mergeCell ref="C91:C92"/>
    <mergeCell ref="D91:D92"/>
    <mergeCell ref="A93:A94"/>
    <mergeCell ref="B93:B94"/>
    <mergeCell ref="C93:C94"/>
    <mergeCell ref="D93:D94"/>
    <mergeCell ref="A83:A84"/>
    <mergeCell ref="D83:D84"/>
    <mergeCell ref="A85:A86"/>
    <mergeCell ref="B85:B86"/>
    <mergeCell ref="D85:D86"/>
    <mergeCell ref="A95:A96"/>
    <mergeCell ref="C95:C96"/>
    <mergeCell ref="D95:D96"/>
    <mergeCell ref="A89:A90"/>
    <mergeCell ref="B89:B90"/>
    <mergeCell ref="D89:D90"/>
    <mergeCell ref="A87:A88"/>
    <mergeCell ref="B87:B88"/>
    <mergeCell ref="D87:D88"/>
    <mergeCell ref="B95:B96"/>
    <mergeCell ref="A77:A78"/>
    <mergeCell ref="C77:C78"/>
    <mergeCell ref="D77:D78"/>
    <mergeCell ref="C79:C80"/>
    <mergeCell ref="D79:D80"/>
    <mergeCell ref="A81:A82"/>
    <mergeCell ref="C81:C82"/>
    <mergeCell ref="A73:A74"/>
    <mergeCell ref="B73:B74"/>
    <mergeCell ref="D73:D74"/>
    <mergeCell ref="A75:A76"/>
    <mergeCell ref="C75:C76"/>
    <mergeCell ref="D75:D76"/>
    <mergeCell ref="D81:D82"/>
    <mergeCell ref="C67:C68"/>
    <mergeCell ref="D67:D68"/>
    <mergeCell ref="A69:A70"/>
    <mergeCell ref="B69:B70"/>
    <mergeCell ref="D69:D70"/>
    <mergeCell ref="A71:A72"/>
    <mergeCell ref="B71:B72"/>
    <mergeCell ref="D71:D72"/>
    <mergeCell ref="A61:A62"/>
    <mergeCell ref="B61:B62"/>
    <mergeCell ref="D61:D62"/>
    <mergeCell ref="B63:B64"/>
    <mergeCell ref="D63:D64"/>
    <mergeCell ref="D65:D66"/>
    <mergeCell ref="A57:A58"/>
    <mergeCell ref="D57:D58"/>
    <mergeCell ref="B57:B58"/>
    <mergeCell ref="A59:A60"/>
    <mergeCell ref="B59:B60"/>
    <mergeCell ref="D59:D60"/>
    <mergeCell ref="A55:A56"/>
    <mergeCell ref="B55:B56"/>
    <mergeCell ref="D55:D56"/>
    <mergeCell ref="A53:A54"/>
    <mergeCell ref="B53:B54"/>
    <mergeCell ref="D53:D54"/>
    <mergeCell ref="A47:A48"/>
    <mergeCell ref="B47:B48"/>
    <mergeCell ref="D47:D48"/>
    <mergeCell ref="A49:A50"/>
    <mergeCell ref="B49:B50"/>
    <mergeCell ref="D49:D50"/>
    <mergeCell ref="A39:A40"/>
    <mergeCell ref="B39:B40"/>
    <mergeCell ref="D39:D40"/>
    <mergeCell ref="A41:A42"/>
    <mergeCell ref="B41:B42"/>
    <mergeCell ref="D41:D42"/>
    <mergeCell ref="A51:A52"/>
    <mergeCell ref="B51:B52"/>
    <mergeCell ref="D51:D52"/>
    <mergeCell ref="A43:A44"/>
    <mergeCell ref="B43:B44"/>
    <mergeCell ref="D43:D44"/>
    <mergeCell ref="A45:A46"/>
    <mergeCell ref="B45:B46"/>
    <mergeCell ref="D45:D46"/>
  </mergeCells>
  <pageMargins left="0.7" right="0.7" top="0.75" bottom="0.75" header="0.3" footer="0.3"/>
  <pageSetup paperSize="9" scale="95" orientation="landscape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topLeftCell="I68" zoomScaleNormal="80" zoomScaleSheetLayoutView="100" workbookViewId="0">
      <selection activeCell="I81" sqref="I81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18" customFormat="1" x14ac:dyDescent="0.3">
      <c r="A1" s="374" t="s">
        <v>251</v>
      </c>
      <c r="B1" s="374"/>
      <c r="C1" s="374"/>
      <c r="D1" s="374"/>
      <c r="E1" s="374"/>
      <c r="F1" s="374"/>
      <c r="G1" s="374"/>
      <c r="H1" s="374"/>
      <c r="I1" s="374"/>
      <c r="J1" s="374"/>
      <c r="K1" s="300"/>
      <c r="L1" s="300"/>
    </row>
    <row r="2" spans="1:12" s="5" customFormat="1" ht="37.5" customHeight="1" x14ac:dyDescent="0.25">
      <c r="A2" s="422" t="s">
        <v>36</v>
      </c>
      <c r="B2" s="373" t="s">
        <v>252</v>
      </c>
      <c r="C2" s="373" t="s">
        <v>253</v>
      </c>
      <c r="D2" s="373"/>
      <c r="E2" s="373" t="s">
        <v>254</v>
      </c>
      <c r="F2" s="373" t="s">
        <v>255</v>
      </c>
      <c r="G2" s="420" t="s">
        <v>256</v>
      </c>
      <c r="H2" s="423"/>
      <c r="I2" s="424"/>
      <c r="J2" s="373" t="s">
        <v>257</v>
      </c>
      <c r="K2" s="420" t="s">
        <v>258</v>
      </c>
      <c r="L2" s="420" t="s">
        <v>259</v>
      </c>
    </row>
    <row r="3" spans="1:12" s="5" customFormat="1" ht="57.75" customHeight="1" x14ac:dyDescent="0.25">
      <c r="A3" s="422"/>
      <c r="B3" s="373"/>
      <c r="C3" s="283" t="s">
        <v>43</v>
      </c>
      <c r="D3" s="283" t="s">
        <v>44</v>
      </c>
      <c r="E3" s="373"/>
      <c r="F3" s="373"/>
      <c r="G3" s="283" t="s">
        <v>260</v>
      </c>
      <c r="H3" s="283" t="s">
        <v>261</v>
      </c>
      <c r="I3" s="283" t="s">
        <v>262</v>
      </c>
      <c r="J3" s="373"/>
      <c r="K3" s="420"/>
      <c r="L3" s="420"/>
    </row>
    <row r="4" spans="1:12" s="5" customFormat="1" ht="75" customHeight="1" x14ac:dyDescent="0.25">
      <c r="A4" s="57" t="s">
        <v>263</v>
      </c>
      <c r="B4" s="102" t="s">
        <v>45</v>
      </c>
      <c r="C4" s="102">
        <f>SUM(C5,C12,C21)</f>
        <v>10</v>
      </c>
      <c r="D4" s="102">
        <f>SUM(D5,D12,D21)</f>
        <v>10</v>
      </c>
      <c r="E4" s="102"/>
      <c r="F4" s="102"/>
      <c r="G4" s="102">
        <f t="shared" ref="G4:L4" si="0">SUM(G5,G12,G21)</f>
        <v>141</v>
      </c>
      <c r="H4" s="102">
        <f t="shared" si="0"/>
        <v>818</v>
      </c>
      <c r="I4" s="102">
        <f t="shared" si="0"/>
        <v>4333</v>
      </c>
      <c r="J4" s="101">
        <f t="shared" si="0"/>
        <v>0</v>
      </c>
      <c r="K4" s="101">
        <f t="shared" si="0"/>
        <v>0</v>
      </c>
      <c r="L4" s="101">
        <f t="shared" si="0"/>
        <v>0</v>
      </c>
    </row>
    <row r="5" spans="1:12" s="5" customFormat="1" ht="21.6" customHeight="1" x14ac:dyDescent="0.25">
      <c r="A5" s="54"/>
      <c r="B5" s="135" t="s">
        <v>264</v>
      </c>
      <c r="C5" s="136">
        <f>SUM(C6:C11)</f>
        <v>0</v>
      </c>
      <c r="D5" s="136">
        <f>SUM(D6:D11)</f>
        <v>0</v>
      </c>
      <c r="E5" s="137"/>
      <c r="F5" s="138"/>
      <c r="G5" s="136">
        <f t="shared" ref="G5:L5" si="1">SUM(G6:G11)</f>
        <v>0</v>
      </c>
      <c r="H5" s="136">
        <f t="shared" si="1"/>
        <v>0</v>
      </c>
      <c r="I5" s="136">
        <f t="shared" si="1"/>
        <v>0</v>
      </c>
      <c r="J5" s="138">
        <f t="shared" si="1"/>
        <v>0</v>
      </c>
      <c r="K5" s="138">
        <f t="shared" si="1"/>
        <v>0</v>
      </c>
      <c r="L5" s="139">
        <f t="shared" si="1"/>
        <v>0</v>
      </c>
    </row>
    <row r="6" spans="1:12" s="5" customFormat="1" x14ac:dyDescent="0.25">
      <c r="A6" s="54"/>
      <c r="B6" s="66"/>
      <c r="C6" s="53"/>
      <c r="D6" s="53"/>
      <c r="E6" s="99"/>
      <c r="F6" s="100"/>
      <c r="G6" s="19"/>
      <c r="H6" s="19"/>
      <c r="I6" s="19"/>
      <c r="J6" s="134"/>
      <c r="K6" s="134"/>
      <c r="L6" s="134"/>
    </row>
    <row r="7" spans="1:12" s="5" customFormat="1" x14ac:dyDescent="0.25">
      <c r="A7" s="54"/>
      <c r="B7" s="66"/>
      <c r="C7" s="53"/>
      <c r="D7" s="53"/>
      <c r="E7" s="99"/>
      <c r="F7" s="100"/>
      <c r="G7" s="19"/>
      <c r="H7" s="19"/>
      <c r="I7" s="19"/>
      <c r="J7" s="134"/>
      <c r="K7" s="134"/>
      <c r="L7" s="134"/>
    </row>
    <row r="8" spans="1:12" s="5" customFormat="1" x14ac:dyDescent="0.25">
      <c r="A8" s="54"/>
      <c r="B8" s="66"/>
      <c r="C8" s="53"/>
      <c r="D8" s="53"/>
      <c r="E8" s="99"/>
      <c r="F8" s="100"/>
      <c r="G8" s="19"/>
      <c r="H8" s="19"/>
      <c r="I8" s="19"/>
      <c r="J8" s="134"/>
      <c r="K8" s="134"/>
      <c r="L8" s="134"/>
    </row>
    <row r="9" spans="1:12" s="5" customFormat="1" x14ac:dyDescent="0.25">
      <c r="A9" s="54"/>
      <c r="B9" s="66"/>
      <c r="C9" s="53"/>
      <c r="D9" s="53"/>
      <c r="E9" s="99"/>
      <c r="F9" s="100"/>
      <c r="G9" s="19"/>
      <c r="H9" s="19"/>
      <c r="I9" s="19"/>
      <c r="J9" s="134"/>
      <c r="K9" s="134"/>
      <c r="L9" s="134"/>
    </row>
    <row r="10" spans="1:12" s="5" customFormat="1" x14ac:dyDescent="0.25">
      <c r="A10" s="54"/>
      <c r="B10" s="66"/>
      <c r="C10" s="53"/>
      <c r="D10" s="53"/>
      <c r="E10" s="99"/>
      <c r="F10" s="100"/>
      <c r="G10" s="19"/>
      <c r="H10" s="19"/>
      <c r="I10" s="19"/>
      <c r="J10" s="134"/>
      <c r="K10" s="134"/>
      <c r="L10" s="134"/>
    </row>
    <row r="11" spans="1:12" s="5" customFormat="1" x14ac:dyDescent="0.25">
      <c r="A11" s="54"/>
      <c r="B11" s="66"/>
      <c r="C11" s="53"/>
      <c r="D11" s="53"/>
      <c r="E11" s="99"/>
      <c r="F11" s="100"/>
      <c r="G11" s="19"/>
      <c r="H11" s="19"/>
      <c r="I11" s="19"/>
      <c r="J11" s="134"/>
      <c r="K11" s="134"/>
      <c r="L11" s="134"/>
    </row>
    <row r="12" spans="1:12" s="5" customFormat="1" x14ac:dyDescent="0.25">
      <c r="A12" s="54"/>
      <c r="B12" s="135" t="s">
        <v>265</v>
      </c>
      <c r="C12" s="136">
        <f>SUM(C13:C20)</f>
        <v>8</v>
      </c>
      <c r="D12" s="136">
        <f>SUM(D13:D20)</f>
        <v>8</v>
      </c>
      <c r="E12" s="137"/>
      <c r="F12" s="138"/>
      <c r="G12" s="136">
        <f t="shared" ref="G12:L12" si="2">SUM(G13:G20)</f>
        <v>123</v>
      </c>
      <c r="H12" s="136">
        <f t="shared" si="2"/>
        <v>648</v>
      </c>
      <c r="I12" s="136">
        <f t="shared" si="2"/>
        <v>3838</v>
      </c>
      <c r="J12" s="138">
        <f t="shared" si="2"/>
        <v>0</v>
      </c>
      <c r="K12" s="138">
        <f t="shared" si="2"/>
        <v>0</v>
      </c>
      <c r="L12" s="139">
        <f t="shared" si="2"/>
        <v>0</v>
      </c>
    </row>
    <row r="13" spans="1:12" s="5" customFormat="1" ht="18" customHeight="1" x14ac:dyDescent="0.25">
      <c r="A13" s="54"/>
      <c r="B13" s="66" t="s">
        <v>266</v>
      </c>
      <c r="C13" s="53">
        <v>1</v>
      </c>
      <c r="D13" s="53">
        <v>1</v>
      </c>
      <c r="E13" s="99" t="s">
        <v>267</v>
      </c>
      <c r="F13" s="100" t="s">
        <v>268</v>
      </c>
      <c r="G13" s="19">
        <v>10</v>
      </c>
      <c r="H13" s="19">
        <v>48</v>
      </c>
      <c r="I13" s="19">
        <v>361</v>
      </c>
      <c r="J13" s="134"/>
      <c r="K13" s="134"/>
      <c r="L13" s="134"/>
    </row>
    <row r="14" spans="1:12" s="5" customFormat="1" ht="93.75" x14ac:dyDescent="0.25">
      <c r="A14" s="54"/>
      <c r="B14" s="66" t="s">
        <v>269</v>
      </c>
      <c r="C14" s="53">
        <v>1</v>
      </c>
      <c r="D14" s="53">
        <v>1</v>
      </c>
      <c r="E14" s="99" t="s">
        <v>267</v>
      </c>
      <c r="F14" s="100" t="s">
        <v>268</v>
      </c>
      <c r="G14" s="19">
        <v>10</v>
      </c>
      <c r="H14" s="19">
        <v>43</v>
      </c>
      <c r="I14" s="19">
        <v>357</v>
      </c>
      <c r="J14" s="134"/>
      <c r="K14" s="134"/>
      <c r="L14" s="134"/>
    </row>
    <row r="15" spans="1:12" s="5" customFormat="1" ht="18" customHeight="1" x14ac:dyDescent="0.25">
      <c r="A15" s="54"/>
      <c r="B15" s="66" t="s">
        <v>270</v>
      </c>
      <c r="C15" s="53">
        <v>1</v>
      </c>
      <c r="D15" s="53">
        <v>1</v>
      </c>
      <c r="E15" s="99" t="s">
        <v>271</v>
      </c>
      <c r="F15" s="100" t="s">
        <v>272</v>
      </c>
      <c r="G15" s="19">
        <v>18</v>
      </c>
      <c r="H15" s="19">
        <v>142</v>
      </c>
      <c r="I15" s="19">
        <v>480</v>
      </c>
      <c r="J15" s="134"/>
      <c r="K15" s="134"/>
      <c r="L15" s="134"/>
    </row>
    <row r="16" spans="1:12" s="5" customFormat="1" ht="75" x14ac:dyDescent="0.25">
      <c r="A16" s="54"/>
      <c r="B16" s="66" t="s">
        <v>273</v>
      </c>
      <c r="C16" s="53">
        <v>1</v>
      </c>
      <c r="D16" s="53">
        <v>1</v>
      </c>
      <c r="E16" s="99" t="s">
        <v>271</v>
      </c>
      <c r="F16" s="100" t="s">
        <v>272</v>
      </c>
      <c r="G16" s="19">
        <v>20</v>
      </c>
      <c r="H16" s="19">
        <v>165</v>
      </c>
      <c r="I16" s="19">
        <v>960</v>
      </c>
      <c r="J16" s="134"/>
      <c r="K16" s="134"/>
      <c r="L16" s="134"/>
    </row>
    <row r="17" spans="1:12" s="5" customFormat="1" ht="75" x14ac:dyDescent="0.25">
      <c r="A17" s="54"/>
      <c r="B17" s="66" t="s">
        <v>274</v>
      </c>
      <c r="C17" s="53">
        <v>1</v>
      </c>
      <c r="D17" s="53">
        <v>1</v>
      </c>
      <c r="E17" s="99" t="s">
        <v>271</v>
      </c>
      <c r="F17" s="100" t="s">
        <v>272</v>
      </c>
      <c r="G17" s="19">
        <v>15</v>
      </c>
      <c r="H17" s="19">
        <v>88</v>
      </c>
      <c r="I17" s="19">
        <v>600</v>
      </c>
      <c r="J17" s="134"/>
      <c r="K17" s="134"/>
      <c r="L17" s="134"/>
    </row>
    <row r="18" spans="1:12" s="5" customFormat="1" ht="75" x14ac:dyDescent="0.25">
      <c r="A18" s="54"/>
      <c r="B18" s="66" t="s">
        <v>275</v>
      </c>
      <c r="C18" s="53">
        <v>1</v>
      </c>
      <c r="D18" s="53">
        <v>1</v>
      </c>
      <c r="E18" s="99" t="s">
        <v>271</v>
      </c>
      <c r="F18" s="100" t="s">
        <v>272</v>
      </c>
      <c r="G18" s="19">
        <v>20</v>
      </c>
      <c r="H18" s="19">
        <v>98</v>
      </c>
      <c r="I18" s="19">
        <v>480</v>
      </c>
      <c r="J18" s="134"/>
      <c r="K18" s="134"/>
      <c r="L18" s="134"/>
    </row>
    <row r="19" spans="1:12" s="5" customFormat="1" ht="75" x14ac:dyDescent="0.25">
      <c r="A19" s="54"/>
      <c r="B19" s="66" t="s">
        <v>276</v>
      </c>
      <c r="C19" s="53">
        <v>1</v>
      </c>
      <c r="D19" s="53">
        <v>1</v>
      </c>
      <c r="E19" s="99" t="s">
        <v>271</v>
      </c>
      <c r="F19" s="100" t="s">
        <v>272</v>
      </c>
      <c r="G19" s="19">
        <v>20</v>
      </c>
      <c r="H19" s="19">
        <v>38</v>
      </c>
      <c r="I19" s="19">
        <v>360</v>
      </c>
      <c r="J19" s="134"/>
      <c r="K19" s="134"/>
      <c r="L19" s="134"/>
    </row>
    <row r="20" spans="1:12" s="5" customFormat="1" ht="75" x14ac:dyDescent="0.25">
      <c r="A20" s="54"/>
      <c r="B20" s="66" t="s">
        <v>277</v>
      </c>
      <c r="C20" s="53">
        <v>1</v>
      </c>
      <c r="D20" s="53">
        <v>1</v>
      </c>
      <c r="E20" s="99" t="s">
        <v>271</v>
      </c>
      <c r="F20" s="100" t="s">
        <v>272</v>
      </c>
      <c r="G20" s="19">
        <v>10</v>
      </c>
      <c r="H20" s="19">
        <v>26</v>
      </c>
      <c r="I20" s="19">
        <v>240</v>
      </c>
      <c r="J20" s="134"/>
      <c r="K20" s="134"/>
      <c r="L20" s="134"/>
    </row>
    <row r="21" spans="1:12" s="5" customFormat="1" x14ac:dyDescent="0.25">
      <c r="A21" s="54"/>
      <c r="B21" s="135" t="s">
        <v>278</v>
      </c>
      <c r="C21" s="136">
        <f>SUM(C22:C28)</f>
        <v>2</v>
      </c>
      <c r="D21" s="136">
        <f>SUM(D22:D28)</f>
        <v>2</v>
      </c>
      <c r="E21" s="137"/>
      <c r="F21" s="138"/>
      <c r="G21" s="136">
        <f t="shared" ref="G21:L21" si="3">SUM(G22:G28)</f>
        <v>18</v>
      </c>
      <c r="H21" s="136">
        <f t="shared" si="3"/>
        <v>170</v>
      </c>
      <c r="I21" s="136">
        <f t="shared" si="3"/>
        <v>495</v>
      </c>
      <c r="J21" s="138">
        <f t="shared" si="3"/>
        <v>0</v>
      </c>
      <c r="K21" s="138">
        <f t="shared" si="3"/>
        <v>0</v>
      </c>
      <c r="L21" s="139">
        <f t="shared" si="3"/>
        <v>0</v>
      </c>
    </row>
    <row r="22" spans="1:12" s="5" customFormat="1" ht="93.75" x14ac:dyDescent="0.25">
      <c r="A22" s="54"/>
      <c r="B22" s="140" t="s">
        <v>279</v>
      </c>
      <c r="C22" s="141">
        <v>1</v>
      </c>
      <c r="D22" s="141">
        <v>1</v>
      </c>
      <c r="E22" s="142" t="s">
        <v>280</v>
      </c>
      <c r="F22" s="143" t="s">
        <v>268</v>
      </c>
      <c r="G22" s="141">
        <v>10</v>
      </c>
      <c r="H22" s="141">
        <v>160</v>
      </c>
      <c r="I22" s="141">
        <v>255</v>
      </c>
      <c r="J22" s="144"/>
      <c r="K22" s="144"/>
      <c r="L22" s="145"/>
    </row>
    <row r="23" spans="1:12" s="5" customFormat="1" ht="75" x14ac:dyDescent="0.25">
      <c r="A23" s="54"/>
      <c r="B23" s="140" t="s">
        <v>281</v>
      </c>
      <c r="C23" s="141">
        <v>1</v>
      </c>
      <c r="D23" s="141">
        <v>1</v>
      </c>
      <c r="E23" s="142" t="s">
        <v>282</v>
      </c>
      <c r="F23" s="143" t="s">
        <v>272</v>
      </c>
      <c r="G23" s="141">
        <v>8</v>
      </c>
      <c r="H23" s="141">
        <v>10</v>
      </c>
      <c r="I23" s="141">
        <v>240</v>
      </c>
      <c r="J23" s="144"/>
      <c r="K23" s="144"/>
      <c r="L23" s="145"/>
    </row>
    <row r="24" spans="1:12" s="5" customFormat="1" x14ac:dyDescent="0.25">
      <c r="A24" s="54"/>
      <c r="B24" s="140"/>
      <c r="C24" s="141"/>
      <c r="D24" s="141"/>
      <c r="E24" s="142"/>
      <c r="F24" s="143"/>
      <c r="G24" s="141"/>
      <c r="H24" s="141"/>
      <c r="I24" s="141"/>
      <c r="J24" s="144"/>
      <c r="K24" s="144"/>
      <c r="L24" s="145"/>
    </row>
    <row r="25" spans="1:12" s="5" customFormat="1" x14ac:dyDescent="0.25">
      <c r="A25" s="54"/>
      <c r="B25" s="140"/>
      <c r="C25" s="141"/>
      <c r="D25" s="141"/>
      <c r="E25" s="142"/>
      <c r="F25" s="143"/>
      <c r="G25" s="141"/>
      <c r="H25" s="141"/>
      <c r="I25" s="141"/>
      <c r="J25" s="144"/>
      <c r="K25" s="144"/>
      <c r="L25" s="145"/>
    </row>
    <row r="26" spans="1:12" s="5" customFormat="1" x14ac:dyDescent="0.25">
      <c r="A26" s="54"/>
      <c r="B26" s="66"/>
      <c r="C26" s="53"/>
      <c r="D26" s="53"/>
      <c r="E26" s="99"/>
      <c r="F26" s="100"/>
      <c r="G26" s="19"/>
      <c r="H26" s="19"/>
      <c r="I26" s="19"/>
      <c r="J26" s="134"/>
      <c r="K26" s="134"/>
      <c r="L26" s="134"/>
    </row>
    <row r="27" spans="1:12" s="5" customFormat="1" x14ac:dyDescent="0.25">
      <c r="A27" s="54"/>
      <c r="B27" s="66"/>
      <c r="C27" s="53"/>
      <c r="D27" s="53"/>
      <c r="E27" s="99"/>
      <c r="F27" s="100"/>
      <c r="G27" s="19"/>
      <c r="H27" s="19"/>
      <c r="I27" s="19"/>
      <c r="J27" s="134"/>
      <c r="K27" s="134"/>
      <c r="L27" s="134"/>
    </row>
    <row r="28" spans="1:12" x14ac:dyDescent="0.25">
      <c r="A28" s="54"/>
      <c r="B28" s="66"/>
      <c r="C28" s="53"/>
      <c r="D28" s="53"/>
      <c r="E28" s="100"/>
      <c r="F28" s="100"/>
      <c r="G28" s="19"/>
      <c r="H28" s="19"/>
      <c r="I28" s="19"/>
      <c r="J28" s="134"/>
      <c r="K28" s="134"/>
      <c r="L28" s="134"/>
    </row>
    <row r="29" spans="1:12" s="5" customFormat="1" ht="75" customHeight="1" x14ac:dyDescent="0.25">
      <c r="A29" s="57" t="s">
        <v>283</v>
      </c>
      <c r="B29" s="102" t="s">
        <v>46</v>
      </c>
      <c r="C29" s="102">
        <f>SUM(C30,C35,C41)</f>
        <v>2</v>
      </c>
      <c r="D29" s="102">
        <f>SUM(D30,D35,D41)</f>
        <v>2</v>
      </c>
      <c r="E29" s="102"/>
      <c r="F29" s="55"/>
      <c r="G29" s="102">
        <f>SUM(G30,G35,G41)</f>
        <v>35</v>
      </c>
      <c r="H29" s="102">
        <f>SUM(H30,H35,H41)</f>
        <v>252</v>
      </c>
      <c r="I29" s="102">
        <f>SUM(I30,I35,I41)</f>
        <v>1123</v>
      </c>
      <c r="J29" s="101">
        <f>SUM(J30,J35,J41)</f>
        <v>0</v>
      </c>
      <c r="K29" s="101">
        <f>SUM(K30,K35,K41)</f>
        <v>0</v>
      </c>
      <c r="L29" s="101">
        <f>SUM(K30,K35,K41)</f>
        <v>0</v>
      </c>
    </row>
    <row r="30" spans="1:12" s="5" customFormat="1" x14ac:dyDescent="0.25">
      <c r="A30" s="54"/>
      <c r="B30" s="135" t="s">
        <v>264</v>
      </c>
      <c r="C30" s="136">
        <f>SUM(C31:C34)</f>
        <v>0</v>
      </c>
      <c r="D30" s="136">
        <f>SUM(D31:D34)</f>
        <v>0</v>
      </c>
      <c r="E30" s="137"/>
      <c r="F30" s="138"/>
      <c r="G30" s="136">
        <f t="shared" ref="G30:L30" si="4">SUM(G31:G34)</f>
        <v>0</v>
      </c>
      <c r="H30" s="136">
        <f t="shared" si="4"/>
        <v>0</v>
      </c>
      <c r="I30" s="136">
        <f t="shared" si="4"/>
        <v>0</v>
      </c>
      <c r="J30" s="138">
        <f t="shared" si="4"/>
        <v>0</v>
      </c>
      <c r="K30" s="138">
        <f t="shared" si="4"/>
        <v>0</v>
      </c>
      <c r="L30" s="139">
        <f t="shared" si="4"/>
        <v>0</v>
      </c>
    </row>
    <row r="31" spans="1:12" s="5" customFormat="1" x14ac:dyDescent="0.25">
      <c r="A31" s="54"/>
      <c r="B31" s="66"/>
      <c r="C31" s="53"/>
      <c r="D31" s="53"/>
      <c r="E31" s="99"/>
      <c r="F31" s="100"/>
      <c r="G31" s="19"/>
      <c r="H31" s="19"/>
      <c r="I31" s="19"/>
      <c r="J31" s="99"/>
      <c r="K31" s="99"/>
      <c r="L31" s="99"/>
    </row>
    <row r="32" spans="1:12" s="5" customFormat="1" x14ac:dyDescent="0.25">
      <c r="A32" s="54"/>
      <c r="B32" s="66"/>
      <c r="C32" s="53"/>
      <c r="D32" s="53"/>
      <c r="E32" s="99"/>
      <c r="F32" s="100"/>
      <c r="G32" s="19"/>
      <c r="H32" s="19"/>
      <c r="I32" s="19"/>
      <c r="J32" s="99"/>
      <c r="K32" s="99"/>
      <c r="L32" s="99"/>
    </row>
    <row r="33" spans="1:12" s="5" customFormat="1" x14ac:dyDescent="0.25">
      <c r="A33" s="54"/>
      <c r="B33" s="66"/>
      <c r="C33" s="53"/>
      <c r="D33" s="53"/>
      <c r="E33" s="99"/>
      <c r="F33" s="100"/>
      <c r="G33" s="19"/>
      <c r="H33" s="19"/>
      <c r="I33" s="19"/>
      <c r="J33" s="99"/>
      <c r="K33" s="99"/>
      <c r="L33" s="99"/>
    </row>
    <row r="34" spans="1:12" s="5" customFormat="1" x14ac:dyDescent="0.25">
      <c r="A34" s="54"/>
      <c r="B34" s="66"/>
      <c r="C34" s="53"/>
      <c r="D34" s="53"/>
      <c r="E34" s="99"/>
      <c r="F34" s="100"/>
      <c r="G34" s="19"/>
      <c r="H34" s="19"/>
      <c r="I34" s="19"/>
      <c r="J34" s="99"/>
      <c r="K34" s="99"/>
      <c r="L34" s="99"/>
    </row>
    <row r="35" spans="1:12" s="5" customFormat="1" x14ac:dyDescent="0.25">
      <c r="A35" s="54"/>
      <c r="B35" s="135" t="s">
        <v>265</v>
      </c>
      <c r="C35" s="136">
        <f>SUM(C36:C40)</f>
        <v>2</v>
      </c>
      <c r="D35" s="136">
        <f>SUM(D36:D40)</f>
        <v>2</v>
      </c>
      <c r="E35" s="137"/>
      <c r="F35" s="138"/>
      <c r="G35" s="136">
        <f t="shared" ref="G35:L35" si="5">SUM(G36:G40)</f>
        <v>35</v>
      </c>
      <c r="H35" s="136">
        <f t="shared" si="5"/>
        <v>252</v>
      </c>
      <c r="I35" s="136">
        <f t="shared" si="5"/>
        <v>1123</v>
      </c>
      <c r="J35" s="138">
        <f t="shared" si="5"/>
        <v>0</v>
      </c>
      <c r="K35" s="138">
        <f t="shared" si="5"/>
        <v>0</v>
      </c>
      <c r="L35" s="139">
        <f t="shared" si="5"/>
        <v>0</v>
      </c>
    </row>
    <row r="36" spans="1:12" s="5" customFormat="1" ht="75" x14ac:dyDescent="0.25">
      <c r="A36" s="54"/>
      <c r="B36" s="66" t="s">
        <v>284</v>
      </c>
      <c r="C36" s="53">
        <v>1</v>
      </c>
      <c r="D36" s="53">
        <v>1</v>
      </c>
      <c r="E36" s="99" t="s">
        <v>271</v>
      </c>
      <c r="F36" s="100" t="s">
        <v>272</v>
      </c>
      <c r="G36" s="19">
        <v>10</v>
      </c>
      <c r="H36" s="19">
        <v>87</v>
      </c>
      <c r="I36" s="19">
        <v>403</v>
      </c>
      <c r="J36" s="99"/>
      <c r="K36" s="99"/>
      <c r="L36" s="99"/>
    </row>
    <row r="37" spans="1:12" s="5" customFormat="1" ht="75" x14ac:dyDescent="0.25">
      <c r="A37" s="54"/>
      <c r="B37" s="66" t="s">
        <v>285</v>
      </c>
      <c r="C37" s="53">
        <v>1</v>
      </c>
      <c r="D37" s="53">
        <v>1</v>
      </c>
      <c r="E37" s="99" t="s">
        <v>271</v>
      </c>
      <c r="F37" s="100" t="s">
        <v>286</v>
      </c>
      <c r="G37" s="19">
        <v>25</v>
      </c>
      <c r="H37" s="19">
        <v>165</v>
      </c>
      <c r="I37" s="19">
        <v>720</v>
      </c>
      <c r="J37" s="99"/>
      <c r="K37" s="99"/>
      <c r="L37" s="99"/>
    </row>
    <row r="38" spans="1:12" s="5" customFormat="1" x14ac:dyDescent="0.25">
      <c r="A38" s="54"/>
      <c r="B38" s="66"/>
      <c r="C38" s="53"/>
      <c r="D38" s="53"/>
      <c r="E38" s="99"/>
      <c r="F38" s="100"/>
      <c r="G38" s="19"/>
      <c r="H38" s="19"/>
      <c r="I38" s="19"/>
      <c r="J38" s="99"/>
      <c r="K38" s="99"/>
      <c r="L38" s="99"/>
    </row>
    <row r="39" spans="1:12" s="5" customFormat="1" x14ac:dyDescent="0.25">
      <c r="A39" s="54"/>
      <c r="B39" s="66"/>
      <c r="C39" s="53"/>
      <c r="D39" s="53"/>
      <c r="E39" s="99"/>
      <c r="F39" s="100"/>
      <c r="G39" s="19"/>
      <c r="H39" s="19"/>
      <c r="I39" s="19"/>
      <c r="J39" s="99"/>
      <c r="K39" s="99"/>
      <c r="L39" s="99"/>
    </row>
    <row r="40" spans="1:12" s="5" customFormat="1" x14ac:dyDescent="0.25">
      <c r="A40" s="54"/>
      <c r="B40" s="66"/>
      <c r="C40" s="53"/>
      <c r="D40" s="53"/>
      <c r="E40" s="99"/>
      <c r="F40" s="100"/>
      <c r="G40" s="19"/>
      <c r="H40" s="19"/>
      <c r="I40" s="19"/>
      <c r="J40" s="99"/>
      <c r="K40" s="99"/>
      <c r="L40" s="99"/>
    </row>
    <row r="41" spans="1:12" s="5" customFormat="1" x14ac:dyDescent="0.25">
      <c r="A41" s="54"/>
      <c r="B41" s="135" t="s">
        <v>278</v>
      </c>
      <c r="C41" s="136">
        <f>SUM(C42:C46)</f>
        <v>0</v>
      </c>
      <c r="D41" s="136">
        <f>SUM(D42:D46)</f>
        <v>0</v>
      </c>
      <c r="E41" s="137"/>
      <c r="F41" s="138"/>
      <c r="G41" s="136">
        <f t="shared" ref="G41:L41" si="6">SUM(G42:G46)</f>
        <v>0</v>
      </c>
      <c r="H41" s="136">
        <f t="shared" si="6"/>
        <v>0</v>
      </c>
      <c r="I41" s="136">
        <f t="shared" si="6"/>
        <v>0</v>
      </c>
      <c r="J41" s="138">
        <f t="shared" si="6"/>
        <v>0</v>
      </c>
      <c r="K41" s="138">
        <f t="shared" si="6"/>
        <v>0</v>
      </c>
      <c r="L41" s="139">
        <f t="shared" si="6"/>
        <v>0</v>
      </c>
    </row>
    <row r="42" spans="1:12" s="5" customFormat="1" x14ac:dyDescent="0.25">
      <c r="A42" s="54"/>
      <c r="B42" s="66"/>
      <c r="C42" s="53"/>
      <c r="D42" s="53"/>
      <c r="E42" s="99"/>
      <c r="F42" s="100"/>
      <c r="G42" s="19"/>
      <c r="H42" s="19"/>
      <c r="I42" s="19"/>
      <c r="J42" s="99"/>
      <c r="K42" s="99"/>
      <c r="L42" s="99"/>
    </row>
    <row r="43" spans="1:12" s="5" customFormat="1" x14ac:dyDescent="0.25">
      <c r="A43" s="54"/>
      <c r="B43" s="66"/>
      <c r="C43" s="53"/>
      <c r="D43" s="53"/>
      <c r="E43" s="99"/>
      <c r="F43" s="100"/>
      <c r="G43" s="19"/>
      <c r="H43" s="19"/>
      <c r="I43" s="19"/>
      <c r="J43" s="99"/>
      <c r="K43" s="99"/>
      <c r="L43" s="99"/>
    </row>
    <row r="44" spans="1:12" s="5" customFormat="1" x14ac:dyDescent="0.25">
      <c r="A44" s="54"/>
      <c r="B44" s="66"/>
      <c r="C44" s="53"/>
      <c r="D44" s="53"/>
      <c r="E44" s="99"/>
      <c r="F44" s="100"/>
      <c r="G44" s="19"/>
      <c r="H44" s="19"/>
      <c r="I44" s="19"/>
      <c r="J44" s="99"/>
      <c r="K44" s="99"/>
      <c r="L44" s="99"/>
    </row>
    <row r="45" spans="1:12" s="5" customFormat="1" x14ac:dyDescent="0.25">
      <c r="A45" s="54"/>
      <c r="B45" s="66"/>
      <c r="C45" s="53"/>
      <c r="D45" s="53"/>
      <c r="E45" s="99"/>
      <c r="F45" s="100"/>
      <c r="G45" s="19"/>
      <c r="H45" s="19"/>
      <c r="I45" s="19"/>
      <c r="J45" s="99"/>
      <c r="K45" s="99"/>
      <c r="L45" s="99"/>
    </row>
    <row r="46" spans="1:12" x14ac:dyDescent="0.25">
      <c r="A46" s="54"/>
      <c r="B46" s="66"/>
      <c r="C46" s="53"/>
      <c r="D46" s="53"/>
      <c r="E46" s="100"/>
      <c r="F46" s="100"/>
      <c r="G46" s="19"/>
      <c r="H46" s="19"/>
      <c r="I46" s="19"/>
      <c r="J46" s="99"/>
      <c r="K46" s="99"/>
      <c r="L46" s="99"/>
    </row>
    <row r="47" spans="1:12" s="5" customFormat="1" ht="37.5" customHeight="1" x14ac:dyDescent="0.25">
      <c r="A47" s="57" t="s">
        <v>287</v>
      </c>
      <c r="B47" s="102" t="s">
        <v>47</v>
      </c>
      <c r="C47" s="102">
        <f>SUM(C48,C52,C57)</f>
        <v>0</v>
      </c>
      <c r="D47" s="102">
        <f>SUM(D48,D52,D57)</f>
        <v>0</v>
      </c>
      <c r="E47" s="101"/>
      <c r="F47" s="56"/>
      <c r="G47" s="102">
        <f t="shared" ref="G47:L47" si="7">SUM(G48,G52,G57)</f>
        <v>0</v>
      </c>
      <c r="H47" s="102">
        <f t="shared" si="7"/>
        <v>0</v>
      </c>
      <c r="I47" s="102">
        <f t="shared" si="7"/>
        <v>0</v>
      </c>
      <c r="J47" s="101">
        <f t="shared" si="7"/>
        <v>0</v>
      </c>
      <c r="K47" s="101">
        <f t="shared" si="7"/>
        <v>0</v>
      </c>
      <c r="L47" s="101">
        <f t="shared" si="7"/>
        <v>0</v>
      </c>
    </row>
    <row r="48" spans="1:12" s="5" customFormat="1" x14ac:dyDescent="0.25">
      <c r="A48" s="54"/>
      <c r="B48" s="135" t="s">
        <v>264</v>
      </c>
      <c r="C48" s="136">
        <f>SUM(C49:C51)</f>
        <v>0</v>
      </c>
      <c r="D48" s="136">
        <f>SUM(D49:D51)</f>
        <v>0</v>
      </c>
      <c r="E48" s="137"/>
      <c r="F48" s="138"/>
      <c r="G48" s="136">
        <f t="shared" ref="G48:L48" si="8">SUM(G49:G51)</f>
        <v>0</v>
      </c>
      <c r="H48" s="136">
        <f t="shared" si="8"/>
        <v>0</v>
      </c>
      <c r="I48" s="136">
        <f t="shared" si="8"/>
        <v>0</v>
      </c>
      <c r="J48" s="138">
        <f t="shared" si="8"/>
        <v>0</v>
      </c>
      <c r="K48" s="138">
        <f t="shared" si="8"/>
        <v>0</v>
      </c>
      <c r="L48" s="139">
        <f t="shared" si="8"/>
        <v>0</v>
      </c>
    </row>
    <row r="49" spans="1:12" s="5" customFormat="1" x14ac:dyDescent="0.25">
      <c r="A49" s="54"/>
      <c r="B49" s="66"/>
      <c r="C49" s="53"/>
      <c r="D49" s="53"/>
      <c r="E49" s="99"/>
      <c r="F49" s="100"/>
      <c r="G49" s="19"/>
      <c r="H49" s="19"/>
      <c r="I49" s="19"/>
      <c r="J49" s="99"/>
      <c r="K49" s="99"/>
      <c r="L49" s="99"/>
    </row>
    <row r="50" spans="1:12" s="5" customFormat="1" x14ac:dyDescent="0.25">
      <c r="A50" s="54"/>
      <c r="B50" s="66"/>
      <c r="C50" s="53"/>
      <c r="D50" s="53"/>
      <c r="E50" s="99"/>
      <c r="F50" s="100"/>
      <c r="G50" s="19"/>
      <c r="H50" s="19"/>
      <c r="I50" s="19"/>
      <c r="J50" s="99"/>
      <c r="K50" s="99"/>
      <c r="L50" s="99"/>
    </row>
    <row r="51" spans="1:12" s="5" customFormat="1" x14ac:dyDescent="0.25">
      <c r="A51" s="54"/>
      <c r="B51" s="66"/>
      <c r="C51" s="53"/>
      <c r="D51" s="53"/>
      <c r="E51" s="99"/>
      <c r="F51" s="100"/>
      <c r="G51" s="19"/>
      <c r="H51" s="19"/>
      <c r="I51" s="19"/>
      <c r="J51" s="99"/>
      <c r="K51" s="99"/>
      <c r="L51" s="99"/>
    </row>
    <row r="52" spans="1:12" s="5" customFormat="1" x14ac:dyDescent="0.25">
      <c r="A52" s="54"/>
      <c r="B52" s="135" t="s">
        <v>265</v>
      </c>
      <c r="C52" s="136">
        <f>SUM(C53:C56)</f>
        <v>0</v>
      </c>
      <c r="D52" s="136">
        <f>SUM(D53:D56)</f>
        <v>0</v>
      </c>
      <c r="E52" s="137"/>
      <c r="F52" s="138"/>
      <c r="G52" s="136">
        <f t="shared" ref="G52:L52" si="9">SUM(G53:G56)</f>
        <v>0</v>
      </c>
      <c r="H52" s="136">
        <f t="shared" si="9"/>
        <v>0</v>
      </c>
      <c r="I52" s="136">
        <f t="shared" si="9"/>
        <v>0</v>
      </c>
      <c r="J52" s="138">
        <f t="shared" si="9"/>
        <v>0</v>
      </c>
      <c r="K52" s="138">
        <f t="shared" si="9"/>
        <v>0</v>
      </c>
      <c r="L52" s="139">
        <f t="shared" si="9"/>
        <v>0</v>
      </c>
    </row>
    <row r="53" spans="1:12" s="5" customFormat="1" x14ac:dyDescent="0.25">
      <c r="A53" s="54"/>
      <c r="B53" s="66"/>
      <c r="C53" s="53"/>
      <c r="D53" s="53"/>
      <c r="E53" s="99"/>
      <c r="F53" s="100"/>
      <c r="G53" s="19"/>
      <c r="H53" s="19"/>
      <c r="I53" s="19"/>
      <c r="J53" s="99"/>
      <c r="K53" s="99"/>
      <c r="L53" s="99"/>
    </row>
    <row r="54" spans="1:12" s="5" customFormat="1" x14ac:dyDescent="0.25">
      <c r="A54" s="54"/>
      <c r="B54" s="66"/>
      <c r="C54" s="53"/>
      <c r="D54" s="53"/>
      <c r="E54" s="99"/>
      <c r="F54" s="100"/>
      <c r="G54" s="19"/>
      <c r="H54" s="19"/>
      <c r="I54" s="19"/>
      <c r="J54" s="99"/>
      <c r="K54" s="99"/>
      <c r="L54" s="99"/>
    </row>
    <row r="55" spans="1:12" s="5" customFormat="1" x14ac:dyDescent="0.25">
      <c r="A55" s="54"/>
      <c r="B55" s="66"/>
      <c r="C55" s="53"/>
      <c r="D55" s="53"/>
      <c r="E55" s="99"/>
      <c r="F55" s="100"/>
      <c r="G55" s="19"/>
      <c r="H55" s="19"/>
      <c r="I55" s="19"/>
      <c r="J55" s="99"/>
      <c r="K55" s="99"/>
      <c r="L55" s="99"/>
    </row>
    <row r="56" spans="1:12" s="5" customFormat="1" x14ac:dyDescent="0.25">
      <c r="A56" s="54"/>
      <c r="B56" s="66"/>
      <c r="C56" s="53"/>
      <c r="D56" s="53"/>
      <c r="E56" s="99"/>
      <c r="F56" s="100"/>
      <c r="G56" s="19"/>
      <c r="H56" s="19"/>
      <c r="I56" s="19"/>
      <c r="J56" s="99"/>
      <c r="K56" s="99"/>
      <c r="L56" s="99"/>
    </row>
    <row r="57" spans="1:12" s="5" customFormat="1" x14ac:dyDescent="0.25">
      <c r="A57" s="54"/>
      <c r="B57" s="135" t="s">
        <v>278</v>
      </c>
      <c r="C57" s="136">
        <f>SUM(C58:C60)</f>
        <v>0</v>
      </c>
      <c r="D57" s="136">
        <f>SUM(D58:D60)</f>
        <v>0</v>
      </c>
      <c r="E57" s="137"/>
      <c r="F57" s="138"/>
      <c r="G57" s="136">
        <f t="shared" ref="G57:L57" si="10">SUM(G58:G60)</f>
        <v>0</v>
      </c>
      <c r="H57" s="136">
        <f t="shared" si="10"/>
        <v>0</v>
      </c>
      <c r="I57" s="136">
        <f t="shared" si="10"/>
        <v>0</v>
      </c>
      <c r="J57" s="138">
        <f t="shared" si="10"/>
        <v>0</v>
      </c>
      <c r="K57" s="138">
        <f t="shared" si="10"/>
        <v>0</v>
      </c>
      <c r="L57" s="139">
        <f t="shared" si="10"/>
        <v>0</v>
      </c>
    </row>
    <row r="58" spans="1:12" s="5" customFormat="1" x14ac:dyDescent="0.25">
      <c r="A58" s="54"/>
      <c r="B58" s="66"/>
      <c r="C58" s="53"/>
      <c r="D58" s="53"/>
      <c r="E58" s="99"/>
      <c r="F58" s="100"/>
      <c r="G58" s="19"/>
      <c r="H58" s="19"/>
      <c r="I58" s="19"/>
      <c r="J58" s="99"/>
      <c r="K58" s="99"/>
      <c r="L58" s="99"/>
    </row>
    <row r="59" spans="1:12" s="5" customFormat="1" x14ac:dyDescent="0.25">
      <c r="A59" s="54"/>
      <c r="B59" s="66"/>
      <c r="C59" s="53"/>
      <c r="D59" s="53"/>
      <c r="E59" s="99"/>
      <c r="F59" s="100"/>
      <c r="G59" s="19"/>
      <c r="H59" s="19"/>
      <c r="I59" s="19"/>
      <c r="J59" s="99"/>
      <c r="K59" s="99"/>
      <c r="L59" s="99"/>
    </row>
    <row r="60" spans="1:12" x14ac:dyDescent="0.25">
      <c r="A60" s="54"/>
      <c r="B60" s="66"/>
      <c r="C60" s="53"/>
      <c r="D60" s="53"/>
      <c r="E60" s="100"/>
      <c r="F60" s="100"/>
      <c r="G60" s="19"/>
      <c r="H60" s="19"/>
      <c r="I60" s="19"/>
      <c r="J60" s="99"/>
      <c r="K60" s="99"/>
      <c r="L60" s="99"/>
    </row>
    <row r="61" spans="1:12" s="5" customFormat="1" ht="75" customHeight="1" x14ac:dyDescent="0.25">
      <c r="A61" s="102" t="s">
        <v>288</v>
      </c>
      <c r="B61" s="102" t="s">
        <v>49</v>
      </c>
      <c r="C61" s="102">
        <f>SUM(C62,C66,C70)</f>
        <v>2</v>
      </c>
      <c r="D61" s="102">
        <f>SUM(D62,D66,D70)</f>
        <v>2</v>
      </c>
      <c r="E61" s="101"/>
      <c r="F61" s="102"/>
      <c r="G61" s="102">
        <f t="shared" ref="G61:L61" si="11">SUM(G62,G66,G70)</f>
        <v>22</v>
      </c>
      <c r="H61" s="102">
        <f t="shared" si="11"/>
        <v>87</v>
      </c>
      <c r="I61" s="102">
        <f t="shared" si="11"/>
        <v>476</v>
      </c>
      <c r="J61" s="101">
        <f t="shared" si="11"/>
        <v>0</v>
      </c>
      <c r="K61" s="101">
        <f t="shared" si="11"/>
        <v>0</v>
      </c>
      <c r="L61" s="101">
        <f t="shared" si="11"/>
        <v>0</v>
      </c>
    </row>
    <row r="62" spans="1:12" s="5" customFormat="1" x14ac:dyDescent="0.25">
      <c r="A62" s="54"/>
      <c r="B62" s="135" t="s">
        <v>264</v>
      </c>
      <c r="C62" s="136">
        <f>SUM(C63:C65)</f>
        <v>0</v>
      </c>
      <c r="D62" s="136">
        <f>SUM(D63:D65)</f>
        <v>0</v>
      </c>
      <c r="E62" s="137"/>
      <c r="F62" s="138"/>
      <c r="G62" s="136">
        <f t="shared" ref="G62:L62" si="12">SUM(G63:G65)</f>
        <v>0</v>
      </c>
      <c r="H62" s="136">
        <f t="shared" si="12"/>
        <v>0</v>
      </c>
      <c r="I62" s="136">
        <f t="shared" si="12"/>
        <v>0</v>
      </c>
      <c r="J62" s="138">
        <f t="shared" si="12"/>
        <v>0</v>
      </c>
      <c r="K62" s="138">
        <f t="shared" si="12"/>
        <v>0</v>
      </c>
      <c r="L62" s="139">
        <f t="shared" si="12"/>
        <v>0</v>
      </c>
    </row>
    <row r="63" spans="1:12" s="5" customFormat="1" x14ac:dyDescent="0.25">
      <c r="A63" s="54"/>
      <c r="B63" s="66"/>
      <c r="C63" s="53"/>
      <c r="D63" s="53"/>
      <c r="E63" s="99"/>
      <c r="F63" s="100"/>
      <c r="G63" s="19"/>
      <c r="H63" s="19"/>
      <c r="I63" s="19"/>
      <c r="J63" s="99"/>
      <c r="K63" s="99"/>
      <c r="L63" s="99"/>
    </row>
    <row r="64" spans="1:12" s="5" customFormat="1" x14ac:dyDescent="0.25">
      <c r="A64" s="54"/>
      <c r="B64" s="66"/>
      <c r="C64" s="53"/>
      <c r="D64" s="53"/>
      <c r="E64" s="99"/>
      <c r="F64" s="100"/>
      <c r="G64" s="19"/>
      <c r="H64" s="19"/>
      <c r="I64" s="19"/>
      <c r="J64" s="99"/>
      <c r="K64" s="99"/>
      <c r="L64" s="99"/>
    </row>
    <row r="65" spans="1:12" s="5" customFormat="1" x14ac:dyDescent="0.25">
      <c r="A65" s="54"/>
      <c r="B65" s="66"/>
      <c r="C65" s="53"/>
      <c r="D65" s="53"/>
      <c r="E65" s="99"/>
      <c r="F65" s="100"/>
      <c r="G65" s="19"/>
      <c r="H65" s="19"/>
      <c r="I65" s="19"/>
      <c r="J65" s="99"/>
      <c r="K65" s="99"/>
      <c r="L65" s="99"/>
    </row>
    <row r="66" spans="1:12" s="5" customFormat="1" x14ac:dyDescent="0.25">
      <c r="A66" s="54"/>
      <c r="B66" s="135" t="s">
        <v>265</v>
      </c>
      <c r="C66" s="136">
        <f>SUM(C67:C69)</f>
        <v>1</v>
      </c>
      <c r="D66" s="136">
        <f>SUM(D67:D69)</f>
        <v>1</v>
      </c>
      <c r="E66" s="137"/>
      <c r="F66" s="138"/>
      <c r="G66" s="136">
        <f t="shared" ref="G66:L66" si="13">SUM(G67:G69)</f>
        <v>10</v>
      </c>
      <c r="H66" s="136">
        <f t="shared" si="13"/>
        <v>49</v>
      </c>
      <c r="I66" s="136">
        <f t="shared" si="13"/>
        <v>236</v>
      </c>
      <c r="J66" s="138">
        <f t="shared" si="13"/>
        <v>0</v>
      </c>
      <c r="K66" s="138">
        <f t="shared" si="13"/>
        <v>0</v>
      </c>
      <c r="L66" s="139">
        <f t="shared" si="13"/>
        <v>0</v>
      </c>
    </row>
    <row r="67" spans="1:12" s="5" customFormat="1" ht="56.25" x14ac:dyDescent="0.25">
      <c r="A67" s="54"/>
      <c r="B67" s="66" t="s">
        <v>289</v>
      </c>
      <c r="C67" s="53">
        <v>1</v>
      </c>
      <c r="D67" s="53">
        <v>1</v>
      </c>
      <c r="E67" s="99"/>
      <c r="F67" s="100" t="s">
        <v>272</v>
      </c>
      <c r="G67" s="19">
        <v>10</v>
      </c>
      <c r="H67" s="19">
        <v>49</v>
      </c>
      <c r="I67" s="19">
        <v>236</v>
      </c>
      <c r="J67" s="99"/>
      <c r="K67" s="99"/>
      <c r="L67" s="99"/>
    </row>
    <row r="68" spans="1:12" s="5" customFormat="1" x14ac:dyDescent="0.25">
      <c r="A68" s="54"/>
      <c r="B68" s="66"/>
      <c r="C68" s="53"/>
      <c r="D68" s="53"/>
      <c r="E68" s="99"/>
      <c r="F68" s="100"/>
      <c r="G68" s="19"/>
      <c r="H68" s="19"/>
      <c r="I68" s="19"/>
      <c r="J68" s="99"/>
      <c r="K68" s="99"/>
      <c r="L68" s="99"/>
    </row>
    <row r="69" spans="1:12" s="5" customFormat="1" x14ac:dyDescent="0.25">
      <c r="A69" s="54"/>
      <c r="B69" s="66"/>
      <c r="C69" s="53"/>
      <c r="D69" s="53"/>
      <c r="E69" s="99"/>
      <c r="F69" s="100"/>
      <c r="G69" s="19"/>
      <c r="H69" s="19"/>
      <c r="I69" s="19"/>
      <c r="J69" s="99"/>
      <c r="K69" s="99"/>
      <c r="L69" s="99"/>
    </row>
    <row r="70" spans="1:12" s="5" customFormat="1" x14ac:dyDescent="0.25">
      <c r="A70" s="54"/>
      <c r="B70" s="135" t="s">
        <v>278</v>
      </c>
      <c r="C70" s="136">
        <f>SUM(C71:C74)</f>
        <v>1</v>
      </c>
      <c r="D70" s="136">
        <f>SUM(D71:D74)</f>
        <v>1</v>
      </c>
      <c r="E70" s="137"/>
      <c r="F70" s="138"/>
      <c r="G70" s="136">
        <f t="shared" ref="G70:L70" si="14">SUM(G71:G74)</f>
        <v>12</v>
      </c>
      <c r="H70" s="136">
        <f t="shared" si="14"/>
        <v>38</v>
      </c>
      <c r="I70" s="136">
        <f t="shared" si="14"/>
        <v>240</v>
      </c>
      <c r="J70" s="138">
        <f t="shared" si="14"/>
        <v>0</v>
      </c>
      <c r="K70" s="138">
        <f t="shared" si="14"/>
        <v>0</v>
      </c>
      <c r="L70" s="139">
        <f t="shared" si="14"/>
        <v>0</v>
      </c>
    </row>
    <row r="71" spans="1:12" s="5" customFormat="1" ht="75" x14ac:dyDescent="0.25">
      <c r="A71" s="54"/>
      <c r="B71" s="66" t="s">
        <v>290</v>
      </c>
      <c r="C71" s="53">
        <v>1</v>
      </c>
      <c r="D71" s="53">
        <v>1</v>
      </c>
      <c r="E71" s="99" t="s">
        <v>291</v>
      </c>
      <c r="F71" s="100" t="s">
        <v>272</v>
      </c>
      <c r="G71" s="19">
        <v>12</v>
      </c>
      <c r="H71" s="19">
        <v>38</v>
      </c>
      <c r="I71" s="19">
        <v>240</v>
      </c>
      <c r="J71" s="99"/>
      <c r="K71" s="99"/>
      <c r="L71" s="99"/>
    </row>
    <row r="72" spans="1:12" s="5" customFormat="1" x14ac:dyDescent="0.25">
      <c r="A72" s="54"/>
      <c r="B72" s="66"/>
      <c r="C72" s="53"/>
      <c r="D72" s="53"/>
      <c r="E72" s="99"/>
      <c r="F72" s="100"/>
      <c r="G72" s="19"/>
      <c r="H72" s="19"/>
      <c r="I72" s="19"/>
      <c r="J72" s="99"/>
      <c r="K72" s="99"/>
      <c r="L72" s="99"/>
    </row>
    <row r="73" spans="1:12" s="5" customFormat="1" x14ac:dyDescent="0.25">
      <c r="A73" s="54"/>
      <c r="B73" s="66"/>
      <c r="C73" s="53"/>
      <c r="D73" s="53"/>
      <c r="E73" s="99"/>
      <c r="F73" s="100"/>
      <c r="G73" s="19"/>
      <c r="H73" s="19"/>
      <c r="I73" s="19"/>
      <c r="J73" s="99"/>
      <c r="K73" s="99"/>
      <c r="L73" s="99"/>
    </row>
    <row r="74" spans="1:12" x14ac:dyDescent="0.25">
      <c r="A74" s="54"/>
      <c r="B74" s="66"/>
      <c r="C74" s="53"/>
      <c r="D74" s="53"/>
      <c r="E74" s="100"/>
      <c r="F74" s="100"/>
      <c r="G74" s="19"/>
      <c r="H74" s="19"/>
      <c r="I74" s="19"/>
      <c r="J74" s="99"/>
      <c r="K74" s="99"/>
      <c r="L74" s="99"/>
    </row>
    <row r="75" spans="1:12" s="5" customFormat="1" ht="93.75" customHeight="1" x14ac:dyDescent="0.25">
      <c r="A75" s="102" t="s">
        <v>292</v>
      </c>
      <c r="B75" s="102" t="s">
        <v>50</v>
      </c>
      <c r="C75" s="102">
        <f>SUM(C76,C80,C86)</f>
        <v>2</v>
      </c>
      <c r="D75" s="102">
        <f>SUM(D76,D80,D86)</f>
        <v>2</v>
      </c>
      <c r="E75" s="101"/>
      <c r="F75" s="102"/>
      <c r="G75" s="102">
        <f t="shared" ref="G75:L75" si="15">SUM(G76,G80,G86)</f>
        <v>35</v>
      </c>
      <c r="H75" s="102">
        <f t="shared" si="15"/>
        <v>342</v>
      </c>
      <c r="I75" s="102">
        <f t="shared" si="15"/>
        <v>960</v>
      </c>
      <c r="J75" s="101">
        <f t="shared" si="15"/>
        <v>0</v>
      </c>
      <c r="K75" s="101">
        <f t="shared" si="15"/>
        <v>0</v>
      </c>
      <c r="L75" s="101">
        <f t="shared" si="15"/>
        <v>0</v>
      </c>
    </row>
    <row r="76" spans="1:12" s="5" customFormat="1" x14ac:dyDescent="0.25">
      <c r="A76" s="54"/>
      <c r="B76" s="135" t="s">
        <v>264</v>
      </c>
      <c r="C76" s="136">
        <f>SUM(C77:C79)</f>
        <v>0</v>
      </c>
      <c r="D76" s="136">
        <f>SUM(D77:D79)</f>
        <v>0</v>
      </c>
      <c r="E76" s="137"/>
      <c r="F76" s="138"/>
      <c r="G76" s="136">
        <f t="shared" ref="G76:L76" si="16">SUM(G77:G79)</f>
        <v>0</v>
      </c>
      <c r="H76" s="136">
        <f t="shared" si="16"/>
        <v>0</v>
      </c>
      <c r="I76" s="136">
        <f t="shared" si="16"/>
        <v>0</v>
      </c>
      <c r="J76" s="138">
        <f t="shared" si="16"/>
        <v>0</v>
      </c>
      <c r="K76" s="138">
        <f t="shared" si="16"/>
        <v>0</v>
      </c>
      <c r="L76" s="139">
        <f t="shared" si="16"/>
        <v>0</v>
      </c>
    </row>
    <row r="77" spans="1:12" s="5" customFormat="1" x14ac:dyDescent="0.25">
      <c r="A77" s="54"/>
      <c r="B77" s="66"/>
      <c r="C77" s="53"/>
      <c r="D77" s="53"/>
      <c r="E77" s="99"/>
      <c r="F77" s="100"/>
      <c r="G77" s="19"/>
      <c r="H77" s="19"/>
      <c r="I77" s="19"/>
      <c r="J77" s="99"/>
      <c r="K77" s="99"/>
      <c r="L77" s="99"/>
    </row>
    <row r="78" spans="1:12" s="5" customFormat="1" x14ac:dyDescent="0.25">
      <c r="A78" s="54"/>
      <c r="B78" s="66"/>
      <c r="C78" s="53"/>
      <c r="D78" s="53"/>
      <c r="E78" s="99"/>
      <c r="F78" s="100"/>
      <c r="G78" s="19"/>
      <c r="H78" s="19"/>
      <c r="I78" s="19"/>
      <c r="J78" s="99"/>
      <c r="K78" s="99"/>
      <c r="L78" s="99"/>
    </row>
    <row r="79" spans="1:12" s="5" customFormat="1" x14ac:dyDescent="0.25">
      <c r="A79" s="54"/>
      <c r="B79" s="66"/>
      <c r="C79" s="53"/>
      <c r="D79" s="53"/>
      <c r="E79" s="99"/>
      <c r="F79" s="100"/>
      <c r="G79" s="19"/>
      <c r="H79" s="19"/>
      <c r="I79" s="19"/>
      <c r="J79" s="99"/>
      <c r="K79" s="99"/>
      <c r="L79" s="99"/>
    </row>
    <row r="80" spans="1:12" s="5" customFormat="1" x14ac:dyDescent="0.25">
      <c r="A80" s="54"/>
      <c r="B80" s="135" t="s">
        <v>265</v>
      </c>
      <c r="C80" s="136">
        <f>SUM(C81:C85)</f>
        <v>2</v>
      </c>
      <c r="D80" s="136">
        <f>SUM(D81:D85)</f>
        <v>2</v>
      </c>
      <c r="E80" s="137"/>
      <c r="F80" s="138"/>
      <c r="G80" s="136">
        <f t="shared" ref="G80:L80" si="17">SUM(G81:G85)</f>
        <v>35</v>
      </c>
      <c r="H80" s="136">
        <f t="shared" si="17"/>
        <v>342</v>
      </c>
      <c r="I80" s="136">
        <f t="shared" si="17"/>
        <v>960</v>
      </c>
      <c r="J80" s="138">
        <f t="shared" si="17"/>
        <v>0</v>
      </c>
      <c r="K80" s="138">
        <f t="shared" si="17"/>
        <v>0</v>
      </c>
      <c r="L80" s="139">
        <f t="shared" si="17"/>
        <v>0</v>
      </c>
    </row>
    <row r="81" spans="1:12" s="5" customFormat="1" ht="75" x14ac:dyDescent="0.25">
      <c r="A81" s="54"/>
      <c r="B81" s="66" t="s">
        <v>293</v>
      </c>
      <c r="C81" s="53">
        <v>1</v>
      </c>
      <c r="D81" s="53">
        <v>1</v>
      </c>
      <c r="E81" s="99" t="s">
        <v>271</v>
      </c>
      <c r="F81" s="100" t="s">
        <v>294</v>
      </c>
      <c r="G81" s="19">
        <v>25</v>
      </c>
      <c r="H81" s="19">
        <v>268</v>
      </c>
      <c r="I81" s="19">
        <v>720</v>
      </c>
      <c r="J81" s="99"/>
      <c r="K81" s="99"/>
      <c r="L81" s="99"/>
    </row>
    <row r="82" spans="1:12" s="5" customFormat="1" ht="56.25" x14ac:dyDescent="0.25">
      <c r="A82" s="54"/>
      <c r="B82" s="66" t="s">
        <v>295</v>
      </c>
      <c r="C82" s="53">
        <v>1</v>
      </c>
      <c r="D82" s="53">
        <v>1</v>
      </c>
      <c r="E82" s="99" t="s">
        <v>296</v>
      </c>
      <c r="F82" s="100" t="s">
        <v>272</v>
      </c>
      <c r="G82" s="19">
        <v>10</v>
      </c>
      <c r="H82" s="19">
        <v>74</v>
      </c>
      <c r="I82" s="19">
        <v>240</v>
      </c>
      <c r="J82" s="99"/>
      <c r="K82" s="99"/>
      <c r="L82" s="99"/>
    </row>
    <row r="83" spans="1:12" s="5" customFormat="1" x14ac:dyDescent="0.25">
      <c r="A83" s="54"/>
      <c r="B83" s="66"/>
      <c r="C83" s="53"/>
      <c r="D83" s="53"/>
      <c r="E83" s="99"/>
      <c r="F83" s="100"/>
      <c r="G83" s="19"/>
      <c r="H83" s="19"/>
      <c r="I83" s="19"/>
      <c r="J83" s="99"/>
      <c r="K83" s="99"/>
      <c r="L83" s="99"/>
    </row>
    <row r="84" spans="1:12" s="5" customFormat="1" x14ac:dyDescent="0.25">
      <c r="A84" s="54"/>
      <c r="B84" s="66"/>
      <c r="C84" s="53"/>
      <c r="D84" s="53"/>
      <c r="E84" s="99"/>
      <c r="F84" s="100"/>
      <c r="G84" s="19"/>
      <c r="H84" s="19"/>
      <c r="I84" s="19"/>
      <c r="J84" s="99"/>
      <c r="K84" s="99"/>
      <c r="L84" s="99"/>
    </row>
    <row r="85" spans="1:12" s="5" customFormat="1" x14ac:dyDescent="0.25">
      <c r="A85" s="54"/>
      <c r="B85" s="66"/>
      <c r="C85" s="53"/>
      <c r="D85" s="53"/>
      <c r="E85" s="99"/>
      <c r="F85" s="100"/>
      <c r="G85" s="19"/>
      <c r="H85" s="19"/>
      <c r="I85" s="19"/>
      <c r="J85" s="99"/>
      <c r="K85" s="99"/>
      <c r="L85" s="99"/>
    </row>
    <row r="86" spans="1:12" s="5" customFormat="1" x14ac:dyDescent="0.25">
      <c r="A86" s="54"/>
      <c r="B86" s="135" t="s">
        <v>278</v>
      </c>
      <c r="C86" s="136">
        <f>SUM(C87:C90)</f>
        <v>0</v>
      </c>
      <c r="D86" s="136">
        <f>SUM(D87:D90)</f>
        <v>0</v>
      </c>
      <c r="E86" s="137"/>
      <c r="F86" s="138"/>
      <c r="G86" s="136">
        <f t="shared" ref="G86:L86" si="18">SUM(G87:G90)</f>
        <v>0</v>
      </c>
      <c r="H86" s="136">
        <f t="shared" si="18"/>
        <v>0</v>
      </c>
      <c r="I86" s="136">
        <f t="shared" si="18"/>
        <v>0</v>
      </c>
      <c r="J86" s="138">
        <f t="shared" si="18"/>
        <v>0</v>
      </c>
      <c r="K86" s="138">
        <f t="shared" si="18"/>
        <v>0</v>
      </c>
      <c r="L86" s="139">
        <f t="shared" si="18"/>
        <v>0</v>
      </c>
    </row>
    <row r="87" spans="1:12" s="5" customFormat="1" x14ac:dyDescent="0.25">
      <c r="A87" s="54"/>
      <c r="B87" s="66"/>
      <c r="C87" s="53"/>
      <c r="D87" s="53"/>
      <c r="E87" s="99"/>
      <c r="F87" s="100"/>
      <c r="G87" s="19"/>
      <c r="H87" s="19"/>
      <c r="I87" s="19"/>
      <c r="J87" s="99"/>
      <c r="K87" s="99"/>
      <c r="L87" s="99"/>
    </row>
    <row r="88" spans="1:12" s="5" customFormat="1" x14ac:dyDescent="0.25">
      <c r="A88" s="54"/>
      <c r="B88" s="66"/>
      <c r="C88" s="53"/>
      <c r="D88" s="53"/>
      <c r="E88" s="99"/>
      <c r="F88" s="100"/>
      <c r="G88" s="19"/>
      <c r="H88" s="19"/>
      <c r="I88" s="19"/>
      <c r="J88" s="99"/>
      <c r="K88" s="99"/>
      <c r="L88" s="99"/>
    </row>
    <row r="89" spans="1:12" s="5" customFormat="1" x14ac:dyDescent="0.25">
      <c r="A89" s="54"/>
      <c r="B89" s="66"/>
      <c r="C89" s="53"/>
      <c r="D89" s="53"/>
      <c r="E89" s="99"/>
      <c r="F89" s="100"/>
      <c r="G89" s="19"/>
      <c r="H89" s="19"/>
      <c r="I89" s="19"/>
      <c r="J89" s="99"/>
      <c r="K89" s="99"/>
      <c r="L89" s="99"/>
    </row>
    <row r="90" spans="1:12" x14ac:dyDescent="0.25">
      <c r="A90" s="54"/>
      <c r="B90" s="66"/>
      <c r="C90" s="53"/>
      <c r="D90" s="53"/>
      <c r="E90" s="100"/>
      <c r="F90" s="100"/>
      <c r="G90" s="19"/>
      <c r="H90" s="19"/>
      <c r="I90" s="19"/>
      <c r="J90" s="99"/>
      <c r="K90" s="99"/>
      <c r="L90" s="99"/>
    </row>
    <row r="91" spans="1:12" s="5" customFormat="1" ht="75" customHeight="1" x14ac:dyDescent="0.25">
      <c r="A91" s="102" t="s">
        <v>297</v>
      </c>
      <c r="B91" s="102" t="s">
        <v>51</v>
      </c>
      <c r="C91" s="102">
        <f>SUM(C92,C96,C102)</f>
        <v>1</v>
      </c>
      <c r="D91" s="102">
        <f>SUM(D92,D96,D102)</f>
        <v>1</v>
      </c>
      <c r="E91" s="101"/>
      <c r="F91" s="102"/>
      <c r="G91" s="102">
        <f>SUM(G92,G96,G102)</f>
        <v>5</v>
      </c>
      <c r="H91" s="102">
        <f>SUM(H92,H96,H102)</f>
        <v>200</v>
      </c>
      <c r="I91" s="102">
        <f>SUM(CI92,I96,I102)</f>
        <v>240</v>
      </c>
      <c r="J91" s="101">
        <f>SUM(J92,J96,J102)</f>
        <v>0</v>
      </c>
      <c r="K91" s="101">
        <f>SUM(K92,K96,K102)</f>
        <v>0</v>
      </c>
      <c r="L91" s="101">
        <f>SUM(L92,L96,L102)</f>
        <v>0</v>
      </c>
    </row>
    <row r="92" spans="1:12" s="5" customFormat="1" x14ac:dyDescent="0.25">
      <c r="A92" s="54"/>
      <c r="B92" s="135" t="s">
        <v>264</v>
      </c>
      <c r="C92" s="136">
        <f>SUM(C93:C95)</f>
        <v>0</v>
      </c>
      <c r="D92" s="136">
        <f>SUM(D93:D95)</f>
        <v>0</v>
      </c>
      <c r="E92" s="137"/>
      <c r="F92" s="138"/>
      <c r="G92" s="136">
        <f t="shared" ref="G92:L92" si="19">SUM(G93:G95)</f>
        <v>0</v>
      </c>
      <c r="H92" s="136">
        <f t="shared" si="19"/>
        <v>0</v>
      </c>
      <c r="I92" s="136">
        <f t="shared" si="19"/>
        <v>0</v>
      </c>
      <c r="J92" s="138">
        <f t="shared" si="19"/>
        <v>0</v>
      </c>
      <c r="K92" s="138">
        <f t="shared" si="19"/>
        <v>0</v>
      </c>
      <c r="L92" s="139">
        <f t="shared" si="19"/>
        <v>0</v>
      </c>
    </row>
    <row r="93" spans="1:12" s="5" customFormat="1" x14ac:dyDescent="0.25">
      <c r="A93" s="54"/>
      <c r="B93" s="66"/>
      <c r="C93" s="53"/>
      <c r="D93" s="53"/>
      <c r="E93" s="99"/>
      <c r="F93" s="100"/>
      <c r="G93" s="19"/>
      <c r="H93" s="19"/>
      <c r="I93" s="19"/>
      <c r="J93" s="99"/>
      <c r="K93" s="99"/>
      <c r="L93" s="99"/>
    </row>
    <row r="94" spans="1:12" s="5" customFormat="1" x14ac:dyDescent="0.25">
      <c r="A94" s="54"/>
      <c r="B94" s="66"/>
      <c r="C94" s="53"/>
      <c r="D94" s="53"/>
      <c r="E94" s="99"/>
      <c r="F94" s="100"/>
      <c r="G94" s="19"/>
      <c r="H94" s="19"/>
      <c r="I94" s="19"/>
      <c r="J94" s="99"/>
      <c r="K94" s="99"/>
      <c r="L94" s="99"/>
    </row>
    <row r="95" spans="1:12" s="5" customFormat="1" x14ac:dyDescent="0.25">
      <c r="A95" s="54"/>
      <c r="B95" s="66"/>
      <c r="C95" s="53"/>
      <c r="D95" s="53"/>
      <c r="E95" s="99"/>
      <c r="F95" s="100"/>
      <c r="G95" s="19"/>
      <c r="H95" s="19"/>
      <c r="I95" s="19"/>
      <c r="J95" s="99"/>
      <c r="K95" s="99"/>
      <c r="L95" s="99"/>
    </row>
    <row r="96" spans="1:12" s="5" customFormat="1" x14ac:dyDescent="0.25">
      <c r="A96" s="54"/>
      <c r="B96" s="135" t="s">
        <v>265</v>
      </c>
      <c r="C96" s="136">
        <v>1</v>
      </c>
      <c r="D96" s="136">
        <v>1</v>
      </c>
      <c r="E96" s="137"/>
      <c r="F96" s="138"/>
      <c r="G96" s="136">
        <f t="shared" ref="G96:L96" si="20">SUM(G97:G101)</f>
        <v>5</v>
      </c>
      <c r="H96" s="136">
        <f t="shared" si="20"/>
        <v>200</v>
      </c>
      <c r="I96" s="136">
        <f t="shared" si="20"/>
        <v>240</v>
      </c>
      <c r="J96" s="138">
        <f t="shared" si="20"/>
        <v>0</v>
      </c>
      <c r="K96" s="138">
        <f t="shared" si="20"/>
        <v>0</v>
      </c>
      <c r="L96" s="139">
        <f t="shared" si="20"/>
        <v>0</v>
      </c>
    </row>
    <row r="97" spans="1:12" s="5" customFormat="1" ht="75" x14ac:dyDescent="0.25">
      <c r="A97" s="54"/>
      <c r="B97" s="66" t="s">
        <v>298</v>
      </c>
      <c r="C97" s="53">
        <v>1</v>
      </c>
      <c r="D97" s="53">
        <v>1</v>
      </c>
      <c r="E97" s="99" t="s">
        <v>271</v>
      </c>
      <c r="F97" s="100" t="s">
        <v>272</v>
      </c>
      <c r="G97" s="19">
        <v>5</v>
      </c>
      <c r="H97" s="19">
        <v>200</v>
      </c>
      <c r="I97" s="19">
        <v>240</v>
      </c>
      <c r="J97" s="99"/>
      <c r="K97" s="99"/>
      <c r="L97" s="99"/>
    </row>
    <row r="98" spans="1:12" s="5" customFormat="1" x14ac:dyDescent="0.25">
      <c r="A98" s="54"/>
      <c r="B98" s="66"/>
      <c r="C98" s="53"/>
      <c r="D98" s="53"/>
      <c r="E98" s="99"/>
      <c r="F98" s="100"/>
      <c r="G98" s="19"/>
      <c r="H98" s="19"/>
      <c r="I98" s="19"/>
      <c r="J98" s="99"/>
      <c r="K98" s="99"/>
      <c r="L98" s="99"/>
    </row>
    <row r="99" spans="1:12" s="5" customFormat="1" x14ac:dyDescent="0.25">
      <c r="A99" s="54"/>
      <c r="B99" s="66"/>
      <c r="C99" s="53"/>
      <c r="D99" s="53"/>
      <c r="E99" s="99"/>
      <c r="F99" s="100"/>
      <c r="G99" s="19"/>
      <c r="H99" s="19"/>
      <c r="I99" s="19"/>
      <c r="J99" s="99"/>
      <c r="K99" s="99"/>
      <c r="L99" s="99"/>
    </row>
    <row r="100" spans="1:12" s="5" customFormat="1" x14ac:dyDescent="0.25">
      <c r="A100" s="54"/>
      <c r="B100" s="66"/>
      <c r="C100" s="53"/>
      <c r="D100" s="53"/>
      <c r="E100" s="99"/>
      <c r="F100" s="100"/>
      <c r="G100" s="19"/>
      <c r="H100" s="19"/>
      <c r="I100" s="19"/>
      <c r="J100" s="99"/>
      <c r="K100" s="99"/>
      <c r="L100" s="99"/>
    </row>
    <row r="101" spans="1:12" s="5" customFormat="1" x14ac:dyDescent="0.25">
      <c r="A101" s="54"/>
      <c r="B101" s="66"/>
      <c r="C101" s="53"/>
      <c r="D101" s="53"/>
      <c r="E101" s="99"/>
      <c r="F101" s="100"/>
      <c r="G101" s="19"/>
      <c r="H101" s="19"/>
      <c r="I101" s="19"/>
      <c r="J101" s="99"/>
      <c r="K101" s="99"/>
      <c r="L101" s="99"/>
    </row>
    <row r="102" spans="1:12" s="5" customFormat="1" x14ac:dyDescent="0.25">
      <c r="A102" s="54"/>
      <c r="B102" s="135" t="s">
        <v>278</v>
      </c>
      <c r="C102" s="136">
        <f>SUM(C103:C106)</f>
        <v>0</v>
      </c>
      <c r="D102" s="136">
        <f>SUM(D103:D106)</f>
        <v>0</v>
      </c>
      <c r="E102" s="137"/>
      <c r="F102" s="138"/>
      <c r="G102" s="136">
        <f t="shared" ref="G102:L102" si="21">SUM(G103:G106)</f>
        <v>0</v>
      </c>
      <c r="H102" s="136">
        <f t="shared" si="21"/>
        <v>0</v>
      </c>
      <c r="I102" s="136">
        <f t="shared" si="21"/>
        <v>0</v>
      </c>
      <c r="J102" s="138">
        <f t="shared" si="21"/>
        <v>0</v>
      </c>
      <c r="K102" s="138">
        <f t="shared" si="21"/>
        <v>0</v>
      </c>
      <c r="L102" s="139">
        <f t="shared" si="21"/>
        <v>0</v>
      </c>
    </row>
    <row r="103" spans="1:12" s="5" customFormat="1" x14ac:dyDescent="0.25">
      <c r="A103" s="54"/>
      <c r="B103" s="66"/>
      <c r="C103" s="53"/>
      <c r="D103" s="53"/>
      <c r="E103" s="99"/>
      <c r="F103" s="100"/>
      <c r="G103" s="19"/>
      <c r="H103" s="19"/>
      <c r="I103" s="19"/>
      <c r="J103" s="99"/>
      <c r="K103" s="99"/>
      <c r="L103" s="99"/>
    </row>
    <row r="104" spans="1:12" s="5" customFormat="1" x14ac:dyDescent="0.25">
      <c r="A104" s="54"/>
      <c r="B104" s="66"/>
      <c r="C104" s="53"/>
      <c r="D104" s="53"/>
      <c r="E104" s="99"/>
      <c r="F104" s="100"/>
      <c r="G104" s="19"/>
      <c r="H104" s="19"/>
      <c r="I104" s="19"/>
      <c r="J104" s="99"/>
      <c r="K104" s="99"/>
      <c r="L104" s="99"/>
    </row>
    <row r="105" spans="1:12" s="5" customFormat="1" x14ac:dyDescent="0.25">
      <c r="A105" s="54"/>
      <c r="B105" s="66"/>
      <c r="C105" s="53"/>
      <c r="D105" s="53"/>
      <c r="E105" s="99"/>
      <c r="F105" s="100"/>
      <c r="G105" s="19"/>
      <c r="H105" s="19"/>
      <c r="I105" s="19"/>
      <c r="J105" s="99"/>
      <c r="K105" s="99"/>
      <c r="L105" s="99"/>
    </row>
    <row r="106" spans="1:12" x14ac:dyDescent="0.25">
      <c r="A106" s="54"/>
      <c r="B106" s="66"/>
      <c r="C106" s="53"/>
      <c r="D106" s="53"/>
      <c r="E106" s="100"/>
      <c r="F106" s="100"/>
      <c r="G106" s="19"/>
      <c r="H106" s="19"/>
      <c r="I106" s="19"/>
      <c r="J106" s="99"/>
      <c r="K106" s="99"/>
      <c r="L106" s="99"/>
    </row>
    <row r="107" spans="1:12" ht="187.5" customHeight="1" x14ac:dyDescent="0.25">
      <c r="A107" s="102" t="s">
        <v>299</v>
      </c>
      <c r="B107" s="102" t="s">
        <v>300</v>
      </c>
      <c r="C107" s="102">
        <f>SUM(C108,C112,C115)</f>
        <v>0</v>
      </c>
      <c r="D107" s="102">
        <f>SUM(D108,D112,D115)</f>
        <v>0</v>
      </c>
      <c r="E107" s="101"/>
      <c r="F107" s="102"/>
      <c r="G107" s="102">
        <f t="shared" ref="G107:L107" si="22">SUM(G108,G112,G115)</f>
        <v>0</v>
      </c>
      <c r="H107" s="102">
        <f t="shared" si="22"/>
        <v>0</v>
      </c>
      <c r="I107" s="102">
        <f t="shared" si="22"/>
        <v>0</v>
      </c>
      <c r="J107" s="101">
        <f t="shared" si="22"/>
        <v>0</v>
      </c>
      <c r="K107" s="101">
        <f t="shared" si="22"/>
        <v>0</v>
      </c>
      <c r="L107" s="101">
        <f t="shared" si="22"/>
        <v>0</v>
      </c>
    </row>
    <row r="108" spans="1:12" x14ac:dyDescent="0.25">
      <c r="A108" s="54"/>
      <c r="B108" s="135" t="s">
        <v>264</v>
      </c>
      <c r="C108" s="136">
        <f>SUM(C109:C111)</f>
        <v>0</v>
      </c>
      <c r="D108" s="136">
        <f>SUM(D109:D111)</f>
        <v>0</v>
      </c>
      <c r="E108" s="137"/>
      <c r="F108" s="138"/>
      <c r="G108" s="136">
        <f t="shared" ref="G108:L108" si="23">SUM(G109:G111)</f>
        <v>0</v>
      </c>
      <c r="H108" s="136">
        <f t="shared" si="23"/>
        <v>0</v>
      </c>
      <c r="I108" s="136">
        <f t="shared" si="23"/>
        <v>0</v>
      </c>
      <c r="J108" s="138">
        <f t="shared" si="23"/>
        <v>0</v>
      </c>
      <c r="K108" s="138">
        <f t="shared" si="23"/>
        <v>0</v>
      </c>
      <c r="L108" s="139">
        <f t="shared" si="23"/>
        <v>0</v>
      </c>
    </row>
    <row r="109" spans="1:12" x14ac:dyDescent="0.25">
      <c r="A109" s="54"/>
      <c r="B109" s="66"/>
      <c r="C109" s="53"/>
      <c r="D109" s="53"/>
      <c r="E109" s="99"/>
      <c r="F109" s="100"/>
      <c r="G109" s="19"/>
      <c r="H109" s="19"/>
      <c r="I109" s="19"/>
      <c r="J109" s="99"/>
      <c r="K109" s="99"/>
      <c r="L109" s="99"/>
    </row>
    <row r="110" spans="1:12" x14ac:dyDescent="0.25">
      <c r="A110" s="54"/>
      <c r="B110" s="66"/>
      <c r="C110" s="53"/>
      <c r="D110" s="53"/>
      <c r="E110" s="99"/>
      <c r="F110" s="100"/>
      <c r="G110" s="19"/>
      <c r="H110" s="19"/>
      <c r="I110" s="19"/>
      <c r="J110" s="99"/>
      <c r="K110" s="99"/>
      <c r="L110" s="99"/>
    </row>
    <row r="111" spans="1:12" x14ac:dyDescent="0.25">
      <c r="A111" s="54"/>
      <c r="B111" s="66"/>
      <c r="C111" s="53"/>
      <c r="D111" s="53"/>
      <c r="E111" s="99"/>
      <c r="F111" s="100"/>
      <c r="G111" s="19"/>
      <c r="H111" s="19"/>
      <c r="I111" s="19"/>
      <c r="J111" s="99"/>
      <c r="K111" s="99"/>
      <c r="L111" s="99"/>
    </row>
    <row r="112" spans="1:12" x14ac:dyDescent="0.25">
      <c r="A112" s="54"/>
      <c r="B112" s="135" t="s">
        <v>265</v>
      </c>
      <c r="C112" s="136">
        <f>SUM(C113:C114)</f>
        <v>0</v>
      </c>
      <c r="D112" s="136">
        <f>SUM(D113:D114)</f>
        <v>0</v>
      </c>
      <c r="E112" s="137"/>
      <c r="F112" s="138"/>
      <c r="G112" s="136">
        <f t="shared" ref="G112:L112" si="24">SUM(G113:G114)</f>
        <v>0</v>
      </c>
      <c r="H112" s="136">
        <f t="shared" si="24"/>
        <v>0</v>
      </c>
      <c r="I112" s="136">
        <f t="shared" si="24"/>
        <v>0</v>
      </c>
      <c r="J112" s="138">
        <f t="shared" si="24"/>
        <v>0</v>
      </c>
      <c r="K112" s="138">
        <f t="shared" si="24"/>
        <v>0</v>
      </c>
      <c r="L112" s="139">
        <f t="shared" si="24"/>
        <v>0</v>
      </c>
    </row>
    <row r="113" spans="1:12" x14ac:dyDescent="0.25">
      <c r="A113" s="54"/>
      <c r="B113" s="66"/>
      <c r="C113" s="53"/>
      <c r="D113" s="53"/>
      <c r="E113" s="99"/>
      <c r="F113" s="100"/>
      <c r="G113" s="19"/>
      <c r="H113" s="19"/>
      <c r="I113" s="19"/>
      <c r="J113" s="99"/>
      <c r="K113" s="99"/>
      <c r="L113" s="99"/>
    </row>
    <row r="114" spans="1:12" x14ac:dyDescent="0.25">
      <c r="A114" s="54"/>
      <c r="B114" s="66"/>
      <c r="C114" s="53"/>
      <c r="D114" s="53"/>
      <c r="E114" s="99"/>
      <c r="F114" s="100"/>
      <c r="G114" s="19"/>
      <c r="H114" s="19"/>
      <c r="I114" s="19"/>
      <c r="J114" s="99"/>
      <c r="K114" s="99"/>
      <c r="L114" s="99"/>
    </row>
    <row r="115" spans="1:12" x14ac:dyDescent="0.25">
      <c r="A115" s="54"/>
      <c r="B115" s="135" t="s">
        <v>278</v>
      </c>
      <c r="C115" s="136">
        <f>SUM(C116:C118)</f>
        <v>0</v>
      </c>
      <c r="D115" s="136">
        <f>SUM(D116:D118)</f>
        <v>0</v>
      </c>
      <c r="E115" s="137"/>
      <c r="F115" s="138"/>
      <c r="G115" s="136">
        <f t="shared" ref="G115:L115" si="25">SUM(G116:G118)</f>
        <v>0</v>
      </c>
      <c r="H115" s="136">
        <f t="shared" si="25"/>
        <v>0</v>
      </c>
      <c r="I115" s="136">
        <f t="shared" si="25"/>
        <v>0</v>
      </c>
      <c r="J115" s="138">
        <f t="shared" si="25"/>
        <v>0</v>
      </c>
      <c r="K115" s="138">
        <f t="shared" si="25"/>
        <v>0</v>
      </c>
      <c r="L115" s="139">
        <f t="shared" si="25"/>
        <v>0</v>
      </c>
    </row>
    <row r="116" spans="1:12" x14ac:dyDescent="0.25">
      <c r="A116" s="54"/>
      <c r="B116" s="66"/>
      <c r="C116" s="53"/>
      <c r="D116" s="53"/>
      <c r="E116" s="99"/>
      <c r="F116" s="100"/>
      <c r="G116" s="19"/>
      <c r="H116" s="19"/>
      <c r="I116" s="19"/>
      <c r="J116" s="99"/>
      <c r="K116" s="99"/>
      <c r="L116" s="99"/>
    </row>
    <row r="117" spans="1:12" x14ac:dyDescent="0.25">
      <c r="A117" s="54"/>
      <c r="B117" s="66"/>
      <c r="C117" s="53"/>
      <c r="D117" s="53"/>
      <c r="E117" s="99"/>
      <c r="F117" s="100"/>
      <c r="G117" s="19"/>
      <c r="H117" s="19"/>
      <c r="I117" s="19"/>
      <c r="J117" s="99"/>
      <c r="K117" s="99"/>
      <c r="L117" s="99"/>
    </row>
    <row r="118" spans="1:12" x14ac:dyDescent="0.25">
      <c r="A118" s="54"/>
      <c r="B118" s="66"/>
      <c r="C118" s="53"/>
      <c r="D118" s="53"/>
      <c r="E118" s="100"/>
      <c r="F118" s="100"/>
      <c r="G118" s="19"/>
      <c r="H118" s="19"/>
      <c r="I118" s="19"/>
      <c r="J118" s="99"/>
      <c r="K118" s="99"/>
      <c r="L118" s="99"/>
    </row>
    <row r="119" spans="1:12" ht="19.5" x14ac:dyDescent="0.35">
      <c r="A119" s="421" t="s">
        <v>301</v>
      </c>
      <c r="B119" s="421"/>
      <c r="C119" s="421"/>
      <c r="D119" s="421"/>
      <c r="E119" s="421"/>
      <c r="F119" s="421"/>
      <c r="G119" s="421"/>
      <c r="H119" s="421"/>
      <c r="I119" s="421"/>
      <c r="J119" s="421"/>
      <c r="K119" s="102"/>
      <c r="L119" s="131"/>
    </row>
    <row r="120" spans="1:12" x14ac:dyDescent="0.3">
      <c r="K120" s="112"/>
      <c r="L120" s="132"/>
    </row>
    <row r="121" spans="1:12" x14ac:dyDescent="0.3">
      <c r="K121" s="112"/>
      <c r="L121" s="132"/>
    </row>
    <row r="122" spans="1:12" x14ac:dyDescent="0.3">
      <c r="K122" s="112"/>
      <c r="L122" s="132"/>
    </row>
    <row r="123" spans="1:12" x14ac:dyDescent="0.3">
      <c r="K123" s="112"/>
      <c r="L123" s="132"/>
    </row>
    <row r="124" spans="1:12" x14ac:dyDescent="0.3">
      <c r="K124" s="112"/>
      <c r="L124" s="132"/>
    </row>
    <row r="125" spans="1:12" x14ac:dyDescent="0.3">
      <c r="K125" s="112"/>
      <c r="L125" s="132"/>
    </row>
    <row r="126" spans="1:12" x14ac:dyDescent="0.3">
      <c r="K126" s="112"/>
      <c r="L126" s="132"/>
    </row>
    <row r="127" spans="1:12" x14ac:dyDescent="0.3">
      <c r="K127" s="112"/>
      <c r="L127" s="132"/>
    </row>
    <row r="128" spans="1:12" x14ac:dyDescent="0.3">
      <c r="K128" s="112"/>
      <c r="L128" s="132"/>
    </row>
    <row r="129" spans="11:12" customFormat="1" x14ac:dyDescent="0.25">
      <c r="K129" s="112"/>
      <c r="L129" s="132"/>
    </row>
    <row r="130" spans="11:12" customFormat="1" x14ac:dyDescent="0.25">
      <c r="K130" s="102"/>
      <c r="L130" s="131"/>
    </row>
    <row r="131" spans="11:12" customFormat="1" x14ac:dyDescent="0.25">
      <c r="K131" s="100"/>
      <c r="L131" s="133"/>
    </row>
    <row r="132" spans="11:12" customFormat="1" x14ac:dyDescent="0.25">
      <c r="K132" s="100"/>
      <c r="L132" s="133"/>
    </row>
    <row r="133" spans="11:12" customFormat="1" x14ac:dyDescent="0.25">
      <c r="K133" s="100"/>
      <c r="L133" s="133"/>
    </row>
    <row r="134" spans="11:12" customFormat="1" x14ac:dyDescent="0.25">
      <c r="K134" s="100"/>
      <c r="L134" s="133"/>
    </row>
    <row r="135" spans="11:12" customFormat="1" x14ac:dyDescent="0.25">
      <c r="K135" s="100"/>
      <c r="L135" s="133"/>
    </row>
    <row r="136" spans="11:12" customFormat="1" x14ac:dyDescent="0.25">
      <c r="K136" s="100"/>
      <c r="L136" s="133"/>
    </row>
    <row r="137" spans="11:12" customFormat="1" x14ac:dyDescent="0.25">
      <c r="K137" s="100"/>
      <c r="L137" s="133"/>
    </row>
    <row r="138" spans="11:12" customFormat="1" x14ac:dyDescent="0.25">
      <c r="K138" s="100"/>
      <c r="L138" s="133"/>
    </row>
    <row r="139" spans="11:12" customFormat="1" x14ac:dyDescent="0.25">
      <c r="K139" s="100"/>
      <c r="L139" s="133"/>
    </row>
    <row r="140" spans="11:12" customFormat="1" x14ac:dyDescent="0.25">
      <c r="K140" s="100"/>
      <c r="L140" s="133"/>
    </row>
    <row r="141" spans="11:12" customFormat="1" x14ac:dyDescent="0.25">
      <c r="K141" s="102"/>
      <c r="L141" s="131"/>
    </row>
    <row r="142" spans="11:12" customFormat="1" x14ac:dyDescent="0.25">
      <c r="K142" s="100"/>
      <c r="L142" s="133"/>
    </row>
    <row r="143" spans="11:12" customFormat="1" x14ac:dyDescent="0.25">
      <c r="K143" s="100"/>
      <c r="L143" s="133"/>
    </row>
    <row r="144" spans="11:12" customFormat="1" x14ac:dyDescent="0.25">
      <c r="K144" s="100"/>
      <c r="L144" s="133"/>
    </row>
    <row r="145" spans="11:12" customFormat="1" x14ac:dyDescent="0.25">
      <c r="K145" s="100"/>
      <c r="L145" s="133"/>
    </row>
    <row r="146" spans="11:12" customFormat="1" x14ac:dyDescent="0.25">
      <c r="K146" s="100"/>
      <c r="L146" s="133"/>
    </row>
    <row r="147" spans="11:12" customFormat="1" x14ac:dyDescent="0.25">
      <c r="K147" s="100"/>
      <c r="L147" s="133"/>
    </row>
    <row r="148" spans="11:12" customFormat="1" x14ac:dyDescent="0.25">
      <c r="K148" s="100"/>
      <c r="L148" s="133"/>
    </row>
    <row r="149" spans="11:12" customFormat="1" x14ac:dyDescent="0.25">
      <c r="K149" s="100"/>
      <c r="L149" s="133"/>
    </row>
    <row r="150" spans="11:12" customFormat="1" x14ac:dyDescent="0.25">
      <c r="K150" s="100"/>
      <c r="L150" s="133"/>
    </row>
    <row r="151" spans="11:12" customFormat="1" x14ac:dyDescent="0.25">
      <c r="K151" s="100"/>
      <c r="L151" s="133"/>
    </row>
    <row r="152" spans="11:12" customFormat="1" x14ac:dyDescent="0.25">
      <c r="K152" s="102"/>
      <c r="L152" s="131"/>
    </row>
    <row r="153" spans="11:12" customFormat="1" x14ac:dyDescent="0.25">
      <c r="K153" s="100"/>
      <c r="L153" s="133"/>
    </row>
    <row r="154" spans="11:12" customFormat="1" x14ac:dyDescent="0.25">
      <c r="K154" s="100"/>
      <c r="L154" s="133"/>
    </row>
    <row r="155" spans="11:12" customFormat="1" x14ac:dyDescent="0.25">
      <c r="K155" s="100"/>
      <c r="L155" s="133"/>
    </row>
    <row r="156" spans="11:12" customFormat="1" x14ac:dyDescent="0.25">
      <c r="K156" s="100"/>
      <c r="L156" s="133"/>
    </row>
    <row r="157" spans="11:12" customFormat="1" x14ac:dyDescent="0.25">
      <c r="K157" s="100"/>
      <c r="L157" s="133"/>
    </row>
    <row r="158" spans="11:12" customFormat="1" x14ac:dyDescent="0.25">
      <c r="K158" s="100"/>
      <c r="L158" s="133"/>
    </row>
    <row r="159" spans="11:12" customFormat="1" x14ac:dyDescent="0.25">
      <c r="K159" s="100"/>
      <c r="L159" s="133"/>
    </row>
    <row r="160" spans="11:12" customFormat="1" x14ac:dyDescent="0.25">
      <c r="K160" s="100"/>
      <c r="L160" s="133"/>
    </row>
    <row r="161" spans="11:12" customFormat="1" x14ac:dyDescent="0.25">
      <c r="K161" s="100"/>
      <c r="L161" s="133"/>
    </row>
    <row r="162" spans="11:12" customFormat="1" x14ac:dyDescent="0.25">
      <c r="K162" s="100"/>
      <c r="L162" s="133"/>
    </row>
    <row r="163" spans="11:12" customFormat="1" x14ac:dyDescent="0.25">
      <c r="K163" s="102"/>
      <c r="L163" s="131"/>
    </row>
    <row r="164" spans="11:12" customFormat="1" x14ac:dyDescent="0.25">
      <c r="K164" s="100"/>
      <c r="L164" s="133"/>
    </row>
    <row r="165" spans="11:12" customFormat="1" x14ac:dyDescent="0.25">
      <c r="K165" s="100"/>
      <c r="L165" s="133"/>
    </row>
    <row r="166" spans="11:12" customFormat="1" x14ac:dyDescent="0.25">
      <c r="K166" s="100"/>
      <c r="L166" s="133"/>
    </row>
    <row r="167" spans="11:12" customFormat="1" x14ac:dyDescent="0.25">
      <c r="K167" s="100"/>
      <c r="L167" s="133"/>
    </row>
    <row r="168" spans="11:12" customFormat="1" x14ac:dyDescent="0.25">
      <c r="K168" s="100"/>
      <c r="L168" s="133"/>
    </row>
    <row r="169" spans="11:12" customFormat="1" x14ac:dyDescent="0.25">
      <c r="K169" s="100"/>
      <c r="L169" s="133"/>
    </row>
    <row r="170" spans="11:12" customFormat="1" x14ac:dyDescent="0.25">
      <c r="K170" s="100"/>
      <c r="L170" s="133"/>
    </row>
    <row r="171" spans="11:12" customFormat="1" x14ac:dyDescent="0.25">
      <c r="K171" s="100"/>
      <c r="L171" s="133"/>
    </row>
    <row r="172" spans="11:12" customFormat="1" x14ac:dyDescent="0.25">
      <c r="K172" s="100"/>
      <c r="L172" s="133"/>
    </row>
    <row r="173" spans="11:12" customFormat="1" x14ac:dyDescent="0.25">
      <c r="K173" s="100"/>
      <c r="L173" s="133"/>
    </row>
    <row r="174" spans="11:12" customFormat="1" x14ac:dyDescent="0.25">
      <c r="K174" s="102"/>
      <c r="L174" s="131"/>
    </row>
    <row r="175" spans="11:12" customFormat="1" x14ac:dyDescent="0.25">
      <c r="K175" s="100"/>
      <c r="L175" s="133"/>
    </row>
    <row r="176" spans="11:12" customFormat="1" x14ac:dyDescent="0.25">
      <c r="K176" s="100"/>
      <c r="L176" s="133"/>
    </row>
  </sheetData>
  <sheetProtection password="DF93" sheet="1" objects="1" scenarios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SheetLayoutView="100" workbookViewId="0">
      <selection activeCell="G4" sqref="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39" t="s">
        <v>302</v>
      </c>
      <c r="B1" s="339"/>
      <c r="C1" s="339"/>
      <c r="D1" s="339"/>
      <c r="E1" s="339"/>
      <c r="F1" s="339"/>
      <c r="G1" s="339"/>
    </row>
    <row r="2" spans="1:7" ht="54.75" customHeight="1" x14ac:dyDescent="0.25">
      <c r="A2" s="369" t="s">
        <v>303</v>
      </c>
      <c r="B2" s="420" t="s">
        <v>304</v>
      </c>
      <c r="C2" s="424"/>
      <c r="D2" s="369" t="s">
        <v>305</v>
      </c>
      <c r="E2" s="369" t="s">
        <v>306</v>
      </c>
      <c r="F2" s="369" t="s">
        <v>307</v>
      </c>
      <c r="G2" s="373" t="s">
        <v>308</v>
      </c>
    </row>
    <row r="3" spans="1:7" ht="21" customHeight="1" x14ac:dyDescent="0.25">
      <c r="A3" s="371"/>
      <c r="B3" s="296" t="s">
        <v>43</v>
      </c>
      <c r="C3" s="296" t="s">
        <v>44</v>
      </c>
      <c r="D3" s="371"/>
      <c r="E3" s="371"/>
      <c r="F3" s="371"/>
      <c r="G3" s="373"/>
    </row>
    <row r="4" spans="1:7" ht="129" customHeight="1" x14ac:dyDescent="0.25">
      <c r="A4" s="47" t="s">
        <v>309</v>
      </c>
      <c r="B4" s="50">
        <v>0</v>
      </c>
      <c r="C4" s="50">
        <v>10</v>
      </c>
      <c r="D4" s="73" t="s">
        <v>310</v>
      </c>
      <c r="E4" s="73" t="s">
        <v>311</v>
      </c>
      <c r="F4" s="99" t="s">
        <v>312</v>
      </c>
      <c r="G4" s="66" t="s">
        <v>313</v>
      </c>
    </row>
    <row r="5" spans="1:7" ht="143.25" customHeight="1" x14ac:dyDescent="0.25">
      <c r="A5" s="49" t="s">
        <v>314</v>
      </c>
      <c r="B5" s="50"/>
      <c r="C5" s="50"/>
      <c r="D5" s="73"/>
      <c r="E5" s="99"/>
      <c r="F5" s="99"/>
      <c r="G5" s="66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2" zoomScaleSheetLayoutView="100" workbookViewId="0">
      <selection activeCell="G8" sqref="G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429" t="s">
        <v>315</v>
      </c>
      <c r="B1" s="429"/>
      <c r="C1" s="429"/>
      <c r="D1" s="429"/>
      <c r="E1" s="429"/>
      <c r="F1" s="429"/>
      <c r="G1" s="429"/>
      <c r="H1" s="429"/>
      <c r="I1" s="429"/>
    </row>
    <row r="2" spans="1:9" s="5" customFormat="1" ht="38.25" customHeight="1" x14ac:dyDescent="0.25">
      <c r="A2" s="427" t="s">
        <v>36</v>
      </c>
      <c r="B2" s="427" t="s">
        <v>316</v>
      </c>
      <c r="C2" s="428" t="s">
        <v>317</v>
      </c>
      <c r="D2" s="428"/>
      <c r="E2" s="427" t="s">
        <v>318</v>
      </c>
      <c r="F2" s="427" t="s">
        <v>75</v>
      </c>
      <c r="G2" s="427" t="s">
        <v>319</v>
      </c>
      <c r="H2" s="427"/>
      <c r="I2" s="427" t="s">
        <v>320</v>
      </c>
    </row>
    <row r="3" spans="1:9" s="5" customFormat="1" ht="55.5" customHeight="1" x14ac:dyDescent="0.25">
      <c r="A3" s="427"/>
      <c r="B3" s="427"/>
      <c r="C3" s="295" t="s">
        <v>43</v>
      </c>
      <c r="D3" s="295" t="s">
        <v>44</v>
      </c>
      <c r="E3" s="427"/>
      <c r="F3" s="427"/>
      <c r="G3" s="294" t="s">
        <v>321</v>
      </c>
      <c r="H3" s="294" t="s">
        <v>322</v>
      </c>
      <c r="I3" s="427"/>
    </row>
    <row r="4" spans="1:9" ht="56.25" x14ac:dyDescent="0.25">
      <c r="A4" s="100">
        <v>1</v>
      </c>
      <c r="B4" s="66" t="s">
        <v>323</v>
      </c>
      <c r="C4" s="53">
        <v>1</v>
      </c>
      <c r="D4" s="53">
        <v>1</v>
      </c>
      <c r="E4" s="261">
        <v>43624</v>
      </c>
      <c r="F4" s="66" t="s">
        <v>324</v>
      </c>
      <c r="G4" s="19">
        <v>20</v>
      </c>
      <c r="H4" s="19">
        <v>0</v>
      </c>
      <c r="I4" s="100" t="s">
        <v>325</v>
      </c>
    </row>
    <row r="5" spans="1:9" ht="37.5" x14ac:dyDescent="0.25">
      <c r="A5" s="100">
        <v>2</v>
      </c>
      <c r="B5" s="66" t="s">
        <v>326</v>
      </c>
      <c r="C5" s="53">
        <v>1</v>
      </c>
      <c r="D5" s="53">
        <v>1</v>
      </c>
      <c r="E5" s="100"/>
      <c r="F5" s="66" t="s">
        <v>327</v>
      </c>
      <c r="G5" s="19">
        <v>20</v>
      </c>
      <c r="H5" s="19">
        <v>0</v>
      </c>
      <c r="I5" s="100" t="s">
        <v>328</v>
      </c>
    </row>
    <row r="6" spans="1:9" ht="75" x14ac:dyDescent="0.25">
      <c r="A6" s="100">
        <v>3</v>
      </c>
      <c r="B6" s="66" t="s">
        <v>329</v>
      </c>
      <c r="C6" s="53">
        <v>1</v>
      </c>
      <c r="D6" s="53">
        <v>1</v>
      </c>
      <c r="E6" s="100" t="s">
        <v>330</v>
      </c>
      <c r="F6" s="66" t="s">
        <v>327</v>
      </c>
      <c r="G6" s="19">
        <v>20</v>
      </c>
      <c r="H6" s="19">
        <v>0</v>
      </c>
      <c r="I6" s="100" t="s">
        <v>328</v>
      </c>
    </row>
    <row r="7" spans="1:9" ht="37.5" x14ac:dyDescent="0.25">
      <c r="A7" s="100">
        <v>4</v>
      </c>
      <c r="B7" s="66" t="s">
        <v>331</v>
      </c>
      <c r="C7" s="53">
        <v>1</v>
      </c>
      <c r="D7" s="53">
        <v>1</v>
      </c>
      <c r="E7" s="100" t="s">
        <v>332</v>
      </c>
      <c r="F7" s="66" t="s">
        <v>327</v>
      </c>
      <c r="G7" s="19">
        <v>20</v>
      </c>
      <c r="H7" s="19">
        <v>0</v>
      </c>
      <c r="I7" s="100" t="s">
        <v>333</v>
      </c>
    </row>
    <row r="8" spans="1:9" ht="37.5" x14ac:dyDescent="0.25">
      <c r="A8" s="100">
        <v>5</v>
      </c>
      <c r="B8" s="66" t="s">
        <v>334</v>
      </c>
      <c r="C8" s="53">
        <v>1</v>
      </c>
      <c r="D8" s="53">
        <v>1</v>
      </c>
      <c r="E8" s="100" t="s">
        <v>332</v>
      </c>
      <c r="F8" s="66" t="s">
        <v>335</v>
      </c>
      <c r="G8" s="19">
        <v>25</v>
      </c>
      <c r="H8" s="19">
        <v>0</v>
      </c>
      <c r="I8" s="100" t="s">
        <v>336</v>
      </c>
    </row>
    <row r="9" spans="1:9" ht="56.25" x14ac:dyDescent="0.25">
      <c r="A9" s="100">
        <v>6</v>
      </c>
      <c r="B9" s="66" t="s">
        <v>337</v>
      </c>
      <c r="C9" s="53">
        <v>1</v>
      </c>
      <c r="D9" s="53">
        <v>1</v>
      </c>
      <c r="E9" s="100" t="s">
        <v>338</v>
      </c>
      <c r="F9" s="66" t="s">
        <v>339</v>
      </c>
      <c r="G9" s="19">
        <v>30</v>
      </c>
      <c r="H9" s="19">
        <v>0</v>
      </c>
      <c r="I9" s="100" t="s">
        <v>336</v>
      </c>
    </row>
    <row r="10" spans="1:9" ht="56.25" x14ac:dyDescent="0.25">
      <c r="A10" s="100">
        <v>7</v>
      </c>
      <c r="B10" s="66" t="s">
        <v>340</v>
      </c>
      <c r="C10" s="53">
        <v>1</v>
      </c>
      <c r="D10" s="53">
        <v>1</v>
      </c>
      <c r="E10" s="100" t="s">
        <v>341</v>
      </c>
      <c r="F10" s="66" t="s">
        <v>342</v>
      </c>
      <c r="G10" s="19">
        <v>20</v>
      </c>
      <c r="H10" s="19">
        <v>0</v>
      </c>
      <c r="I10" s="100" t="s">
        <v>325</v>
      </c>
    </row>
    <row r="11" spans="1:9" ht="56.25" x14ac:dyDescent="0.25">
      <c r="A11" s="100">
        <v>8</v>
      </c>
      <c r="B11" s="66" t="s">
        <v>343</v>
      </c>
      <c r="C11" s="53">
        <v>1</v>
      </c>
      <c r="D11" s="53">
        <v>1</v>
      </c>
      <c r="E11" s="100" t="s">
        <v>344</v>
      </c>
      <c r="F11" s="66" t="s">
        <v>345</v>
      </c>
      <c r="G11" s="19">
        <v>25</v>
      </c>
      <c r="H11" s="19">
        <v>0</v>
      </c>
      <c r="I11" s="100" t="s">
        <v>336</v>
      </c>
    </row>
    <row r="12" spans="1:9" ht="56.25" x14ac:dyDescent="0.25">
      <c r="A12" s="100">
        <v>9</v>
      </c>
      <c r="B12" s="66" t="s">
        <v>346</v>
      </c>
      <c r="C12" s="53">
        <v>1</v>
      </c>
      <c r="D12" s="53">
        <v>1</v>
      </c>
      <c r="E12" s="100" t="s">
        <v>347</v>
      </c>
      <c r="F12" s="66" t="s">
        <v>327</v>
      </c>
      <c r="G12" s="19">
        <v>20</v>
      </c>
      <c r="H12" s="19">
        <v>0</v>
      </c>
      <c r="I12" s="100" t="s">
        <v>328</v>
      </c>
    </row>
    <row r="13" spans="1:9" ht="93.75" x14ac:dyDescent="0.25">
      <c r="A13" s="100">
        <v>10</v>
      </c>
      <c r="B13" s="66" t="s">
        <v>348</v>
      </c>
      <c r="C13" s="53">
        <v>1</v>
      </c>
      <c r="D13" s="53">
        <v>1</v>
      </c>
      <c r="E13" s="100" t="s">
        <v>349</v>
      </c>
      <c r="F13" s="66" t="s">
        <v>350</v>
      </c>
      <c r="G13" s="19">
        <v>25</v>
      </c>
      <c r="H13" s="19">
        <v>5</v>
      </c>
      <c r="I13" s="100" t="s">
        <v>351</v>
      </c>
    </row>
    <row r="14" spans="1:9" ht="18.75" x14ac:dyDescent="0.25">
      <c r="A14" s="100">
        <v>11</v>
      </c>
      <c r="B14" s="66"/>
      <c r="C14" s="53"/>
      <c r="D14" s="53"/>
      <c r="E14" s="100"/>
      <c r="F14" s="66"/>
      <c r="G14" s="19"/>
      <c r="H14" s="19"/>
      <c r="I14" s="100"/>
    </row>
    <row r="15" spans="1:9" ht="18.75" x14ac:dyDescent="0.25">
      <c r="A15" s="100">
        <v>12</v>
      </c>
      <c r="B15" s="66"/>
      <c r="C15" s="53"/>
      <c r="D15" s="53"/>
      <c r="E15" s="100"/>
      <c r="F15" s="66"/>
      <c r="G15" s="19"/>
      <c r="H15" s="19"/>
      <c r="I15" s="100"/>
    </row>
    <row r="16" spans="1:9" ht="18.75" x14ac:dyDescent="0.25">
      <c r="A16" s="100">
        <v>13</v>
      </c>
      <c r="B16" s="66"/>
      <c r="C16" s="53"/>
      <c r="D16" s="53"/>
      <c r="E16" s="100"/>
      <c r="F16" s="66"/>
      <c r="G16" s="19"/>
      <c r="H16" s="19"/>
      <c r="I16" s="100"/>
    </row>
    <row r="17" spans="1:9" ht="18.75" x14ac:dyDescent="0.25">
      <c r="A17" s="100">
        <v>14</v>
      </c>
      <c r="B17" s="66"/>
      <c r="C17" s="53"/>
      <c r="D17" s="53"/>
      <c r="E17" s="100"/>
      <c r="F17" s="66"/>
      <c r="G17" s="19"/>
      <c r="H17" s="19"/>
      <c r="I17" s="100"/>
    </row>
    <row r="18" spans="1:9" ht="18.75" x14ac:dyDescent="0.25">
      <c r="A18" s="100">
        <v>15</v>
      </c>
      <c r="B18" s="66"/>
      <c r="C18" s="53"/>
      <c r="D18" s="53"/>
      <c r="E18" s="100"/>
      <c r="F18" s="66"/>
      <c r="G18" s="19"/>
      <c r="H18" s="19"/>
      <c r="I18" s="100"/>
    </row>
    <row r="19" spans="1:9" ht="18.75" x14ac:dyDescent="0.25">
      <c r="A19" s="100">
        <v>16</v>
      </c>
      <c r="B19" s="66"/>
      <c r="C19" s="19"/>
      <c r="D19" s="19"/>
      <c r="E19" s="100"/>
      <c r="F19" s="66"/>
      <c r="G19" s="19"/>
      <c r="H19" s="19"/>
      <c r="I19" s="100"/>
    </row>
    <row r="20" spans="1:9" ht="18.75" x14ac:dyDescent="0.25">
      <c r="A20" s="100">
        <v>17</v>
      </c>
      <c r="B20" s="66"/>
      <c r="C20" s="19"/>
      <c r="D20" s="19"/>
      <c r="E20" s="100"/>
      <c r="F20" s="66"/>
      <c r="G20" s="19"/>
      <c r="H20" s="19"/>
      <c r="I20" s="100"/>
    </row>
    <row r="21" spans="1:9" ht="18.75" x14ac:dyDescent="0.25">
      <c r="A21" s="100">
        <v>18</v>
      </c>
      <c r="B21" s="66"/>
      <c r="C21" s="19"/>
      <c r="D21" s="19"/>
      <c r="E21" s="100"/>
      <c r="F21" s="66"/>
      <c r="G21" s="19"/>
      <c r="H21" s="19"/>
      <c r="I21" s="100"/>
    </row>
    <row r="22" spans="1:9" ht="18.75" x14ac:dyDescent="0.25">
      <c r="A22" s="100">
        <v>19</v>
      </c>
      <c r="B22" s="66"/>
      <c r="C22" s="19"/>
      <c r="D22" s="19"/>
      <c r="E22" s="100"/>
      <c r="F22" s="66"/>
      <c r="G22" s="19"/>
      <c r="H22" s="19"/>
      <c r="I22" s="100"/>
    </row>
    <row r="23" spans="1:9" ht="18.75" x14ac:dyDescent="0.25">
      <c r="A23" s="100">
        <v>20</v>
      </c>
      <c r="B23" s="66"/>
      <c r="C23" s="19"/>
      <c r="D23" s="19"/>
      <c r="E23" s="100"/>
      <c r="F23" s="66"/>
      <c r="G23" s="19"/>
      <c r="H23" s="19"/>
      <c r="I23" s="100"/>
    </row>
    <row r="24" spans="1:9" ht="18.75" x14ac:dyDescent="0.25">
      <c r="A24" s="100">
        <v>21</v>
      </c>
      <c r="B24" s="66"/>
      <c r="C24" s="19"/>
      <c r="D24" s="19"/>
      <c r="E24" s="100"/>
      <c r="F24" s="66"/>
      <c r="G24" s="19"/>
      <c r="H24" s="19"/>
      <c r="I24" s="100"/>
    </row>
    <row r="25" spans="1:9" ht="18.75" x14ac:dyDescent="0.25">
      <c r="A25" s="100">
        <v>22</v>
      </c>
      <c r="B25" s="66"/>
      <c r="C25" s="19"/>
      <c r="D25" s="19"/>
      <c r="E25" s="100"/>
      <c r="F25" s="66"/>
      <c r="G25" s="19"/>
      <c r="H25" s="19"/>
      <c r="I25" s="100"/>
    </row>
    <row r="26" spans="1:9" ht="18.75" x14ac:dyDescent="0.25">
      <c r="A26" s="100">
        <v>23</v>
      </c>
      <c r="B26" s="66"/>
      <c r="C26" s="19"/>
      <c r="D26" s="19"/>
      <c r="E26" s="100"/>
      <c r="F26" s="66"/>
      <c r="G26" s="19"/>
      <c r="H26" s="19"/>
      <c r="I26" s="100"/>
    </row>
    <row r="27" spans="1:9" ht="18.75" x14ac:dyDescent="0.25">
      <c r="A27" s="100">
        <v>24</v>
      </c>
      <c r="B27" s="66"/>
      <c r="C27" s="19"/>
      <c r="D27" s="19"/>
      <c r="E27" s="100"/>
      <c r="F27" s="66"/>
      <c r="G27" s="19"/>
      <c r="H27" s="19"/>
      <c r="I27" s="100"/>
    </row>
    <row r="28" spans="1:9" ht="18.75" x14ac:dyDescent="0.25">
      <c r="A28" s="100">
        <v>25</v>
      </c>
      <c r="B28" s="66"/>
      <c r="C28" s="19"/>
      <c r="D28" s="19"/>
      <c r="E28" s="100"/>
      <c r="F28" s="66"/>
      <c r="G28" s="19"/>
      <c r="H28" s="19"/>
      <c r="I28" s="100"/>
    </row>
    <row r="29" spans="1:9" ht="18.75" x14ac:dyDescent="0.25">
      <c r="A29" s="100">
        <v>26</v>
      </c>
      <c r="B29" s="82"/>
      <c r="C29" s="104"/>
      <c r="D29" s="104"/>
      <c r="E29" s="45"/>
      <c r="F29" s="82"/>
      <c r="G29" s="45"/>
      <c r="H29" s="45"/>
      <c r="I29" s="45"/>
    </row>
    <row r="30" spans="1:9" ht="18.75" x14ac:dyDescent="0.25">
      <c r="A30" s="100">
        <v>27</v>
      </c>
      <c r="B30" s="82"/>
      <c r="C30" s="104"/>
      <c r="D30" s="104"/>
      <c r="E30" s="45"/>
      <c r="F30" s="82"/>
      <c r="G30" s="45"/>
      <c r="H30" s="45"/>
      <c r="I30" s="45"/>
    </row>
    <row r="31" spans="1:9" ht="18.75" x14ac:dyDescent="0.25">
      <c r="A31" s="100">
        <v>28</v>
      </c>
      <c r="B31" s="82"/>
      <c r="C31" s="104"/>
      <c r="D31" s="104"/>
      <c r="E31" s="45"/>
      <c r="F31" s="82"/>
      <c r="G31" s="45"/>
      <c r="H31" s="45"/>
      <c r="I31" s="45"/>
    </row>
    <row r="32" spans="1:9" ht="18.75" x14ac:dyDescent="0.25">
      <c r="A32" s="100">
        <v>29</v>
      </c>
      <c r="B32" s="82"/>
      <c r="C32" s="104"/>
      <c r="D32" s="104"/>
      <c r="E32" s="45"/>
      <c r="F32" s="82"/>
      <c r="G32" s="45"/>
      <c r="H32" s="45"/>
      <c r="I32" s="45"/>
    </row>
    <row r="33" spans="1:9" ht="18.75" x14ac:dyDescent="0.25">
      <c r="A33" s="100">
        <v>30</v>
      </c>
      <c r="B33" s="82"/>
      <c r="C33" s="104"/>
      <c r="D33" s="104"/>
      <c r="E33" s="45"/>
      <c r="F33" s="82"/>
      <c r="G33" s="45"/>
      <c r="H33" s="45"/>
      <c r="I33" s="45"/>
    </row>
    <row r="34" spans="1:9" ht="18.75" x14ac:dyDescent="0.25">
      <c r="A34" s="425" t="s">
        <v>52</v>
      </c>
      <c r="B34" s="426"/>
      <c r="C34" s="31">
        <f>SUM(C4:C33)</f>
        <v>10</v>
      </c>
      <c r="D34" s="31">
        <f>SUM(D4:D33)</f>
        <v>10</v>
      </c>
      <c r="E34" s="48"/>
      <c r="F34" s="48"/>
      <c r="G34" s="31">
        <f>SUM(G4:G33)</f>
        <v>225</v>
      </c>
      <c r="H34" s="31">
        <f>SUM(H4:H33)</f>
        <v>5</v>
      </c>
      <c r="I34" s="4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A6" zoomScale="90" zoomScaleSheetLayoutView="90" workbookViewId="0">
      <selection activeCell="G9" sqref="G9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352</v>
      </c>
      <c r="B1" s="46"/>
      <c r="C1" s="46"/>
      <c r="D1" s="46"/>
      <c r="E1" s="46"/>
      <c r="F1" s="46"/>
      <c r="G1" s="46"/>
      <c r="H1" s="58"/>
      <c r="I1" s="58"/>
      <c r="J1" s="58"/>
      <c r="K1" s="58"/>
      <c r="L1" s="58"/>
      <c r="M1" s="58"/>
      <c r="N1" s="58"/>
    </row>
    <row r="2" spans="1:14" ht="18.75" x14ac:dyDescent="0.3">
      <c r="A2" s="430" t="s">
        <v>353</v>
      </c>
      <c r="B2" s="430"/>
      <c r="C2" s="430"/>
      <c r="D2" s="430"/>
      <c r="E2" s="430"/>
      <c r="F2" s="430"/>
      <c r="G2" s="430"/>
      <c r="H2" s="34"/>
      <c r="I2" s="58"/>
      <c r="J2" s="58"/>
      <c r="K2" s="34"/>
      <c r="L2" s="34"/>
      <c r="M2" s="34"/>
      <c r="N2" s="34"/>
    </row>
    <row r="3" spans="1:14" s="5" customFormat="1" ht="18.75" customHeight="1" x14ac:dyDescent="0.25">
      <c r="A3" s="373" t="s">
        <v>354</v>
      </c>
      <c r="B3" s="431" t="s">
        <v>317</v>
      </c>
      <c r="C3" s="431"/>
      <c r="D3" s="373" t="s">
        <v>355</v>
      </c>
      <c r="E3" s="432" t="s">
        <v>356</v>
      </c>
      <c r="F3" s="373" t="s">
        <v>357</v>
      </c>
      <c r="G3" s="373" t="s">
        <v>358</v>
      </c>
      <c r="H3" s="373" t="s">
        <v>354</v>
      </c>
      <c r="I3" s="431" t="s">
        <v>317</v>
      </c>
      <c r="J3" s="431"/>
      <c r="K3" s="373" t="s">
        <v>355</v>
      </c>
      <c r="L3" s="432" t="s">
        <v>356</v>
      </c>
      <c r="M3" s="373" t="s">
        <v>357</v>
      </c>
      <c r="N3" s="373" t="s">
        <v>358</v>
      </c>
    </row>
    <row r="4" spans="1:14" s="5" customFormat="1" ht="76.5" customHeight="1" x14ac:dyDescent="0.25">
      <c r="A4" s="373"/>
      <c r="B4" s="296" t="s">
        <v>43</v>
      </c>
      <c r="C4" s="296" t="s">
        <v>44</v>
      </c>
      <c r="D4" s="373"/>
      <c r="E4" s="432"/>
      <c r="F4" s="373"/>
      <c r="G4" s="373"/>
      <c r="H4" s="373"/>
      <c r="I4" s="296" t="s">
        <v>43</v>
      </c>
      <c r="J4" s="296" t="s">
        <v>44</v>
      </c>
      <c r="K4" s="373"/>
      <c r="L4" s="432"/>
      <c r="M4" s="373"/>
      <c r="N4" s="373"/>
    </row>
    <row r="5" spans="1:14" ht="18.75" x14ac:dyDescent="0.3">
      <c r="A5" s="59" t="s">
        <v>359</v>
      </c>
      <c r="B5" s="31">
        <v>4</v>
      </c>
      <c r="C5" s="31">
        <f>SUM(C6:C153)</f>
        <v>4</v>
      </c>
      <c r="D5" s="182"/>
      <c r="E5" s="182"/>
      <c r="F5" s="183">
        <f>SUM(F6:F153)</f>
        <v>1320</v>
      </c>
      <c r="G5" s="182"/>
      <c r="H5" s="184" t="s">
        <v>360</v>
      </c>
      <c r="I5" s="183">
        <v>21</v>
      </c>
      <c r="J5" s="183">
        <f>SUM(J6:J153)</f>
        <v>21</v>
      </c>
      <c r="K5" s="182"/>
      <c r="L5" s="182"/>
      <c r="M5" s="183">
        <f>SUM(M6:M153)</f>
        <v>6650</v>
      </c>
      <c r="N5" s="182"/>
    </row>
    <row r="6" spans="1:14" ht="75" x14ac:dyDescent="0.25">
      <c r="A6" s="164"/>
      <c r="B6" s="53"/>
      <c r="C6" s="52">
        <v>1</v>
      </c>
      <c r="D6" s="83" t="s">
        <v>361</v>
      </c>
      <c r="E6" s="177" t="s">
        <v>362</v>
      </c>
      <c r="F6" s="53">
        <v>450</v>
      </c>
      <c r="G6" s="166" t="s">
        <v>363</v>
      </c>
      <c r="H6" s="60"/>
      <c r="I6" s="53"/>
      <c r="J6" s="53">
        <v>1</v>
      </c>
      <c r="K6" s="189" t="s">
        <v>364</v>
      </c>
      <c r="L6" s="125" t="s">
        <v>365</v>
      </c>
      <c r="M6" s="53"/>
      <c r="N6" s="166" t="s">
        <v>366</v>
      </c>
    </row>
    <row r="7" spans="1:14" ht="75" x14ac:dyDescent="0.25">
      <c r="A7" s="62"/>
      <c r="B7" s="53"/>
      <c r="C7" s="53">
        <v>1</v>
      </c>
      <c r="D7" s="190" t="s">
        <v>367</v>
      </c>
      <c r="E7" s="125" t="s">
        <v>362</v>
      </c>
      <c r="F7" s="53">
        <v>120</v>
      </c>
      <c r="G7" s="166" t="s">
        <v>363</v>
      </c>
      <c r="H7" s="61"/>
      <c r="I7" s="53"/>
      <c r="J7" s="53">
        <v>1</v>
      </c>
      <c r="K7" s="191" t="s">
        <v>368</v>
      </c>
      <c r="L7" s="125" t="s">
        <v>362</v>
      </c>
      <c r="M7" s="53">
        <v>350</v>
      </c>
      <c r="N7" s="52" t="s">
        <v>363</v>
      </c>
    </row>
    <row r="8" spans="1:14" ht="75" x14ac:dyDescent="0.25">
      <c r="A8" s="60"/>
      <c r="B8" s="53"/>
      <c r="C8" s="53">
        <v>1</v>
      </c>
      <c r="D8" s="83" t="s">
        <v>369</v>
      </c>
      <c r="E8" s="125" t="s">
        <v>362</v>
      </c>
      <c r="F8" s="53">
        <v>500</v>
      </c>
      <c r="G8" s="166" t="s">
        <v>363</v>
      </c>
      <c r="H8" s="60"/>
      <c r="I8" s="53"/>
      <c r="J8" s="53">
        <v>1</v>
      </c>
      <c r="K8" s="189" t="s">
        <v>370</v>
      </c>
      <c r="L8" s="125" t="s">
        <v>362</v>
      </c>
      <c r="M8" s="53">
        <v>350</v>
      </c>
      <c r="N8" s="52" t="s">
        <v>363</v>
      </c>
    </row>
    <row r="9" spans="1:14" ht="93.75" x14ac:dyDescent="0.25">
      <c r="A9" s="61"/>
      <c r="B9" s="19"/>
      <c r="C9" s="19">
        <v>1</v>
      </c>
      <c r="D9" s="66" t="s">
        <v>371</v>
      </c>
      <c r="E9" s="165" t="s">
        <v>362</v>
      </c>
      <c r="F9" s="19">
        <v>250</v>
      </c>
      <c r="G9" s="165" t="s">
        <v>70</v>
      </c>
      <c r="H9" s="61"/>
      <c r="I9" s="19"/>
      <c r="J9" s="19">
        <v>1</v>
      </c>
      <c r="K9" s="189" t="s">
        <v>372</v>
      </c>
      <c r="L9" s="125" t="s">
        <v>365</v>
      </c>
      <c r="M9" s="19">
        <v>900</v>
      </c>
      <c r="N9" s="100" t="s">
        <v>366</v>
      </c>
    </row>
    <row r="10" spans="1:14" ht="75" x14ac:dyDescent="0.25">
      <c r="A10" s="61"/>
      <c r="B10" s="19"/>
      <c r="C10" s="19"/>
      <c r="D10" s="66"/>
      <c r="E10" s="165"/>
      <c r="F10" s="19"/>
      <c r="G10" s="165"/>
      <c r="H10" s="61"/>
      <c r="I10" s="19"/>
      <c r="J10" s="19">
        <v>1</v>
      </c>
      <c r="K10" s="189" t="s">
        <v>373</v>
      </c>
      <c r="L10" s="125" t="s">
        <v>365</v>
      </c>
      <c r="M10" s="19">
        <v>350</v>
      </c>
      <c r="N10" s="100" t="s">
        <v>366</v>
      </c>
    </row>
    <row r="11" spans="1:14" ht="75" x14ac:dyDescent="0.25">
      <c r="A11" s="61"/>
      <c r="B11" s="19"/>
      <c r="C11" s="19"/>
      <c r="D11" s="66"/>
      <c r="E11" s="165"/>
      <c r="F11" s="19"/>
      <c r="G11" s="165"/>
      <c r="H11" s="61"/>
      <c r="I11" s="19"/>
      <c r="J11" s="19">
        <v>1</v>
      </c>
      <c r="K11" s="189" t="s">
        <v>374</v>
      </c>
      <c r="L11" s="125" t="s">
        <v>365</v>
      </c>
      <c r="M11" s="19">
        <v>80</v>
      </c>
      <c r="N11" s="100" t="s">
        <v>366</v>
      </c>
    </row>
    <row r="12" spans="1:14" ht="156.75" customHeight="1" x14ac:dyDescent="0.25">
      <c r="A12" s="61"/>
      <c r="B12" s="19"/>
      <c r="C12" s="19"/>
      <c r="D12" s="177"/>
      <c r="E12" s="177"/>
      <c r="F12" s="19"/>
      <c r="G12" s="66"/>
      <c r="H12" s="61"/>
      <c r="I12" s="19"/>
      <c r="J12" s="19">
        <v>1</v>
      </c>
      <c r="K12" s="189" t="s">
        <v>373</v>
      </c>
      <c r="L12" s="125" t="s">
        <v>365</v>
      </c>
      <c r="M12" s="19">
        <v>300</v>
      </c>
      <c r="N12" s="100" t="s">
        <v>366</v>
      </c>
    </row>
    <row r="13" spans="1:14" ht="37.5" x14ac:dyDescent="0.25">
      <c r="A13" s="61"/>
      <c r="B13" s="19"/>
      <c r="C13" s="19"/>
      <c r="D13" s="185"/>
      <c r="E13" s="186"/>
      <c r="F13" s="187"/>
      <c r="G13" s="186"/>
      <c r="H13" s="188"/>
      <c r="I13" s="187"/>
      <c r="J13" s="187">
        <v>1</v>
      </c>
      <c r="K13" s="185" t="s">
        <v>375</v>
      </c>
      <c r="L13" s="186" t="s">
        <v>47</v>
      </c>
      <c r="M13" s="187">
        <v>150</v>
      </c>
      <c r="N13" s="186" t="s">
        <v>363</v>
      </c>
    </row>
    <row r="14" spans="1:14" ht="75" x14ac:dyDescent="0.25">
      <c r="A14" s="61"/>
      <c r="B14" s="19"/>
      <c r="C14" s="19"/>
      <c r="D14" s="66"/>
      <c r="E14" s="100"/>
      <c r="F14" s="19"/>
      <c r="G14" s="100"/>
      <c r="H14" s="61"/>
      <c r="I14" s="19"/>
      <c r="J14" s="19">
        <v>1</v>
      </c>
      <c r="K14" s="66" t="s">
        <v>376</v>
      </c>
      <c r="L14" s="100" t="s">
        <v>362</v>
      </c>
      <c r="M14" s="19">
        <v>550</v>
      </c>
      <c r="N14" s="100" t="s">
        <v>363</v>
      </c>
    </row>
    <row r="15" spans="1:14" ht="75" x14ac:dyDescent="0.25">
      <c r="A15" s="61"/>
      <c r="B15" s="19"/>
      <c r="C15" s="19"/>
      <c r="D15" s="66"/>
      <c r="E15" s="100"/>
      <c r="F15" s="19"/>
      <c r="G15" s="100"/>
      <c r="H15" s="61"/>
      <c r="I15" s="19"/>
      <c r="J15" s="19">
        <v>1</v>
      </c>
      <c r="K15" s="66" t="s">
        <v>377</v>
      </c>
      <c r="L15" s="100" t="s">
        <v>362</v>
      </c>
      <c r="M15" s="19">
        <v>200</v>
      </c>
      <c r="N15" s="100" t="s">
        <v>363</v>
      </c>
    </row>
    <row r="16" spans="1:14" ht="75" x14ac:dyDescent="0.25">
      <c r="A16" s="61"/>
      <c r="B16" s="19"/>
      <c r="C16" s="19"/>
      <c r="D16" s="66"/>
      <c r="E16" s="100"/>
      <c r="F16" s="19"/>
      <c r="G16" s="100"/>
      <c r="H16" s="61"/>
      <c r="I16" s="19"/>
      <c r="J16" s="19">
        <v>1</v>
      </c>
      <c r="K16" s="66" t="s">
        <v>378</v>
      </c>
      <c r="L16" s="100" t="s">
        <v>362</v>
      </c>
      <c r="M16" s="19">
        <v>350</v>
      </c>
      <c r="N16" s="100" t="s">
        <v>366</v>
      </c>
    </row>
    <row r="17" spans="1:14" ht="75" x14ac:dyDescent="0.25">
      <c r="A17" s="61"/>
      <c r="B17" s="19"/>
      <c r="C17" s="19"/>
      <c r="D17" s="66"/>
      <c r="E17" s="100"/>
      <c r="F17" s="19"/>
      <c r="G17" s="100"/>
      <c r="H17" s="61"/>
      <c r="I17" s="19"/>
      <c r="J17" s="19">
        <v>1</v>
      </c>
      <c r="K17" s="66" t="s">
        <v>379</v>
      </c>
      <c r="L17" s="100" t="s">
        <v>362</v>
      </c>
      <c r="M17" s="19">
        <v>450</v>
      </c>
      <c r="N17" s="100" t="s">
        <v>363</v>
      </c>
    </row>
    <row r="18" spans="1:14" ht="75" x14ac:dyDescent="0.25">
      <c r="A18" s="61"/>
      <c r="B18" s="19"/>
      <c r="C18" s="19"/>
      <c r="D18" s="66"/>
      <c r="E18" s="100"/>
      <c r="F18" s="19"/>
      <c r="G18" s="100"/>
      <c r="H18" s="61"/>
      <c r="I18" s="19"/>
      <c r="J18" s="19">
        <v>1</v>
      </c>
      <c r="K18" s="66" t="s">
        <v>380</v>
      </c>
      <c r="L18" s="100" t="s">
        <v>381</v>
      </c>
      <c r="M18" s="19">
        <v>350</v>
      </c>
      <c r="N18" s="100" t="s">
        <v>363</v>
      </c>
    </row>
    <row r="19" spans="1:14" ht="93.75" x14ac:dyDescent="0.25">
      <c r="A19" s="61"/>
      <c r="B19" s="19"/>
      <c r="C19" s="19"/>
      <c r="D19" s="66"/>
      <c r="E19" s="100"/>
      <c r="F19" s="19"/>
      <c r="G19" s="100"/>
      <c r="H19" s="61"/>
      <c r="I19" s="19"/>
      <c r="J19" s="19">
        <v>1</v>
      </c>
      <c r="K19" s="66" t="s">
        <v>382</v>
      </c>
      <c r="L19" s="100" t="s">
        <v>365</v>
      </c>
      <c r="M19" s="19">
        <v>350</v>
      </c>
      <c r="N19" s="100" t="s">
        <v>366</v>
      </c>
    </row>
    <row r="20" spans="1:14" ht="75" x14ac:dyDescent="0.25">
      <c r="A20" s="61"/>
      <c r="B20" s="19"/>
      <c r="C20" s="19"/>
      <c r="D20" s="66"/>
      <c r="E20" s="100"/>
      <c r="F20" s="19"/>
      <c r="G20" s="100"/>
      <c r="H20" s="61"/>
      <c r="I20" s="19"/>
      <c r="J20" s="19">
        <v>1</v>
      </c>
      <c r="K20" s="82" t="s">
        <v>383</v>
      </c>
      <c r="L20" s="100" t="s">
        <v>362</v>
      </c>
      <c r="M20" s="19">
        <v>350</v>
      </c>
      <c r="N20" s="100" t="s">
        <v>366</v>
      </c>
    </row>
    <row r="21" spans="1:14" ht="75" x14ac:dyDescent="0.25">
      <c r="A21" s="61"/>
      <c r="B21" s="19"/>
      <c r="C21" s="19"/>
      <c r="D21" s="66"/>
      <c r="E21" s="100"/>
      <c r="F21" s="19"/>
      <c r="G21" s="100"/>
      <c r="H21" s="61"/>
      <c r="I21" s="19"/>
      <c r="J21" s="19">
        <v>1</v>
      </c>
      <c r="K21" s="66" t="s">
        <v>384</v>
      </c>
      <c r="L21" s="100" t="s">
        <v>362</v>
      </c>
      <c r="M21" s="19">
        <v>120</v>
      </c>
      <c r="N21" s="100" t="s">
        <v>363</v>
      </c>
    </row>
    <row r="22" spans="1:14" ht="75" x14ac:dyDescent="0.25">
      <c r="A22" s="61"/>
      <c r="B22" s="19"/>
      <c r="C22" s="19"/>
      <c r="D22" s="66"/>
      <c r="E22" s="100"/>
      <c r="F22" s="19"/>
      <c r="G22" s="100"/>
      <c r="H22" s="61"/>
      <c r="I22" s="19"/>
      <c r="J22" s="19">
        <v>1</v>
      </c>
      <c r="K22" s="66" t="s">
        <v>385</v>
      </c>
      <c r="L22" s="100" t="s">
        <v>365</v>
      </c>
      <c r="M22" s="19">
        <v>200</v>
      </c>
      <c r="N22" s="100" t="s">
        <v>366</v>
      </c>
    </row>
    <row r="23" spans="1:14" ht="93.75" x14ac:dyDescent="0.25">
      <c r="A23" s="61"/>
      <c r="B23" s="19"/>
      <c r="C23" s="19"/>
      <c r="D23" s="66"/>
      <c r="E23" s="100"/>
      <c r="F23" s="19"/>
      <c r="G23" s="100"/>
      <c r="H23" s="61"/>
      <c r="I23" s="19"/>
      <c r="J23" s="19">
        <v>1</v>
      </c>
      <c r="K23" s="66" t="s">
        <v>386</v>
      </c>
      <c r="L23" s="100" t="s">
        <v>362</v>
      </c>
      <c r="M23" s="19">
        <v>350</v>
      </c>
      <c r="N23" s="100" t="s">
        <v>366</v>
      </c>
    </row>
    <row r="24" spans="1:14" ht="75" x14ac:dyDescent="0.25">
      <c r="A24" s="61"/>
      <c r="B24" s="19"/>
      <c r="C24" s="19"/>
      <c r="D24" s="66"/>
      <c r="E24" s="100"/>
      <c r="F24" s="19"/>
      <c r="G24" s="100"/>
      <c r="H24" s="61"/>
      <c r="I24" s="19"/>
      <c r="J24" s="19">
        <v>1</v>
      </c>
      <c r="K24" s="66" t="s">
        <v>387</v>
      </c>
      <c r="L24" s="100" t="s">
        <v>362</v>
      </c>
      <c r="M24" s="19">
        <v>200</v>
      </c>
      <c r="N24" s="100" t="s">
        <v>363</v>
      </c>
    </row>
    <row r="25" spans="1:14" ht="75" x14ac:dyDescent="0.25">
      <c r="A25" s="61"/>
      <c r="B25" s="19"/>
      <c r="C25" s="19"/>
      <c r="D25" s="66"/>
      <c r="E25" s="100"/>
      <c r="F25" s="19"/>
      <c r="G25" s="100"/>
      <c r="H25" s="61"/>
      <c r="I25" s="19"/>
      <c r="J25" s="19">
        <v>1</v>
      </c>
      <c r="K25" s="66" t="s">
        <v>388</v>
      </c>
      <c r="L25" s="100" t="s">
        <v>365</v>
      </c>
      <c r="M25" s="19">
        <v>350</v>
      </c>
      <c r="N25" s="100" t="s">
        <v>363</v>
      </c>
    </row>
    <row r="26" spans="1:14" ht="56.25" x14ac:dyDescent="0.25">
      <c r="A26" s="61"/>
      <c r="B26" s="19"/>
      <c r="C26" s="19"/>
      <c r="D26" s="66"/>
      <c r="E26" s="100"/>
      <c r="F26" s="19"/>
      <c r="G26" s="100"/>
      <c r="H26" s="61"/>
      <c r="I26" s="19"/>
      <c r="J26" s="19">
        <v>1</v>
      </c>
      <c r="K26" s="66" t="s">
        <v>389</v>
      </c>
      <c r="L26" s="100" t="s">
        <v>390</v>
      </c>
      <c r="M26" s="19">
        <v>350</v>
      </c>
      <c r="N26" s="100" t="s">
        <v>363</v>
      </c>
    </row>
    <row r="27" spans="1:14" ht="18.75" x14ac:dyDescent="0.25">
      <c r="A27" s="61"/>
      <c r="B27" s="19"/>
      <c r="C27" s="19"/>
      <c r="D27" s="66"/>
      <c r="E27" s="100"/>
      <c r="F27" s="19"/>
      <c r="G27" s="100"/>
      <c r="H27" s="61"/>
      <c r="I27" s="19"/>
      <c r="J27" s="19"/>
      <c r="K27" s="66"/>
      <c r="L27" s="100"/>
      <c r="M27" s="19"/>
      <c r="N27" s="100"/>
    </row>
    <row r="28" spans="1:14" ht="18.75" x14ac:dyDescent="0.25">
      <c r="A28" s="61"/>
      <c r="B28" s="19"/>
      <c r="C28" s="19"/>
      <c r="D28" s="66"/>
      <c r="E28" s="100"/>
      <c r="F28" s="19"/>
      <c r="G28" s="100"/>
      <c r="H28" s="61"/>
      <c r="I28" s="19"/>
      <c r="J28" s="19"/>
      <c r="K28" s="66"/>
      <c r="L28" s="100"/>
      <c r="M28" s="19"/>
      <c r="N28" s="100"/>
    </row>
    <row r="29" spans="1:14" ht="18.75" x14ac:dyDescent="0.25">
      <c r="A29" s="61"/>
      <c r="B29" s="19"/>
      <c r="C29" s="19"/>
      <c r="D29" s="66"/>
      <c r="E29" s="100"/>
      <c r="F29" s="19"/>
      <c r="G29" s="100"/>
      <c r="H29" s="61"/>
      <c r="I29" s="19"/>
      <c r="J29" s="19"/>
      <c r="K29" s="66"/>
      <c r="L29" s="100"/>
      <c r="M29" s="19"/>
      <c r="N29" s="100"/>
    </row>
    <row r="30" spans="1:14" ht="18.75" x14ac:dyDescent="0.25">
      <c r="A30" s="61"/>
      <c r="B30" s="19"/>
      <c r="C30" s="19"/>
      <c r="D30" s="66"/>
      <c r="E30" s="100"/>
      <c r="F30" s="19"/>
      <c r="G30" s="100"/>
      <c r="H30" s="61"/>
      <c r="I30" s="19"/>
      <c r="J30" s="19"/>
      <c r="K30" s="66"/>
      <c r="L30" s="100"/>
      <c r="M30" s="19"/>
      <c r="N30" s="100"/>
    </row>
    <row r="31" spans="1:14" ht="18.75" x14ac:dyDescent="0.25">
      <c r="A31" s="61"/>
      <c r="B31" s="19"/>
      <c r="C31" s="19"/>
      <c r="D31" s="66"/>
      <c r="E31" s="100"/>
      <c r="F31" s="19"/>
      <c r="G31" s="100"/>
      <c r="H31" s="61"/>
      <c r="I31" s="19"/>
      <c r="J31" s="19"/>
      <c r="K31" s="66"/>
      <c r="L31" s="100"/>
      <c r="M31" s="19"/>
      <c r="N31" s="100"/>
    </row>
    <row r="32" spans="1:14" ht="18.75" x14ac:dyDescent="0.25">
      <c r="A32" s="61"/>
      <c r="B32" s="19"/>
      <c r="C32" s="19"/>
      <c r="D32" s="66"/>
      <c r="E32" s="100"/>
      <c r="F32" s="19"/>
      <c r="G32" s="100"/>
      <c r="H32" s="61"/>
      <c r="I32" s="19"/>
      <c r="J32" s="19"/>
      <c r="K32" s="66"/>
      <c r="L32" s="100"/>
      <c r="M32" s="19"/>
      <c r="N32" s="100"/>
    </row>
    <row r="33" spans="1:14" ht="18.75" x14ac:dyDescent="0.25">
      <c r="A33" s="61"/>
      <c r="B33" s="19"/>
      <c r="C33" s="19"/>
      <c r="D33" s="66"/>
      <c r="E33" s="100"/>
      <c r="F33" s="19"/>
      <c r="G33" s="100"/>
      <c r="H33" s="61"/>
      <c r="I33" s="19"/>
      <c r="J33" s="19"/>
      <c r="K33" s="66"/>
      <c r="L33" s="100"/>
      <c r="M33" s="19"/>
      <c r="N33" s="100"/>
    </row>
    <row r="34" spans="1:14" ht="18.75" x14ac:dyDescent="0.25">
      <c r="A34" s="61"/>
      <c r="B34" s="19"/>
      <c r="C34" s="19"/>
      <c r="D34" s="66"/>
      <c r="E34" s="100"/>
      <c r="F34" s="19"/>
      <c r="G34" s="100"/>
      <c r="H34" s="61"/>
      <c r="I34" s="19"/>
      <c r="J34" s="19"/>
      <c r="K34" s="66"/>
      <c r="L34" s="100"/>
      <c r="M34" s="19"/>
      <c r="N34" s="100"/>
    </row>
    <row r="35" spans="1:14" ht="18.75" x14ac:dyDescent="0.25">
      <c r="A35" s="61"/>
      <c r="B35" s="19"/>
      <c r="C35" s="19"/>
      <c r="D35" s="66"/>
      <c r="E35" s="100"/>
      <c r="F35" s="19"/>
      <c r="G35" s="100"/>
      <c r="H35" s="61"/>
      <c r="I35" s="19"/>
      <c r="J35" s="19"/>
      <c r="K35" s="66"/>
      <c r="L35" s="100"/>
      <c r="M35" s="19"/>
      <c r="N35" s="100"/>
    </row>
    <row r="36" spans="1:14" ht="18.75" x14ac:dyDescent="0.25">
      <c r="A36" s="61"/>
      <c r="B36" s="19"/>
      <c r="C36" s="19"/>
      <c r="D36" s="66"/>
      <c r="E36" s="100"/>
      <c r="F36" s="19"/>
      <c r="G36" s="100"/>
      <c r="H36" s="61"/>
      <c r="I36" s="19"/>
      <c r="J36" s="19"/>
      <c r="K36" s="66"/>
      <c r="L36" s="100"/>
      <c r="M36" s="19"/>
      <c r="N36" s="100"/>
    </row>
    <row r="37" spans="1:14" ht="18.75" x14ac:dyDescent="0.25">
      <c r="A37" s="61"/>
      <c r="B37" s="19"/>
      <c r="C37" s="19"/>
      <c r="D37" s="66"/>
      <c r="E37" s="100"/>
      <c r="F37" s="19"/>
      <c r="G37" s="100"/>
      <c r="H37" s="61"/>
      <c r="I37" s="19"/>
      <c r="J37" s="19"/>
      <c r="K37" s="66"/>
      <c r="L37" s="100"/>
      <c r="M37" s="19"/>
      <c r="N37" s="100"/>
    </row>
    <row r="38" spans="1:14" ht="18.75" x14ac:dyDescent="0.25">
      <c r="A38" s="61"/>
      <c r="B38" s="19"/>
      <c r="C38" s="19"/>
      <c r="D38" s="66"/>
      <c r="E38" s="100"/>
      <c r="F38" s="19"/>
      <c r="G38" s="100"/>
      <c r="H38" s="61"/>
      <c r="I38" s="19"/>
      <c r="J38" s="19"/>
      <c r="K38" s="66"/>
      <c r="L38" s="100"/>
      <c r="M38" s="19"/>
      <c r="N38" s="100"/>
    </row>
    <row r="39" spans="1:14" ht="18.75" x14ac:dyDescent="0.25">
      <c r="A39" s="61"/>
      <c r="B39" s="19"/>
      <c r="C39" s="19"/>
      <c r="D39" s="66"/>
      <c r="E39" s="100"/>
      <c r="F39" s="19"/>
      <c r="G39" s="100"/>
      <c r="H39" s="61"/>
      <c r="I39" s="19"/>
      <c r="J39" s="19"/>
      <c r="K39" s="66"/>
      <c r="L39" s="100"/>
      <c r="M39" s="19"/>
      <c r="N39" s="100"/>
    </row>
    <row r="40" spans="1:14" ht="18.75" x14ac:dyDescent="0.25">
      <c r="A40" s="61"/>
      <c r="B40" s="19"/>
      <c r="C40" s="19"/>
      <c r="D40" s="66"/>
      <c r="E40" s="100"/>
      <c r="F40" s="19"/>
      <c r="G40" s="100"/>
      <c r="H40" s="61"/>
      <c r="I40" s="19"/>
      <c r="J40" s="19"/>
      <c r="K40" s="66"/>
      <c r="L40" s="100"/>
      <c r="M40" s="19"/>
      <c r="N40" s="100"/>
    </row>
    <row r="41" spans="1:14" ht="18.75" x14ac:dyDescent="0.25">
      <c r="A41" s="61"/>
      <c r="B41" s="19"/>
      <c r="C41" s="19"/>
      <c r="D41" s="66"/>
      <c r="E41" s="100"/>
      <c r="F41" s="19"/>
      <c r="G41" s="100"/>
      <c r="H41" s="61"/>
      <c r="I41" s="19"/>
      <c r="J41" s="19"/>
      <c r="K41" s="66"/>
      <c r="L41" s="100"/>
      <c r="M41" s="19"/>
      <c r="N41" s="100"/>
    </row>
    <row r="42" spans="1:14" ht="18.75" x14ac:dyDescent="0.25">
      <c r="A42" s="61"/>
      <c r="B42" s="19"/>
      <c r="C42" s="19"/>
      <c r="D42" s="66"/>
      <c r="E42" s="100"/>
      <c r="F42" s="19"/>
      <c r="G42" s="100"/>
      <c r="H42" s="61"/>
      <c r="I42" s="19"/>
      <c r="J42" s="19"/>
      <c r="K42" s="66"/>
      <c r="L42" s="100"/>
      <c r="M42" s="19"/>
      <c r="N42" s="100"/>
    </row>
    <row r="43" spans="1:14" ht="18.75" x14ac:dyDescent="0.25">
      <c r="A43" s="61"/>
      <c r="B43" s="19"/>
      <c r="C43" s="19"/>
      <c r="D43" s="66"/>
      <c r="E43" s="100"/>
      <c r="F43" s="19"/>
      <c r="G43" s="100"/>
      <c r="H43" s="61"/>
      <c r="I43" s="19"/>
      <c r="J43" s="19"/>
      <c r="K43" s="66"/>
      <c r="L43" s="100"/>
      <c r="M43" s="19"/>
      <c r="N43" s="100"/>
    </row>
    <row r="44" spans="1:14" ht="18.75" x14ac:dyDescent="0.25">
      <c r="A44" s="61"/>
      <c r="B44" s="19"/>
      <c r="C44" s="19"/>
      <c r="D44" s="66"/>
      <c r="E44" s="100"/>
      <c r="F44" s="19"/>
      <c r="G44" s="100"/>
      <c r="H44" s="61"/>
      <c r="I44" s="19"/>
      <c r="J44" s="19"/>
      <c r="K44" s="66"/>
      <c r="L44" s="100"/>
      <c r="M44" s="19"/>
      <c r="N44" s="100"/>
    </row>
    <row r="45" spans="1:14" ht="18.75" x14ac:dyDescent="0.25">
      <c r="A45" s="61"/>
      <c r="B45" s="19"/>
      <c r="C45" s="19"/>
      <c r="D45" s="66"/>
      <c r="E45" s="100"/>
      <c r="F45" s="19"/>
      <c r="G45" s="100"/>
      <c r="H45" s="61"/>
      <c r="I45" s="19"/>
      <c r="J45" s="19"/>
      <c r="K45" s="66"/>
      <c r="L45" s="100"/>
      <c r="M45" s="19"/>
      <c r="N45" s="100"/>
    </row>
    <row r="46" spans="1:14" ht="18.75" x14ac:dyDescent="0.25">
      <c r="A46" s="61"/>
      <c r="B46" s="19"/>
      <c r="C46" s="19"/>
      <c r="D46" s="66"/>
      <c r="E46" s="100"/>
      <c r="F46" s="19"/>
      <c r="G46" s="100"/>
      <c r="H46" s="61"/>
      <c r="I46" s="19"/>
      <c r="J46" s="19"/>
      <c r="K46" s="66"/>
      <c r="L46" s="100"/>
      <c r="M46" s="19"/>
      <c r="N46" s="100"/>
    </row>
    <row r="47" spans="1:14" ht="18.75" x14ac:dyDescent="0.25">
      <c r="A47" s="61"/>
      <c r="B47" s="19"/>
      <c r="C47" s="19"/>
      <c r="D47" s="66"/>
      <c r="E47" s="100"/>
      <c r="F47" s="19"/>
      <c r="G47" s="100"/>
      <c r="H47" s="61"/>
      <c r="I47" s="19"/>
      <c r="J47" s="19"/>
      <c r="K47" s="66"/>
      <c r="L47" s="100"/>
      <c r="M47" s="19"/>
      <c r="N47" s="100"/>
    </row>
    <row r="48" spans="1:14" ht="18.75" x14ac:dyDescent="0.25">
      <c r="A48" s="61"/>
      <c r="B48" s="19"/>
      <c r="C48" s="19"/>
      <c r="D48" s="66"/>
      <c r="E48" s="100"/>
      <c r="F48" s="19"/>
      <c r="G48" s="100"/>
      <c r="H48" s="61"/>
      <c r="I48" s="19"/>
      <c r="J48" s="19"/>
      <c r="K48" s="66"/>
      <c r="L48" s="100"/>
      <c r="M48" s="19"/>
      <c r="N48" s="100"/>
    </row>
    <row r="49" spans="1:14" ht="18.75" x14ac:dyDescent="0.25">
      <c r="A49" s="61"/>
      <c r="B49" s="19"/>
      <c r="C49" s="19"/>
      <c r="D49" s="66"/>
      <c r="E49" s="100"/>
      <c r="F49" s="19"/>
      <c r="G49" s="100"/>
      <c r="H49" s="61"/>
      <c r="I49" s="19"/>
      <c r="J49" s="19"/>
      <c r="K49" s="66"/>
      <c r="L49" s="100"/>
      <c r="M49" s="19"/>
      <c r="N49" s="100"/>
    </row>
    <row r="50" spans="1:14" ht="18.75" x14ac:dyDescent="0.25">
      <c r="A50" s="61"/>
      <c r="B50" s="19"/>
      <c r="C50" s="19"/>
      <c r="D50" s="66"/>
      <c r="E50" s="100"/>
      <c r="F50" s="19"/>
      <c r="G50" s="100"/>
      <c r="H50" s="61"/>
      <c r="I50" s="19"/>
      <c r="J50" s="19"/>
      <c r="K50" s="66"/>
      <c r="L50" s="100"/>
      <c r="M50" s="19"/>
      <c r="N50" s="100"/>
    </row>
    <row r="51" spans="1:14" ht="18.75" x14ac:dyDescent="0.25">
      <c r="A51" s="61"/>
      <c r="B51" s="19"/>
      <c r="C51" s="19"/>
      <c r="D51" s="66"/>
      <c r="E51" s="100"/>
      <c r="F51" s="19"/>
      <c r="G51" s="100"/>
      <c r="H51" s="61"/>
      <c r="I51" s="19"/>
      <c r="J51" s="19"/>
      <c r="K51" s="66"/>
      <c r="L51" s="100"/>
      <c r="M51" s="19"/>
      <c r="N51" s="100"/>
    </row>
    <row r="52" spans="1:14" ht="18.75" x14ac:dyDescent="0.25">
      <c r="A52" s="61"/>
      <c r="B52" s="19"/>
      <c r="C52" s="19"/>
      <c r="D52" s="66"/>
      <c r="E52" s="100"/>
      <c r="F52" s="19"/>
      <c r="G52" s="100"/>
      <c r="H52" s="61"/>
      <c r="I52" s="19"/>
      <c r="J52" s="19"/>
      <c r="K52" s="66"/>
      <c r="L52" s="100"/>
      <c r="M52" s="19"/>
      <c r="N52" s="100"/>
    </row>
    <row r="53" spans="1:14" ht="18.75" x14ac:dyDescent="0.25">
      <c r="A53" s="61"/>
      <c r="B53" s="19"/>
      <c r="C53" s="19"/>
      <c r="D53" s="66"/>
      <c r="E53" s="100"/>
      <c r="F53" s="19"/>
      <c r="G53" s="100"/>
      <c r="H53" s="61"/>
      <c r="I53" s="19"/>
      <c r="J53" s="19"/>
      <c r="K53" s="66"/>
      <c r="L53" s="100"/>
      <c r="M53" s="19"/>
      <c r="N53" s="100"/>
    </row>
    <row r="54" spans="1:14" ht="18.75" x14ac:dyDescent="0.25">
      <c r="A54" s="61"/>
      <c r="B54" s="19"/>
      <c r="C54" s="19"/>
      <c r="D54" s="66"/>
      <c r="E54" s="100"/>
      <c r="F54" s="19"/>
      <c r="G54" s="100"/>
      <c r="H54" s="61"/>
      <c r="I54" s="19"/>
      <c r="J54" s="19"/>
      <c r="K54" s="66"/>
      <c r="L54" s="100"/>
      <c r="M54" s="19"/>
      <c r="N54" s="100"/>
    </row>
    <row r="55" spans="1:14" ht="18.75" x14ac:dyDescent="0.25">
      <c r="A55" s="61"/>
      <c r="B55" s="19"/>
      <c r="C55" s="19"/>
      <c r="D55" s="66"/>
      <c r="E55" s="100"/>
      <c r="F55" s="19"/>
      <c r="G55" s="100"/>
      <c r="H55" s="61"/>
      <c r="I55" s="19"/>
      <c r="J55" s="19"/>
      <c r="K55" s="66"/>
      <c r="L55" s="100"/>
      <c r="M55" s="19"/>
      <c r="N55" s="100"/>
    </row>
    <row r="56" spans="1:14" ht="18.75" x14ac:dyDescent="0.25">
      <c r="A56" s="61"/>
      <c r="B56" s="19"/>
      <c r="C56" s="19"/>
      <c r="D56" s="66"/>
      <c r="E56" s="100"/>
      <c r="F56" s="19"/>
      <c r="G56" s="100"/>
      <c r="H56" s="61"/>
      <c r="I56" s="19"/>
      <c r="J56" s="19"/>
      <c r="K56" s="66"/>
      <c r="L56" s="100"/>
      <c r="M56" s="19"/>
      <c r="N56" s="100"/>
    </row>
    <row r="57" spans="1:14" ht="18.75" x14ac:dyDescent="0.25">
      <c r="A57" s="61"/>
      <c r="B57" s="19"/>
      <c r="C57" s="19"/>
      <c r="D57" s="66"/>
      <c r="E57" s="100"/>
      <c r="F57" s="19"/>
      <c r="G57" s="100"/>
      <c r="H57" s="61"/>
      <c r="I57" s="19"/>
      <c r="J57" s="19"/>
      <c r="K57" s="66"/>
      <c r="L57" s="100"/>
      <c r="M57" s="19"/>
      <c r="N57" s="100"/>
    </row>
    <row r="58" spans="1:14" ht="18.75" x14ac:dyDescent="0.25">
      <c r="A58" s="61"/>
      <c r="B58" s="19"/>
      <c r="C58" s="19"/>
      <c r="D58" s="66"/>
      <c r="E58" s="100"/>
      <c r="F58" s="19"/>
      <c r="G58" s="100"/>
      <c r="H58" s="61"/>
      <c r="I58" s="19"/>
      <c r="J58" s="19"/>
      <c r="K58" s="66"/>
      <c r="L58" s="100"/>
      <c r="M58" s="19"/>
      <c r="N58" s="100"/>
    </row>
    <row r="59" spans="1:14" ht="18.75" x14ac:dyDescent="0.25">
      <c r="A59" s="61"/>
      <c r="B59" s="19"/>
      <c r="C59" s="19"/>
      <c r="D59" s="66"/>
      <c r="E59" s="100"/>
      <c r="F59" s="19"/>
      <c r="G59" s="100"/>
      <c r="H59" s="61"/>
      <c r="I59" s="19"/>
      <c r="J59" s="19"/>
      <c r="K59" s="66"/>
      <c r="L59" s="100"/>
      <c r="M59" s="19"/>
      <c r="N59" s="100"/>
    </row>
    <row r="60" spans="1:14" ht="18.75" x14ac:dyDescent="0.25">
      <c r="A60" s="61"/>
      <c r="B60" s="19"/>
      <c r="C60" s="19"/>
      <c r="D60" s="66"/>
      <c r="E60" s="100"/>
      <c r="F60" s="19"/>
      <c r="G60" s="100"/>
      <c r="H60" s="61"/>
      <c r="I60" s="19"/>
      <c r="J60" s="19"/>
      <c r="K60" s="66"/>
      <c r="L60" s="100"/>
      <c r="M60" s="19"/>
      <c r="N60" s="100"/>
    </row>
    <row r="61" spans="1:14" ht="18.75" x14ac:dyDescent="0.25">
      <c r="A61" s="61"/>
      <c r="B61" s="19"/>
      <c r="C61" s="19"/>
      <c r="D61" s="66"/>
      <c r="E61" s="100"/>
      <c r="F61" s="19"/>
      <c r="G61" s="100"/>
      <c r="H61" s="61"/>
      <c r="I61" s="19"/>
      <c r="J61" s="19"/>
      <c r="K61" s="66"/>
      <c r="L61" s="100"/>
      <c r="M61" s="19"/>
      <c r="N61" s="100"/>
    </row>
    <row r="62" spans="1:14" ht="18.75" x14ac:dyDescent="0.25">
      <c r="A62" s="61"/>
      <c r="B62" s="19"/>
      <c r="C62" s="19"/>
      <c r="D62" s="66"/>
      <c r="E62" s="100"/>
      <c r="F62" s="19"/>
      <c r="G62" s="100"/>
      <c r="H62" s="61"/>
      <c r="I62" s="19"/>
      <c r="J62" s="19"/>
      <c r="K62" s="66"/>
      <c r="L62" s="100"/>
      <c r="M62" s="19"/>
      <c r="N62" s="100"/>
    </row>
    <row r="63" spans="1:14" ht="18.75" x14ac:dyDescent="0.25">
      <c r="A63" s="61"/>
      <c r="B63" s="19"/>
      <c r="C63" s="19"/>
      <c r="D63" s="66"/>
      <c r="E63" s="100"/>
      <c r="F63" s="19"/>
      <c r="G63" s="100"/>
      <c r="H63" s="61"/>
      <c r="I63" s="19"/>
      <c r="J63" s="19"/>
      <c r="K63" s="66"/>
      <c r="L63" s="100"/>
      <c r="M63" s="19"/>
      <c r="N63" s="100"/>
    </row>
    <row r="64" spans="1:14" ht="18.75" x14ac:dyDescent="0.25">
      <c r="A64" s="61"/>
      <c r="B64" s="19"/>
      <c r="C64" s="19"/>
      <c r="D64" s="66"/>
      <c r="E64" s="100"/>
      <c r="F64" s="19"/>
      <c r="G64" s="100"/>
      <c r="H64" s="61"/>
      <c r="I64" s="19"/>
      <c r="J64" s="19"/>
      <c r="K64" s="66"/>
      <c r="L64" s="100"/>
      <c r="M64" s="19"/>
      <c r="N64" s="100"/>
    </row>
    <row r="65" spans="1:14" ht="18.75" x14ac:dyDescent="0.25">
      <c r="A65" s="61"/>
      <c r="B65" s="19"/>
      <c r="C65" s="19"/>
      <c r="D65" s="66"/>
      <c r="E65" s="100"/>
      <c r="F65" s="19"/>
      <c r="G65" s="100"/>
      <c r="H65" s="61"/>
      <c r="I65" s="19"/>
      <c r="J65" s="19"/>
      <c r="K65" s="66"/>
      <c r="L65" s="100"/>
      <c r="M65" s="19"/>
      <c r="N65" s="100"/>
    </row>
    <row r="66" spans="1:14" ht="18.75" x14ac:dyDescent="0.25">
      <c r="A66" s="61"/>
      <c r="B66" s="19"/>
      <c r="C66" s="19"/>
      <c r="D66" s="66"/>
      <c r="E66" s="100"/>
      <c r="F66" s="19"/>
      <c r="G66" s="100"/>
      <c r="H66" s="61"/>
      <c r="I66" s="19"/>
      <c r="J66" s="19"/>
      <c r="K66" s="66"/>
      <c r="L66" s="100"/>
      <c r="M66" s="19"/>
      <c r="N66" s="100"/>
    </row>
    <row r="67" spans="1:14" ht="18.75" x14ac:dyDescent="0.25">
      <c r="A67" s="61"/>
      <c r="B67" s="19"/>
      <c r="C67" s="19"/>
      <c r="D67" s="66"/>
      <c r="E67" s="100"/>
      <c r="F67" s="19"/>
      <c r="G67" s="100"/>
      <c r="H67" s="61"/>
      <c r="I67" s="19"/>
      <c r="J67" s="19"/>
      <c r="K67" s="66"/>
      <c r="L67" s="100"/>
      <c r="M67" s="19"/>
      <c r="N67" s="100"/>
    </row>
    <row r="68" spans="1:14" ht="18.75" x14ac:dyDescent="0.25">
      <c r="A68" s="61"/>
      <c r="B68" s="19"/>
      <c r="C68" s="19"/>
      <c r="D68" s="66"/>
      <c r="E68" s="100"/>
      <c r="F68" s="19"/>
      <c r="G68" s="100"/>
      <c r="H68" s="61"/>
      <c r="I68" s="19"/>
      <c r="J68" s="19"/>
      <c r="K68" s="66"/>
      <c r="L68" s="100"/>
      <c r="M68" s="19"/>
      <c r="N68" s="100"/>
    </row>
    <row r="69" spans="1:14" ht="18.75" x14ac:dyDescent="0.25">
      <c r="A69" s="61"/>
      <c r="B69" s="19"/>
      <c r="C69" s="19"/>
      <c r="D69" s="66"/>
      <c r="E69" s="100"/>
      <c r="F69" s="19"/>
      <c r="G69" s="100"/>
      <c r="H69" s="61"/>
      <c r="I69" s="19"/>
      <c r="J69" s="19"/>
      <c r="K69" s="66"/>
      <c r="L69" s="100"/>
      <c r="M69" s="19"/>
      <c r="N69" s="100"/>
    </row>
    <row r="70" spans="1:14" ht="18.75" x14ac:dyDescent="0.25">
      <c r="A70" s="61"/>
      <c r="B70" s="19"/>
      <c r="C70" s="19"/>
      <c r="D70" s="66"/>
      <c r="E70" s="100"/>
      <c r="F70" s="19"/>
      <c r="G70" s="100"/>
      <c r="H70" s="61"/>
      <c r="I70" s="19"/>
      <c r="J70" s="19"/>
      <c r="K70" s="66"/>
      <c r="L70" s="100"/>
      <c r="M70" s="19"/>
      <c r="N70" s="100"/>
    </row>
    <row r="71" spans="1:14" ht="18.75" x14ac:dyDescent="0.25">
      <c r="A71" s="61"/>
      <c r="B71" s="19"/>
      <c r="C71" s="19"/>
      <c r="D71" s="66"/>
      <c r="E71" s="100"/>
      <c r="F71" s="19"/>
      <c r="G71" s="100"/>
      <c r="H71" s="61"/>
      <c r="I71" s="19"/>
      <c r="J71" s="19"/>
      <c r="K71" s="66"/>
      <c r="L71" s="100"/>
      <c r="M71" s="19"/>
      <c r="N71" s="100"/>
    </row>
    <row r="72" spans="1:14" ht="18.75" x14ac:dyDescent="0.25">
      <c r="A72" s="61"/>
      <c r="B72" s="19"/>
      <c r="C72" s="19"/>
      <c r="D72" s="66"/>
      <c r="E72" s="100"/>
      <c r="F72" s="19"/>
      <c r="G72" s="100"/>
      <c r="H72" s="61"/>
      <c r="I72" s="19"/>
      <c r="J72" s="19"/>
      <c r="K72" s="66"/>
      <c r="L72" s="100"/>
      <c r="M72" s="19"/>
      <c r="N72" s="100"/>
    </row>
    <row r="73" spans="1:14" ht="18.75" x14ac:dyDescent="0.25">
      <c r="A73" s="61"/>
      <c r="B73" s="19"/>
      <c r="C73" s="19"/>
      <c r="D73" s="66"/>
      <c r="E73" s="100"/>
      <c r="F73" s="19"/>
      <c r="G73" s="100"/>
      <c r="H73" s="61"/>
      <c r="I73" s="19"/>
      <c r="J73" s="19"/>
      <c r="K73" s="66"/>
      <c r="L73" s="100"/>
      <c r="M73" s="19"/>
      <c r="N73" s="100"/>
    </row>
    <row r="74" spans="1:14" ht="18.75" x14ac:dyDescent="0.25">
      <c r="A74" s="61"/>
      <c r="B74" s="19"/>
      <c r="C74" s="19"/>
      <c r="D74" s="66"/>
      <c r="E74" s="100"/>
      <c r="F74" s="19"/>
      <c r="G74" s="100"/>
      <c r="H74" s="61"/>
      <c r="I74" s="19"/>
      <c r="J74" s="19"/>
      <c r="K74" s="66"/>
      <c r="L74" s="100"/>
      <c r="M74" s="19"/>
      <c r="N74" s="100"/>
    </row>
    <row r="75" spans="1:14" ht="18.75" x14ac:dyDescent="0.25">
      <c r="A75" s="61"/>
      <c r="B75" s="19"/>
      <c r="C75" s="19"/>
      <c r="D75" s="66"/>
      <c r="E75" s="100"/>
      <c r="F75" s="19"/>
      <c r="G75" s="100"/>
      <c r="H75" s="61"/>
      <c r="I75" s="19"/>
      <c r="J75" s="19"/>
      <c r="K75" s="66"/>
      <c r="L75" s="100"/>
      <c r="M75" s="19"/>
      <c r="N75" s="100"/>
    </row>
    <row r="76" spans="1:14" ht="18.75" x14ac:dyDescent="0.25">
      <c r="A76" s="61"/>
      <c r="B76" s="19"/>
      <c r="C76" s="19"/>
      <c r="D76" s="66"/>
      <c r="E76" s="100"/>
      <c r="F76" s="19"/>
      <c r="G76" s="100"/>
      <c r="H76" s="61"/>
      <c r="I76" s="19"/>
      <c r="J76" s="19"/>
      <c r="K76" s="66"/>
      <c r="L76" s="100"/>
      <c r="M76" s="19"/>
      <c r="N76" s="100"/>
    </row>
    <row r="77" spans="1:14" ht="18.75" x14ac:dyDescent="0.25">
      <c r="A77" s="51"/>
      <c r="B77" s="19"/>
      <c r="C77" s="19"/>
      <c r="D77" s="66"/>
      <c r="E77" s="100"/>
      <c r="F77" s="19"/>
      <c r="G77" s="100"/>
      <c r="H77" s="61"/>
      <c r="I77" s="19"/>
      <c r="J77" s="19"/>
      <c r="K77" s="66"/>
      <c r="L77" s="100"/>
      <c r="M77" s="19"/>
      <c r="N77" s="100"/>
    </row>
    <row r="78" spans="1:14" ht="18.75" x14ac:dyDescent="0.25">
      <c r="A78" s="51"/>
      <c r="B78" s="19"/>
      <c r="C78" s="19"/>
      <c r="D78" s="66"/>
      <c r="E78" s="100"/>
      <c r="F78" s="19"/>
      <c r="G78" s="100"/>
      <c r="H78" s="61"/>
      <c r="I78" s="19"/>
      <c r="J78" s="19"/>
      <c r="K78" s="66"/>
      <c r="L78" s="100"/>
      <c r="M78" s="19"/>
      <c r="N78" s="100"/>
    </row>
    <row r="79" spans="1:14" ht="18.75" x14ac:dyDescent="0.25">
      <c r="A79" s="51"/>
      <c r="B79" s="19"/>
      <c r="C79" s="19"/>
      <c r="D79" s="66"/>
      <c r="E79" s="100"/>
      <c r="F79" s="19"/>
      <c r="G79" s="100"/>
      <c r="H79" s="61"/>
      <c r="I79" s="19"/>
      <c r="J79" s="19"/>
      <c r="K79" s="66"/>
      <c r="L79" s="100"/>
      <c r="M79" s="19"/>
      <c r="N79" s="100"/>
    </row>
    <row r="80" spans="1:14" ht="18.75" x14ac:dyDescent="0.25">
      <c r="A80" s="51"/>
      <c r="B80" s="19"/>
      <c r="C80" s="19"/>
      <c r="D80" s="66"/>
      <c r="E80" s="100"/>
      <c r="F80" s="19"/>
      <c r="G80" s="100"/>
      <c r="H80" s="61"/>
      <c r="I80" s="19"/>
      <c r="J80" s="19"/>
      <c r="K80" s="66"/>
      <c r="L80" s="100"/>
      <c r="M80" s="19"/>
      <c r="N80" s="100"/>
    </row>
    <row r="81" spans="1:14" ht="18.75" x14ac:dyDescent="0.25">
      <c r="A81" s="51"/>
      <c r="B81" s="19"/>
      <c r="C81" s="19"/>
      <c r="D81" s="66"/>
      <c r="E81" s="100"/>
      <c r="F81" s="19"/>
      <c r="G81" s="100"/>
      <c r="H81" s="61"/>
      <c r="I81" s="19"/>
      <c r="J81" s="19"/>
      <c r="K81" s="66"/>
      <c r="L81" s="100"/>
      <c r="M81" s="19"/>
      <c r="N81" s="100"/>
    </row>
    <row r="82" spans="1:14" ht="18.75" x14ac:dyDescent="0.25">
      <c r="A82" s="51"/>
      <c r="B82" s="19"/>
      <c r="C82" s="19"/>
      <c r="D82" s="66"/>
      <c r="E82" s="100"/>
      <c r="F82" s="19"/>
      <c r="G82" s="100"/>
      <c r="H82" s="61"/>
      <c r="I82" s="19"/>
      <c r="J82" s="19"/>
      <c r="K82" s="66"/>
      <c r="L82" s="100"/>
      <c r="M82" s="19"/>
      <c r="N82" s="100"/>
    </row>
    <row r="83" spans="1:14" ht="18.75" x14ac:dyDescent="0.25">
      <c r="A83" s="51"/>
      <c r="B83" s="19"/>
      <c r="C83" s="19"/>
      <c r="D83" s="66"/>
      <c r="E83" s="100"/>
      <c r="F83" s="19"/>
      <c r="G83" s="100"/>
      <c r="H83" s="61"/>
      <c r="I83" s="19"/>
      <c r="J83" s="19"/>
      <c r="K83" s="66"/>
      <c r="L83" s="100"/>
      <c r="M83" s="19"/>
      <c r="N83" s="100"/>
    </row>
    <row r="84" spans="1:14" ht="18.75" x14ac:dyDescent="0.25">
      <c r="A84" s="51"/>
      <c r="B84" s="19"/>
      <c r="C84" s="19"/>
      <c r="D84" s="66"/>
      <c r="E84" s="100"/>
      <c r="F84" s="19"/>
      <c r="G84" s="100"/>
      <c r="H84" s="61"/>
      <c r="I84" s="19"/>
      <c r="J84" s="19"/>
      <c r="K84" s="66"/>
      <c r="L84" s="100"/>
      <c r="M84" s="19"/>
      <c r="N84" s="100"/>
    </row>
    <row r="85" spans="1:14" ht="18.75" x14ac:dyDescent="0.25">
      <c r="A85" s="51"/>
      <c r="B85" s="19"/>
      <c r="C85" s="19"/>
      <c r="D85" s="66"/>
      <c r="E85" s="100"/>
      <c r="F85" s="19"/>
      <c r="G85" s="100"/>
      <c r="H85" s="61"/>
      <c r="I85" s="19"/>
      <c r="J85" s="19"/>
      <c r="K85" s="66"/>
      <c r="L85" s="100"/>
      <c r="M85" s="19"/>
      <c r="N85" s="100"/>
    </row>
    <row r="86" spans="1:14" ht="18.75" x14ac:dyDescent="0.25">
      <c r="A86" s="51"/>
      <c r="B86" s="19"/>
      <c r="C86" s="19"/>
      <c r="D86" s="66"/>
      <c r="E86" s="100"/>
      <c r="F86" s="19"/>
      <c r="G86" s="100"/>
      <c r="H86" s="61"/>
      <c r="I86" s="19"/>
      <c r="J86" s="19"/>
      <c r="K86" s="66"/>
      <c r="L86" s="100"/>
      <c r="M86" s="19"/>
      <c r="N86" s="100"/>
    </row>
    <row r="87" spans="1:14" ht="18.75" x14ac:dyDescent="0.25">
      <c r="A87" s="51"/>
      <c r="B87" s="19"/>
      <c r="C87" s="19"/>
      <c r="D87" s="66"/>
      <c r="E87" s="100"/>
      <c r="F87" s="19"/>
      <c r="G87" s="100"/>
      <c r="H87" s="61"/>
      <c r="I87" s="19"/>
      <c r="J87" s="19"/>
      <c r="K87" s="66"/>
      <c r="L87" s="100"/>
      <c r="M87" s="19"/>
      <c r="N87" s="100"/>
    </row>
    <row r="88" spans="1:14" ht="18.75" x14ac:dyDescent="0.25">
      <c r="A88" s="51"/>
      <c r="B88" s="19"/>
      <c r="C88" s="19"/>
      <c r="D88" s="66"/>
      <c r="E88" s="100"/>
      <c r="F88" s="19"/>
      <c r="G88" s="100"/>
      <c r="H88" s="61"/>
      <c r="I88" s="19"/>
      <c r="J88" s="19"/>
      <c r="K88" s="66"/>
      <c r="L88" s="100"/>
      <c r="M88" s="19"/>
      <c r="N88" s="100"/>
    </row>
    <row r="89" spans="1:14" ht="18.75" x14ac:dyDescent="0.25">
      <c r="A89" s="51"/>
      <c r="B89" s="19"/>
      <c r="C89" s="19"/>
      <c r="D89" s="66"/>
      <c r="E89" s="100"/>
      <c r="F89" s="19"/>
      <c r="G89" s="100"/>
      <c r="H89" s="61"/>
      <c r="I89" s="19"/>
      <c r="J89" s="19"/>
      <c r="K89" s="66"/>
      <c r="L89" s="100"/>
      <c r="M89" s="19"/>
      <c r="N89" s="100"/>
    </row>
    <row r="90" spans="1:14" ht="18.75" x14ac:dyDescent="0.25">
      <c r="A90" s="51"/>
      <c r="B90" s="19"/>
      <c r="C90" s="19"/>
      <c r="D90" s="66"/>
      <c r="E90" s="100"/>
      <c r="F90" s="19"/>
      <c r="G90" s="100"/>
      <c r="H90" s="61"/>
      <c r="I90" s="19"/>
      <c r="J90" s="19"/>
      <c r="K90" s="66"/>
      <c r="L90" s="100"/>
      <c r="M90" s="19"/>
      <c r="N90" s="100"/>
    </row>
    <row r="91" spans="1:14" ht="18.75" x14ac:dyDescent="0.25">
      <c r="A91" s="51"/>
      <c r="B91" s="19"/>
      <c r="C91" s="19"/>
      <c r="D91" s="66"/>
      <c r="E91" s="100"/>
      <c r="F91" s="19"/>
      <c r="G91" s="100"/>
      <c r="H91" s="61"/>
      <c r="I91" s="19"/>
      <c r="J91" s="19"/>
      <c r="K91" s="66"/>
      <c r="L91" s="100"/>
      <c r="M91" s="19"/>
      <c r="N91" s="100"/>
    </row>
    <row r="92" spans="1:14" ht="18.75" x14ac:dyDescent="0.25">
      <c r="A92" s="51"/>
      <c r="B92" s="19"/>
      <c r="C92" s="19"/>
      <c r="D92" s="66"/>
      <c r="E92" s="100"/>
      <c r="F92" s="19"/>
      <c r="G92" s="100"/>
      <c r="H92" s="61"/>
      <c r="I92" s="19"/>
      <c r="J92" s="19"/>
      <c r="K92" s="66"/>
      <c r="L92" s="100"/>
      <c r="M92" s="19"/>
      <c r="N92" s="100"/>
    </row>
    <row r="93" spans="1:14" ht="18.75" x14ac:dyDescent="0.25">
      <c r="A93" s="51"/>
      <c r="B93" s="19"/>
      <c r="C93" s="19"/>
      <c r="D93" s="66"/>
      <c r="E93" s="100"/>
      <c r="F93" s="19"/>
      <c r="G93" s="100"/>
      <c r="H93" s="61"/>
      <c r="I93" s="19"/>
      <c r="J93" s="19"/>
      <c r="K93" s="66"/>
      <c r="L93" s="100"/>
      <c r="M93" s="19"/>
      <c r="N93" s="100"/>
    </row>
    <row r="94" spans="1:14" ht="18.75" x14ac:dyDescent="0.25">
      <c r="A94" s="51"/>
      <c r="B94" s="19"/>
      <c r="C94" s="19"/>
      <c r="D94" s="66"/>
      <c r="E94" s="100"/>
      <c r="F94" s="19"/>
      <c r="G94" s="100"/>
      <c r="H94" s="61"/>
      <c r="I94" s="19"/>
      <c r="J94" s="19"/>
      <c r="K94" s="66"/>
      <c r="L94" s="100"/>
      <c r="M94" s="19"/>
      <c r="N94" s="100"/>
    </row>
    <row r="95" spans="1:14" ht="18.75" x14ac:dyDescent="0.25">
      <c r="A95" s="51"/>
      <c r="B95" s="19"/>
      <c r="C95" s="19"/>
      <c r="D95" s="66"/>
      <c r="E95" s="100"/>
      <c r="F95" s="19"/>
      <c r="G95" s="100"/>
      <c r="H95" s="61"/>
      <c r="I95" s="19"/>
      <c r="J95" s="19"/>
      <c r="K95" s="66"/>
      <c r="L95" s="100"/>
      <c r="M95" s="19"/>
      <c r="N95" s="100"/>
    </row>
    <row r="96" spans="1:14" ht="18.75" x14ac:dyDescent="0.25">
      <c r="A96" s="51"/>
      <c r="B96" s="19"/>
      <c r="C96" s="19"/>
      <c r="D96" s="66"/>
      <c r="E96" s="100"/>
      <c r="F96" s="19"/>
      <c r="G96" s="100"/>
      <c r="H96" s="61"/>
      <c r="I96" s="19"/>
      <c r="J96" s="19"/>
      <c r="K96" s="66"/>
      <c r="L96" s="100"/>
      <c r="M96" s="19"/>
      <c r="N96" s="100"/>
    </row>
    <row r="97" spans="1:14" ht="18.75" x14ac:dyDescent="0.25">
      <c r="A97" s="51"/>
      <c r="B97" s="19"/>
      <c r="C97" s="19"/>
      <c r="D97" s="66"/>
      <c r="E97" s="100"/>
      <c r="F97" s="19"/>
      <c r="G97" s="100"/>
      <c r="H97" s="61"/>
      <c r="I97" s="19"/>
      <c r="J97" s="19"/>
      <c r="K97" s="66"/>
      <c r="L97" s="100"/>
      <c r="M97" s="19"/>
      <c r="N97" s="100"/>
    </row>
    <row r="98" spans="1:14" ht="18.75" x14ac:dyDescent="0.25">
      <c r="A98" s="51"/>
      <c r="B98" s="19"/>
      <c r="C98" s="19"/>
      <c r="D98" s="66"/>
      <c r="E98" s="100"/>
      <c r="F98" s="19"/>
      <c r="G98" s="100"/>
      <c r="H98" s="61"/>
      <c r="I98" s="19"/>
      <c r="J98" s="19"/>
      <c r="K98" s="66"/>
      <c r="L98" s="100"/>
      <c r="M98" s="19"/>
      <c r="N98" s="100"/>
    </row>
    <row r="99" spans="1:14" ht="18.75" x14ac:dyDescent="0.25">
      <c r="A99" s="51"/>
      <c r="B99" s="19"/>
      <c r="C99" s="19"/>
      <c r="D99" s="66"/>
      <c r="E99" s="100"/>
      <c r="F99" s="19"/>
      <c r="G99" s="100"/>
      <c r="H99" s="61"/>
      <c r="I99" s="19"/>
      <c r="J99" s="19"/>
      <c r="K99" s="66"/>
      <c r="L99" s="100"/>
      <c r="M99" s="19"/>
      <c r="N99" s="100"/>
    </row>
    <row r="100" spans="1:14" ht="18.75" x14ac:dyDescent="0.25">
      <c r="A100" s="51"/>
      <c r="B100" s="19"/>
      <c r="C100" s="19"/>
      <c r="D100" s="66"/>
      <c r="E100" s="100"/>
      <c r="F100" s="19"/>
      <c r="G100" s="100"/>
      <c r="H100" s="61"/>
      <c r="I100" s="19"/>
      <c r="J100" s="19"/>
      <c r="K100" s="66"/>
      <c r="L100" s="100"/>
      <c r="M100" s="19"/>
      <c r="N100" s="100"/>
    </row>
    <row r="101" spans="1:14" ht="18.75" x14ac:dyDescent="0.25">
      <c r="A101" s="51"/>
      <c r="B101" s="19"/>
      <c r="C101" s="19"/>
      <c r="D101" s="66"/>
      <c r="E101" s="100"/>
      <c r="F101" s="19"/>
      <c r="G101" s="100"/>
      <c r="H101" s="61"/>
      <c r="I101" s="19"/>
      <c r="J101" s="19"/>
      <c r="K101" s="66"/>
      <c r="L101" s="100"/>
      <c r="M101" s="19"/>
      <c r="N101" s="100"/>
    </row>
    <row r="102" spans="1:14" ht="18.75" x14ac:dyDescent="0.25">
      <c r="A102" s="51"/>
      <c r="B102" s="19"/>
      <c r="C102" s="19"/>
      <c r="D102" s="66"/>
      <c r="E102" s="100"/>
      <c r="F102" s="19"/>
      <c r="G102" s="100"/>
      <c r="H102" s="61"/>
      <c r="I102" s="19"/>
      <c r="J102" s="19"/>
      <c r="K102" s="66"/>
      <c r="L102" s="100"/>
      <c r="M102" s="19"/>
      <c r="N102" s="100"/>
    </row>
    <row r="103" spans="1:14" ht="18.75" x14ac:dyDescent="0.25">
      <c r="A103" s="51"/>
      <c r="B103" s="19"/>
      <c r="C103" s="19"/>
      <c r="D103" s="66"/>
      <c r="E103" s="100"/>
      <c r="F103" s="19"/>
      <c r="G103" s="100"/>
      <c r="H103" s="61"/>
      <c r="I103" s="19"/>
      <c r="J103" s="19"/>
      <c r="K103" s="66"/>
      <c r="L103" s="100"/>
      <c r="M103" s="19"/>
      <c r="N103" s="100"/>
    </row>
    <row r="104" spans="1:14" ht="18.75" x14ac:dyDescent="0.25">
      <c r="A104" s="51"/>
      <c r="B104" s="19"/>
      <c r="C104" s="19"/>
      <c r="D104" s="66"/>
      <c r="E104" s="100"/>
      <c r="F104" s="19"/>
      <c r="G104" s="100"/>
      <c r="H104" s="61"/>
      <c r="I104" s="19"/>
      <c r="J104" s="19"/>
      <c r="K104" s="66"/>
      <c r="L104" s="100"/>
      <c r="M104" s="19"/>
      <c r="N104" s="100"/>
    </row>
    <row r="105" spans="1:14" ht="18.75" x14ac:dyDescent="0.25">
      <c r="A105" s="51"/>
      <c r="B105" s="19"/>
      <c r="C105" s="19"/>
      <c r="D105" s="66"/>
      <c r="E105" s="100"/>
      <c r="F105" s="19"/>
      <c r="G105" s="100"/>
      <c r="H105" s="61"/>
      <c r="I105" s="19"/>
      <c r="J105" s="19"/>
      <c r="K105" s="66"/>
      <c r="L105" s="100"/>
      <c r="M105" s="19"/>
      <c r="N105" s="100"/>
    </row>
    <row r="106" spans="1:14" ht="18.75" x14ac:dyDescent="0.25">
      <c r="A106" s="51"/>
      <c r="B106" s="19"/>
      <c r="C106" s="19"/>
      <c r="D106" s="66"/>
      <c r="E106" s="100"/>
      <c r="F106" s="19"/>
      <c r="G106" s="100"/>
      <c r="H106" s="61"/>
      <c r="I106" s="19"/>
      <c r="J106" s="19"/>
      <c r="K106" s="66"/>
      <c r="L106" s="100"/>
      <c r="M106" s="19"/>
      <c r="N106" s="100"/>
    </row>
    <row r="107" spans="1:14" ht="18.75" x14ac:dyDescent="0.25">
      <c r="A107" s="51"/>
      <c r="B107" s="19"/>
      <c r="C107" s="19"/>
      <c r="D107" s="66"/>
      <c r="E107" s="100"/>
      <c r="F107" s="19"/>
      <c r="G107" s="100"/>
      <c r="H107" s="61"/>
      <c r="I107" s="19"/>
      <c r="J107" s="19"/>
      <c r="K107" s="66"/>
      <c r="L107" s="100"/>
      <c r="M107" s="19"/>
      <c r="N107" s="100"/>
    </row>
    <row r="108" spans="1:14" ht="18.75" x14ac:dyDescent="0.25">
      <c r="A108" s="51"/>
      <c r="B108" s="19"/>
      <c r="C108" s="19"/>
      <c r="D108" s="66"/>
      <c r="E108" s="100"/>
      <c r="F108" s="19"/>
      <c r="G108" s="100"/>
      <c r="H108" s="61"/>
      <c r="I108" s="19"/>
      <c r="J108" s="19"/>
      <c r="K108" s="66"/>
      <c r="L108" s="100"/>
      <c r="M108" s="19"/>
      <c r="N108" s="100"/>
    </row>
    <row r="109" spans="1:14" ht="18.75" x14ac:dyDescent="0.25">
      <c r="A109" s="51"/>
      <c r="B109" s="19"/>
      <c r="C109" s="19"/>
      <c r="D109" s="66"/>
      <c r="E109" s="100"/>
      <c r="F109" s="19"/>
      <c r="G109" s="100"/>
      <c r="H109" s="61"/>
      <c r="I109" s="19"/>
      <c r="J109" s="19"/>
      <c r="K109" s="66"/>
      <c r="L109" s="100"/>
      <c r="M109" s="19"/>
      <c r="N109" s="100"/>
    </row>
    <row r="110" spans="1:14" ht="18.75" x14ac:dyDescent="0.25">
      <c r="A110" s="51"/>
      <c r="B110" s="19"/>
      <c r="C110" s="19"/>
      <c r="D110" s="66"/>
      <c r="E110" s="100"/>
      <c r="F110" s="19"/>
      <c r="G110" s="100"/>
      <c r="H110" s="61"/>
      <c r="I110" s="19"/>
      <c r="J110" s="19"/>
      <c r="K110" s="66"/>
      <c r="L110" s="100"/>
      <c r="M110" s="19"/>
      <c r="N110" s="100"/>
    </row>
    <row r="111" spans="1:14" ht="18.75" x14ac:dyDescent="0.25">
      <c r="A111" s="51"/>
      <c r="B111" s="19"/>
      <c r="C111" s="19"/>
      <c r="D111" s="66"/>
      <c r="E111" s="100"/>
      <c r="F111" s="19"/>
      <c r="G111" s="100"/>
      <c r="H111" s="61"/>
      <c r="I111" s="19"/>
      <c r="J111" s="19"/>
      <c r="K111" s="66"/>
      <c r="L111" s="100"/>
      <c r="M111" s="19"/>
      <c r="N111" s="100"/>
    </row>
    <row r="112" spans="1:14" ht="18.75" x14ac:dyDescent="0.25">
      <c r="A112" s="51"/>
      <c r="B112" s="19"/>
      <c r="C112" s="19"/>
      <c r="D112" s="66"/>
      <c r="E112" s="100"/>
      <c r="F112" s="19"/>
      <c r="G112" s="100"/>
      <c r="H112" s="61"/>
      <c r="I112" s="19"/>
      <c r="J112" s="19"/>
      <c r="K112" s="66"/>
      <c r="L112" s="100"/>
      <c r="M112" s="19"/>
      <c r="N112" s="100"/>
    </row>
    <row r="113" spans="1:14" ht="18.75" x14ac:dyDescent="0.25">
      <c r="A113" s="51"/>
      <c r="B113" s="19"/>
      <c r="C113" s="19"/>
      <c r="D113" s="66"/>
      <c r="E113" s="100"/>
      <c r="F113" s="19"/>
      <c r="G113" s="100"/>
      <c r="H113" s="61"/>
      <c r="I113" s="19"/>
      <c r="J113" s="19"/>
      <c r="K113" s="66"/>
      <c r="L113" s="100"/>
      <c r="M113" s="19"/>
      <c r="N113" s="100"/>
    </row>
    <row r="114" spans="1:14" ht="18.75" x14ac:dyDescent="0.25">
      <c r="A114" s="51"/>
      <c r="B114" s="19"/>
      <c r="C114" s="19"/>
      <c r="D114" s="66"/>
      <c r="E114" s="100"/>
      <c r="F114" s="19"/>
      <c r="G114" s="100"/>
      <c r="H114" s="61"/>
      <c r="I114" s="19"/>
      <c r="J114" s="19"/>
      <c r="K114" s="66"/>
      <c r="L114" s="100"/>
      <c r="M114" s="19"/>
      <c r="N114" s="100"/>
    </row>
    <row r="115" spans="1:14" ht="18.75" x14ac:dyDescent="0.25">
      <c r="A115" s="51"/>
      <c r="B115" s="19"/>
      <c r="C115" s="19"/>
      <c r="D115" s="66"/>
      <c r="E115" s="100"/>
      <c r="F115" s="19"/>
      <c r="G115" s="100"/>
      <c r="H115" s="61"/>
      <c r="I115" s="19"/>
      <c r="J115" s="19"/>
      <c r="K115" s="66"/>
      <c r="L115" s="100"/>
      <c r="M115" s="19"/>
      <c r="N115" s="100"/>
    </row>
    <row r="116" spans="1:14" ht="18.75" x14ac:dyDescent="0.25">
      <c r="A116" s="51"/>
      <c r="B116" s="19"/>
      <c r="C116" s="19"/>
      <c r="D116" s="66"/>
      <c r="E116" s="100"/>
      <c r="F116" s="19"/>
      <c r="G116" s="100"/>
      <c r="H116" s="61"/>
      <c r="I116" s="19"/>
      <c r="J116" s="19"/>
      <c r="K116" s="66"/>
      <c r="L116" s="100"/>
      <c r="M116" s="19"/>
      <c r="N116" s="100"/>
    </row>
    <row r="117" spans="1:14" ht="18.75" x14ac:dyDescent="0.25">
      <c r="A117" s="51"/>
      <c r="B117" s="19"/>
      <c r="C117" s="19"/>
      <c r="D117" s="66"/>
      <c r="E117" s="100"/>
      <c r="F117" s="19"/>
      <c r="G117" s="100"/>
      <c r="H117" s="61"/>
      <c r="I117" s="19"/>
      <c r="J117" s="19"/>
      <c r="K117" s="66"/>
      <c r="L117" s="100"/>
      <c r="M117" s="19"/>
      <c r="N117" s="100"/>
    </row>
    <row r="118" spans="1:14" ht="18.75" x14ac:dyDescent="0.25">
      <c r="A118" s="51"/>
      <c r="B118" s="19"/>
      <c r="C118" s="19"/>
      <c r="D118" s="66"/>
      <c r="E118" s="100"/>
      <c r="F118" s="19"/>
      <c r="G118" s="100"/>
      <c r="H118" s="61"/>
      <c r="I118" s="19"/>
      <c r="J118" s="19"/>
      <c r="K118" s="66"/>
      <c r="L118" s="100"/>
      <c r="M118" s="19"/>
      <c r="N118" s="100"/>
    </row>
    <row r="119" spans="1:14" ht="18.75" x14ac:dyDescent="0.25">
      <c r="A119" s="51"/>
      <c r="B119" s="19"/>
      <c r="C119" s="19"/>
      <c r="D119" s="66"/>
      <c r="E119" s="100"/>
      <c r="F119" s="19"/>
      <c r="G119" s="100"/>
      <c r="H119" s="61"/>
      <c r="I119" s="19"/>
      <c r="J119" s="19"/>
      <c r="K119" s="66"/>
      <c r="L119" s="100"/>
      <c r="M119" s="19"/>
      <c r="N119" s="100"/>
    </row>
    <row r="120" spans="1:14" ht="18.75" x14ac:dyDescent="0.25">
      <c r="A120" s="51"/>
      <c r="B120" s="19"/>
      <c r="C120" s="19"/>
      <c r="D120" s="66"/>
      <c r="E120" s="100"/>
      <c r="F120" s="19"/>
      <c r="G120" s="100"/>
      <c r="H120" s="61"/>
      <c r="I120" s="19"/>
      <c r="J120" s="19"/>
      <c r="K120" s="66"/>
      <c r="L120" s="100"/>
      <c r="M120" s="19"/>
      <c r="N120" s="100"/>
    </row>
    <row r="121" spans="1:14" ht="18.75" x14ac:dyDescent="0.25">
      <c r="A121" s="51"/>
      <c r="B121" s="19"/>
      <c r="C121" s="19"/>
      <c r="D121" s="66"/>
      <c r="E121" s="100"/>
      <c r="F121" s="19"/>
      <c r="G121" s="100"/>
      <c r="H121" s="61"/>
      <c r="I121" s="19"/>
      <c r="J121" s="19"/>
      <c r="K121" s="66"/>
      <c r="L121" s="100"/>
      <c r="M121" s="19"/>
      <c r="N121" s="100"/>
    </row>
    <row r="122" spans="1:14" ht="18.75" x14ac:dyDescent="0.25">
      <c r="A122" s="51"/>
      <c r="B122" s="19"/>
      <c r="C122" s="19"/>
      <c r="D122" s="66"/>
      <c r="E122" s="100"/>
      <c r="F122" s="19"/>
      <c r="G122" s="100"/>
      <c r="H122" s="61"/>
      <c r="I122" s="19"/>
      <c r="J122" s="19"/>
      <c r="K122" s="66"/>
      <c r="L122" s="100"/>
      <c r="M122" s="19"/>
      <c r="N122" s="100"/>
    </row>
    <row r="123" spans="1:14" ht="18.75" x14ac:dyDescent="0.25">
      <c r="A123" s="51"/>
      <c r="B123" s="19"/>
      <c r="C123" s="19"/>
      <c r="D123" s="66"/>
      <c r="E123" s="100"/>
      <c r="F123" s="19"/>
      <c r="G123" s="100"/>
      <c r="H123" s="61"/>
      <c r="I123" s="19"/>
      <c r="J123" s="19"/>
      <c r="K123" s="66"/>
      <c r="L123" s="100"/>
      <c r="M123" s="19"/>
      <c r="N123" s="100"/>
    </row>
    <row r="124" spans="1:14" ht="18.75" x14ac:dyDescent="0.25">
      <c r="A124" s="51"/>
      <c r="B124" s="19"/>
      <c r="C124" s="19"/>
      <c r="D124" s="66"/>
      <c r="E124" s="100"/>
      <c r="F124" s="19"/>
      <c r="G124" s="100"/>
      <c r="H124" s="61"/>
      <c r="I124" s="19"/>
      <c r="J124" s="19"/>
      <c r="K124" s="66"/>
      <c r="L124" s="100"/>
      <c r="M124" s="19"/>
      <c r="N124" s="100"/>
    </row>
    <row r="125" spans="1:14" ht="18.75" x14ac:dyDescent="0.25">
      <c r="A125" s="51"/>
      <c r="B125" s="19"/>
      <c r="C125" s="19"/>
      <c r="D125" s="66"/>
      <c r="E125" s="100"/>
      <c r="F125" s="19"/>
      <c r="G125" s="100"/>
      <c r="H125" s="61"/>
      <c r="I125" s="19"/>
      <c r="J125" s="19"/>
      <c r="K125" s="66"/>
      <c r="L125" s="100"/>
      <c r="M125" s="19"/>
      <c r="N125" s="100"/>
    </row>
    <row r="126" spans="1:14" ht="18.75" x14ac:dyDescent="0.25">
      <c r="A126" s="51"/>
      <c r="B126" s="19"/>
      <c r="C126" s="19"/>
      <c r="D126" s="66"/>
      <c r="E126" s="100"/>
      <c r="F126" s="19"/>
      <c r="G126" s="100"/>
      <c r="H126" s="61"/>
      <c r="I126" s="19"/>
      <c r="J126" s="19"/>
      <c r="K126" s="66"/>
      <c r="L126" s="100"/>
      <c r="M126" s="19"/>
      <c r="N126" s="100"/>
    </row>
    <row r="127" spans="1:14" ht="18.75" x14ac:dyDescent="0.25">
      <c r="A127" s="51"/>
      <c r="B127" s="19"/>
      <c r="C127" s="19"/>
      <c r="D127" s="66"/>
      <c r="E127" s="100"/>
      <c r="F127" s="19"/>
      <c r="G127" s="100"/>
      <c r="H127" s="61"/>
      <c r="I127" s="19"/>
      <c r="J127" s="19"/>
      <c r="K127" s="66"/>
      <c r="L127" s="100"/>
      <c r="M127" s="19"/>
      <c r="N127" s="100"/>
    </row>
    <row r="128" spans="1:14" ht="18.75" x14ac:dyDescent="0.25">
      <c r="B128" s="19"/>
      <c r="C128" s="19"/>
      <c r="D128" s="66"/>
      <c r="E128" s="100"/>
      <c r="F128" s="19"/>
      <c r="G128" s="100"/>
      <c r="H128" s="61"/>
      <c r="I128" s="19"/>
      <c r="J128" s="19"/>
      <c r="K128" s="66"/>
      <c r="L128" s="100"/>
      <c r="M128" s="19"/>
      <c r="N128" s="100"/>
    </row>
    <row r="129" spans="1:14" ht="18.75" x14ac:dyDescent="0.25">
      <c r="A129" s="51"/>
      <c r="B129" s="19"/>
      <c r="C129" s="19"/>
      <c r="D129" s="66"/>
      <c r="E129" s="100"/>
      <c r="F129" s="19"/>
      <c r="G129" s="100"/>
      <c r="H129" s="61"/>
      <c r="I129" s="19"/>
      <c r="J129" s="19"/>
      <c r="K129" s="66"/>
      <c r="L129" s="100"/>
      <c r="M129" s="19"/>
      <c r="N129" s="100"/>
    </row>
    <row r="130" spans="1:14" ht="18.75" x14ac:dyDescent="0.25">
      <c r="A130" s="51"/>
      <c r="B130" s="19"/>
      <c r="C130" s="19"/>
      <c r="D130" s="66"/>
      <c r="E130" s="100"/>
      <c r="F130" s="19"/>
      <c r="G130" s="100"/>
      <c r="H130" s="61"/>
      <c r="I130" s="19"/>
      <c r="J130" s="19"/>
      <c r="K130" s="66"/>
      <c r="L130" s="100"/>
      <c r="M130" s="19"/>
      <c r="N130" s="100"/>
    </row>
    <row r="131" spans="1:14" ht="18.75" x14ac:dyDescent="0.25">
      <c r="A131" s="51"/>
      <c r="B131" s="19"/>
      <c r="C131" s="19"/>
      <c r="D131" s="66"/>
      <c r="E131" s="100"/>
      <c r="F131" s="19"/>
      <c r="G131" s="100"/>
      <c r="H131" s="61"/>
      <c r="I131" s="19"/>
      <c r="J131" s="19"/>
      <c r="K131" s="66"/>
      <c r="L131" s="100"/>
      <c r="M131" s="19"/>
      <c r="N131" s="100"/>
    </row>
    <row r="132" spans="1:14" ht="18.75" x14ac:dyDescent="0.25">
      <c r="A132" s="51"/>
      <c r="B132" s="19"/>
      <c r="C132" s="19"/>
      <c r="D132" s="66"/>
      <c r="E132" s="100"/>
      <c r="F132" s="19"/>
      <c r="G132" s="100"/>
      <c r="H132" s="61"/>
      <c r="I132" s="19"/>
      <c r="J132" s="19"/>
      <c r="K132" s="66"/>
      <c r="L132" s="100"/>
      <c r="M132" s="19"/>
      <c r="N132" s="100"/>
    </row>
    <row r="133" spans="1:14" ht="18.75" x14ac:dyDescent="0.25">
      <c r="A133" s="51"/>
      <c r="B133" s="19"/>
      <c r="C133" s="19"/>
      <c r="D133" s="66"/>
      <c r="E133" s="100"/>
      <c r="F133" s="19"/>
      <c r="G133" s="100"/>
      <c r="H133" s="61"/>
      <c r="I133" s="19"/>
      <c r="J133" s="19"/>
      <c r="K133" s="66"/>
      <c r="L133" s="100"/>
      <c r="M133" s="19"/>
      <c r="N133" s="100"/>
    </row>
    <row r="134" spans="1:14" ht="18.75" x14ac:dyDescent="0.25">
      <c r="A134" s="51"/>
      <c r="B134" s="19"/>
      <c r="C134" s="19"/>
      <c r="D134" s="66"/>
      <c r="E134" s="100"/>
      <c r="F134" s="19"/>
      <c r="G134" s="100"/>
      <c r="H134" s="61"/>
      <c r="I134" s="19"/>
      <c r="J134" s="19"/>
      <c r="K134" s="66"/>
      <c r="L134" s="100"/>
      <c r="M134" s="19"/>
      <c r="N134" s="100"/>
    </row>
    <row r="135" spans="1:14" ht="18.75" x14ac:dyDescent="0.25">
      <c r="A135" s="51"/>
      <c r="B135" s="19"/>
      <c r="C135" s="19"/>
      <c r="D135" s="66"/>
      <c r="E135" s="100"/>
      <c r="F135" s="19"/>
      <c r="G135" s="100"/>
      <c r="H135" s="61"/>
      <c r="I135" s="19"/>
      <c r="J135" s="19"/>
      <c r="K135" s="66"/>
      <c r="L135" s="100"/>
      <c r="M135" s="19"/>
      <c r="N135" s="100"/>
    </row>
    <row r="136" spans="1:14" ht="18.75" x14ac:dyDescent="0.25">
      <c r="A136" s="51"/>
      <c r="B136" s="19"/>
      <c r="C136" s="19"/>
      <c r="D136" s="66"/>
      <c r="E136" s="100"/>
      <c r="F136" s="19"/>
      <c r="G136" s="100"/>
      <c r="H136" s="61"/>
      <c r="I136" s="19"/>
      <c r="J136" s="19"/>
      <c r="K136" s="66"/>
      <c r="L136" s="100"/>
      <c r="M136" s="19"/>
      <c r="N136" s="100"/>
    </row>
    <row r="137" spans="1:14" ht="18.75" x14ac:dyDescent="0.25">
      <c r="A137" s="51"/>
      <c r="B137" s="19"/>
      <c r="C137" s="19"/>
      <c r="D137" s="66"/>
      <c r="E137" s="100"/>
      <c r="F137" s="19"/>
      <c r="G137" s="100"/>
      <c r="H137" s="61"/>
      <c r="I137" s="19"/>
      <c r="J137" s="19"/>
      <c r="K137" s="66"/>
      <c r="L137" s="100"/>
      <c r="M137" s="19"/>
      <c r="N137" s="100"/>
    </row>
    <row r="138" spans="1:14" ht="18.75" x14ac:dyDescent="0.25">
      <c r="A138" s="51"/>
      <c r="B138" s="19"/>
      <c r="C138" s="19"/>
      <c r="D138" s="66"/>
      <c r="E138" s="100"/>
      <c r="F138" s="19"/>
      <c r="G138" s="100"/>
      <c r="H138" s="61"/>
      <c r="I138" s="19"/>
      <c r="J138" s="19"/>
      <c r="K138" s="66"/>
      <c r="L138" s="100"/>
      <c r="M138" s="19"/>
      <c r="N138" s="100"/>
    </row>
    <row r="139" spans="1:14" ht="18.75" x14ac:dyDescent="0.25">
      <c r="A139" s="51"/>
      <c r="B139" s="19"/>
      <c r="C139" s="19"/>
      <c r="D139" s="66"/>
      <c r="E139" s="100"/>
      <c r="F139" s="19"/>
      <c r="G139" s="100"/>
      <c r="H139" s="61"/>
      <c r="I139" s="19"/>
      <c r="J139" s="19"/>
      <c r="K139" s="66"/>
      <c r="L139" s="100"/>
      <c r="M139" s="19"/>
      <c r="N139" s="100"/>
    </row>
    <row r="140" spans="1:14" ht="18.75" x14ac:dyDescent="0.25">
      <c r="A140" s="51"/>
      <c r="B140" s="19"/>
      <c r="C140" s="19"/>
      <c r="D140" s="66"/>
      <c r="E140" s="100"/>
      <c r="F140" s="19"/>
      <c r="G140" s="100"/>
      <c r="H140" s="61"/>
      <c r="I140" s="19"/>
      <c r="J140" s="19"/>
      <c r="K140" s="66"/>
      <c r="L140" s="100"/>
      <c r="M140" s="19"/>
      <c r="N140" s="100"/>
    </row>
    <row r="141" spans="1:14" ht="18.75" x14ac:dyDescent="0.25">
      <c r="A141" s="51"/>
      <c r="B141" s="19"/>
      <c r="C141" s="19"/>
      <c r="D141" s="66"/>
      <c r="E141" s="100"/>
      <c r="F141" s="19"/>
      <c r="G141" s="100"/>
      <c r="H141" s="61"/>
      <c r="I141" s="19"/>
      <c r="J141" s="19"/>
      <c r="K141" s="66"/>
      <c r="L141" s="100"/>
      <c r="M141" s="19"/>
      <c r="N141" s="100"/>
    </row>
    <row r="142" spans="1:14" ht="18.75" x14ac:dyDescent="0.25">
      <c r="A142" s="51"/>
      <c r="B142" s="19"/>
      <c r="C142" s="19"/>
      <c r="D142" s="66"/>
      <c r="E142" s="100"/>
      <c r="F142" s="19"/>
      <c r="G142" s="100"/>
      <c r="H142" s="61"/>
      <c r="I142" s="19"/>
      <c r="J142" s="19"/>
      <c r="K142" s="66"/>
      <c r="L142" s="100"/>
      <c r="M142" s="19"/>
      <c r="N142" s="100"/>
    </row>
    <row r="143" spans="1:14" ht="18.75" x14ac:dyDescent="0.25">
      <c r="A143" s="51"/>
      <c r="B143" s="19"/>
      <c r="C143" s="19"/>
      <c r="D143" s="66"/>
      <c r="E143" s="100"/>
      <c r="F143" s="19"/>
      <c r="G143" s="100"/>
      <c r="H143" s="61"/>
      <c r="I143" s="19"/>
      <c r="J143" s="19"/>
      <c r="K143" s="66"/>
      <c r="L143" s="100"/>
      <c r="M143" s="19"/>
      <c r="N143" s="100"/>
    </row>
    <row r="144" spans="1:14" ht="18.75" x14ac:dyDescent="0.25">
      <c r="A144" s="51"/>
      <c r="B144" s="19"/>
      <c r="C144" s="19"/>
      <c r="D144" s="66"/>
      <c r="E144" s="100"/>
      <c r="F144" s="19"/>
      <c r="G144" s="100"/>
      <c r="H144" s="61"/>
      <c r="I144" s="19"/>
      <c r="J144" s="19"/>
      <c r="K144" s="66"/>
      <c r="L144" s="100"/>
      <c r="M144" s="19"/>
      <c r="N144" s="100"/>
    </row>
    <row r="145" spans="1:14" ht="18.75" x14ac:dyDescent="0.25">
      <c r="A145" s="51"/>
      <c r="B145" s="19"/>
      <c r="C145" s="19"/>
      <c r="D145" s="66"/>
      <c r="E145" s="100"/>
      <c r="F145" s="19"/>
      <c r="G145" s="100"/>
      <c r="H145" s="61"/>
      <c r="I145" s="19"/>
      <c r="J145" s="19"/>
      <c r="K145" s="66"/>
      <c r="L145" s="100"/>
      <c r="M145" s="19"/>
      <c r="N145" s="100"/>
    </row>
    <row r="146" spans="1:14" ht="18.75" x14ac:dyDescent="0.25">
      <c r="A146" s="51"/>
      <c r="B146" s="19"/>
      <c r="C146" s="19"/>
      <c r="D146" s="66"/>
      <c r="E146" s="100"/>
      <c r="F146" s="19"/>
      <c r="G146" s="100"/>
      <c r="H146" s="61"/>
      <c r="I146" s="19"/>
      <c r="J146" s="19"/>
      <c r="K146" s="66"/>
      <c r="L146" s="100"/>
      <c r="M146" s="19"/>
      <c r="N146" s="100"/>
    </row>
    <row r="147" spans="1:14" ht="18.75" x14ac:dyDescent="0.25">
      <c r="A147" s="51"/>
      <c r="B147" s="19"/>
      <c r="C147" s="19"/>
      <c r="D147" s="66"/>
      <c r="E147" s="100"/>
      <c r="F147" s="19"/>
      <c r="G147" s="100"/>
      <c r="H147" s="61"/>
      <c r="I147" s="19"/>
      <c r="J147" s="19"/>
      <c r="K147" s="66"/>
      <c r="L147" s="100"/>
      <c r="M147" s="19"/>
      <c r="N147" s="100"/>
    </row>
    <row r="148" spans="1:14" ht="18.75" x14ac:dyDescent="0.25">
      <c r="A148" s="51"/>
      <c r="B148" s="19"/>
      <c r="C148" s="19"/>
      <c r="D148" s="66"/>
      <c r="E148" s="100"/>
      <c r="F148" s="19"/>
      <c r="G148" s="100"/>
      <c r="H148" s="61"/>
      <c r="I148" s="19"/>
      <c r="J148" s="19"/>
      <c r="K148" s="66"/>
      <c r="L148" s="100"/>
      <c r="M148" s="19"/>
      <c r="N148" s="100"/>
    </row>
    <row r="149" spans="1:14" ht="18.75" x14ac:dyDescent="0.25">
      <c r="A149" s="51"/>
      <c r="B149" s="19"/>
      <c r="C149" s="19"/>
      <c r="D149" s="66"/>
      <c r="E149" s="100"/>
      <c r="F149" s="19"/>
      <c r="G149" s="100"/>
      <c r="H149" s="61"/>
      <c r="I149" s="19"/>
      <c r="J149" s="19"/>
      <c r="K149" s="66"/>
      <c r="L149" s="100"/>
      <c r="M149" s="19"/>
      <c r="N149" s="100"/>
    </row>
    <row r="150" spans="1:14" ht="18.75" x14ac:dyDescent="0.25">
      <c r="A150" s="51"/>
      <c r="B150" s="19"/>
      <c r="C150" s="19"/>
      <c r="D150" s="66"/>
      <c r="E150" s="100"/>
      <c r="F150" s="19"/>
      <c r="G150" s="100"/>
      <c r="H150" s="61"/>
      <c r="I150" s="19"/>
      <c r="J150" s="19"/>
      <c r="K150" s="66"/>
      <c r="L150" s="100"/>
      <c r="M150" s="19"/>
      <c r="N150" s="100"/>
    </row>
    <row r="151" spans="1:14" ht="18.75" x14ac:dyDescent="0.25">
      <c r="A151" s="51"/>
      <c r="B151" s="19"/>
      <c r="C151" s="19"/>
      <c r="D151" s="66"/>
      <c r="E151" s="100"/>
      <c r="F151" s="19"/>
      <c r="G151" s="100"/>
      <c r="H151" s="61"/>
      <c r="I151" s="19"/>
      <c r="J151" s="19"/>
      <c r="K151" s="66"/>
      <c r="L151" s="100"/>
      <c r="M151" s="19"/>
      <c r="N151" s="100"/>
    </row>
    <row r="152" spans="1:14" ht="18.75" x14ac:dyDescent="0.25">
      <c r="A152" s="51"/>
      <c r="B152" s="19"/>
      <c r="C152" s="19"/>
      <c r="D152" s="66"/>
      <c r="E152" s="100"/>
      <c r="F152" s="19"/>
      <c r="G152" s="100"/>
      <c r="H152" s="61"/>
      <c r="I152" s="19"/>
      <c r="J152" s="19"/>
      <c r="K152" s="66"/>
      <c r="L152" s="100"/>
      <c r="M152" s="19"/>
      <c r="N152" s="100"/>
    </row>
    <row r="153" spans="1:14" ht="18.75" x14ac:dyDescent="0.25">
      <c r="A153" s="51"/>
      <c r="B153" s="19"/>
      <c r="C153" s="19"/>
      <c r="D153" s="66"/>
      <c r="E153" s="100"/>
      <c r="F153" s="19"/>
      <c r="G153" s="100"/>
      <c r="H153" s="61"/>
      <c r="I153" s="19"/>
      <c r="J153" s="19"/>
      <c r="K153" s="66"/>
      <c r="L153" s="100"/>
      <c r="M153" s="19"/>
      <c r="N153" s="100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G3:G4"/>
    <mergeCell ref="A2:G2"/>
    <mergeCell ref="A3:A4"/>
    <mergeCell ref="B3:C3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revision/>
  <dcterms:created xsi:type="dcterms:W3CDTF">2013-11-25T08:04:18Z</dcterms:created>
  <dcterms:modified xsi:type="dcterms:W3CDTF">2019-12-18T05:38:43Z</dcterms:modified>
</cp:coreProperties>
</file>