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201000\Desktop\Статистика СБОР\Статистика 2022\"/>
    </mc:Choice>
  </mc:AlternateContent>
  <bookViews>
    <workbookView xWindow="0" yWindow="0" windowWidth="20490" windowHeight="7755" tabRatio="715" activeTab="3"/>
  </bookViews>
  <sheets>
    <sheet name="Титул" sheetId="7" r:id="rId1"/>
    <sheet name="Общие сведения" sheetId="26" r:id="rId2"/>
    <sheet name="Раздел 1,1.1" sheetId="31" r:id="rId3"/>
    <sheet name="Раздел 1.2" sheetId="32" r:id="rId4"/>
    <sheet name="Раздел 2" sheetId="33" r:id="rId5"/>
    <sheet name="Раздел 3" sheetId="34" r:id="rId6"/>
    <sheet name="Раздел 4" sheetId="8" r:id="rId7"/>
    <sheet name="Раздел 5, 5.1" sheetId="9" r:id="rId8"/>
    <sheet name="Раздел 5.2" sheetId="16" r:id="rId9"/>
    <sheet name="Раздел 5.3" sheetId="17" r:id="rId10"/>
    <sheet name="Раздел 6" sheetId="35" r:id="rId11"/>
    <sheet name="Раздел 7" sheetId="11" r:id="rId12"/>
    <sheet name="Раздел 8, 8.1" sheetId="38" r:id="rId13"/>
    <sheet name="Раздел 8.2" sheetId="39" r:id="rId14"/>
    <sheet name="Раздел 8.3" sheetId="40" r:id="rId15"/>
    <sheet name="Раздел 9" sheetId="28" r:id="rId16"/>
    <sheet name="Раздел 10, 10.1" sheetId="36" r:id="rId17"/>
    <sheet name="Раздел 10.2" sheetId="37" r:id="rId18"/>
    <sheet name="Раздел 10.3" sheetId="29" r:id="rId19"/>
    <sheet name="Раздел 10.4" sheetId="30" r:id="rId20"/>
    <sheet name="Раздел 10.5" sheetId="41" r:id="rId21"/>
  </sheets>
  <definedNames>
    <definedName name="_xlnm.Print_Area" localSheetId="2">'Раздел 1,1.1'!$A$1:$H$16</definedName>
    <definedName name="_xlnm.Print_Area" localSheetId="16">'Раздел 10, 10.1'!$A$1:$L$12</definedName>
    <definedName name="_xlnm.Print_Area" localSheetId="17">'Раздел 10.2'!$A$1:$C$38</definedName>
    <definedName name="_xlnm.Print_Area" localSheetId="18">'Раздел 10.3'!$A$1:$F$25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32" l="1"/>
  <c r="E3" i="29" l="1"/>
  <c r="B19" i="30" l="1"/>
  <c r="B10" i="35" l="1"/>
  <c r="C5" i="9"/>
  <c r="L108" i="33"/>
  <c r="D96" i="33"/>
  <c r="C96" i="33"/>
  <c r="D5" i="33" l="1"/>
  <c r="B3" i="29" l="1"/>
  <c r="I5" i="9" l="1"/>
  <c r="B5" i="9" l="1"/>
  <c r="B10" i="32" l="1"/>
  <c r="E5" i="35" l="1"/>
  <c r="E10" i="35" s="1"/>
  <c r="D5" i="35"/>
  <c r="D10" i="35" s="1"/>
  <c r="C5" i="35"/>
  <c r="C10" i="35" s="1"/>
  <c r="D59" i="8" l="1"/>
  <c r="D14" i="31" l="1"/>
  <c r="C14" i="31"/>
  <c r="G14" i="31" l="1"/>
  <c r="F14" i="31"/>
  <c r="C16" i="31" s="1"/>
  <c r="C16" i="32" l="1"/>
  <c r="C14" i="32"/>
  <c r="C12" i="32"/>
  <c r="C15" i="32"/>
  <c r="C13" i="32"/>
  <c r="C11" i="32"/>
  <c r="C9" i="32"/>
  <c r="C7" i="32"/>
  <c r="C5" i="32"/>
  <c r="C8" i="32"/>
  <c r="C6" i="32"/>
  <c r="C4" i="32"/>
  <c r="F15" i="31"/>
  <c r="E15" i="31"/>
  <c r="E14" i="31"/>
  <c r="B36" i="37" l="1"/>
  <c r="B31" i="37"/>
  <c r="B26" i="37"/>
  <c r="B21" i="37"/>
  <c r="B15" i="37"/>
  <c r="D3" i="37"/>
  <c r="C37" i="37" s="1"/>
  <c r="C3" i="37"/>
  <c r="C24" i="37"/>
  <c r="A12" i="36"/>
  <c r="A10" i="36"/>
  <c r="A6" i="36" s="1"/>
  <c r="L8" i="36" s="1"/>
  <c r="C21" i="37" l="1"/>
  <c r="C15" i="37"/>
  <c r="C26" i="37"/>
  <c r="C31" i="37"/>
  <c r="C36" i="37"/>
  <c r="C7" i="37"/>
  <c r="C9" i="37"/>
  <c r="C11" i="37"/>
  <c r="C13" i="37"/>
  <c r="C16" i="37"/>
  <c r="C18" i="37"/>
  <c r="C20" i="37"/>
  <c r="C23" i="37"/>
  <c r="C25" i="37"/>
  <c r="C28" i="37"/>
  <c r="C30" i="37"/>
  <c r="C33" i="37"/>
  <c r="C35" i="37"/>
  <c r="C38" i="37"/>
  <c r="C6" i="37"/>
  <c r="C8" i="37"/>
  <c r="C10" i="37"/>
  <c r="C12" i="37"/>
  <c r="C14" i="37"/>
  <c r="C17" i="37"/>
  <c r="C19" i="37"/>
  <c r="C22" i="37"/>
  <c r="C27" i="37"/>
  <c r="C29" i="37"/>
  <c r="C32" i="37"/>
  <c r="C34" i="37"/>
  <c r="C8" i="36"/>
  <c r="E8" i="36"/>
  <c r="G8" i="36"/>
  <c r="I8" i="36"/>
  <c r="K8" i="36"/>
  <c r="A7" i="36"/>
  <c r="B8" i="36"/>
  <c r="D8" i="36"/>
  <c r="F8" i="36"/>
  <c r="H8" i="36"/>
  <c r="J8" i="36"/>
  <c r="A8" i="36" l="1"/>
  <c r="L115" i="33" l="1"/>
  <c r="K115" i="33"/>
  <c r="J115" i="33"/>
  <c r="I115" i="33"/>
  <c r="H115" i="33"/>
  <c r="G115" i="33"/>
  <c r="D115" i="33"/>
  <c r="C115" i="33"/>
  <c r="L112" i="33"/>
  <c r="L107" i="33" s="1"/>
  <c r="K112" i="33"/>
  <c r="J112" i="33"/>
  <c r="I112" i="33"/>
  <c r="H112" i="33"/>
  <c r="G112" i="33"/>
  <c r="D112" i="33"/>
  <c r="C112" i="33"/>
  <c r="K108" i="33"/>
  <c r="J108" i="33"/>
  <c r="I108" i="33"/>
  <c r="H108" i="33"/>
  <c r="H107" i="33" s="1"/>
  <c r="G108" i="33"/>
  <c r="D108" i="33"/>
  <c r="C108" i="33"/>
  <c r="J107" i="33"/>
  <c r="G107" i="33"/>
  <c r="D107" i="33"/>
  <c r="L102" i="33"/>
  <c r="K102" i="33"/>
  <c r="J102" i="33"/>
  <c r="I102" i="33"/>
  <c r="H102" i="33"/>
  <c r="G102" i="33"/>
  <c r="D102" i="33"/>
  <c r="C102" i="33"/>
  <c r="L96" i="33"/>
  <c r="K96" i="33"/>
  <c r="J96" i="33"/>
  <c r="I96" i="33"/>
  <c r="H96" i="33"/>
  <c r="G96" i="33"/>
  <c r="L92" i="33"/>
  <c r="K92" i="33"/>
  <c r="J92" i="33"/>
  <c r="I92" i="33"/>
  <c r="H92" i="33"/>
  <c r="H91" i="33" s="1"/>
  <c r="G92" i="33"/>
  <c r="D92" i="33"/>
  <c r="C92" i="33"/>
  <c r="L86" i="33"/>
  <c r="K86" i="33"/>
  <c r="J86" i="33"/>
  <c r="I86" i="33"/>
  <c r="H86" i="33"/>
  <c r="G86" i="33"/>
  <c r="D86" i="33"/>
  <c r="C86" i="33"/>
  <c r="L80" i="33"/>
  <c r="K80" i="33"/>
  <c r="J80" i="33"/>
  <c r="I80" i="33"/>
  <c r="H80" i="33"/>
  <c r="G80" i="33"/>
  <c r="D80" i="33"/>
  <c r="C80" i="33"/>
  <c r="L76" i="33"/>
  <c r="K76" i="33"/>
  <c r="J76" i="33"/>
  <c r="I76" i="33"/>
  <c r="H76" i="33"/>
  <c r="H75" i="33" s="1"/>
  <c r="G76" i="33"/>
  <c r="G75" i="33" s="1"/>
  <c r="D76" i="33"/>
  <c r="C76" i="33"/>
  <c r="C75" i="33" s="1"/>
  <c r="L75" i="33"/>
  <c r="K75" i="33"/>
  <c r="J75" i="33"/>
  <c r="I75" i="33"/>
  <c r="L70" i="33"/>
  <c r="K70" i="33"/>
  <c r="J70" i="33"/>
  <c r="I70" i="33"/>
  <c r="H70" i="33"/>
  <c r="G70" i="33"/>
  <c r="D70" i="33"/>
  <c r="C70" i="33"/>
  <c r="L66" i="33"/>
  <c r="K66" i="33"/>
  <c r="J66" i="33"/>
  <c r="I66" i="33"/>
  <c r="H66" i="33"/>
  <c r="G66" i="33"/>
  <c r="D66" i="33"/>
  <c r="C66" i="33"/>
  <c r="L62" i="33"/>
  <c r="L61" i="33" s="1"/>
  <c r="K62" i="33"/>
  <c r="K61" i="33" s="1"/>
  <c r="J62" i="33"/>
  <c r="J61" i="33" s="1"/>
  <c r="I62" i="33"/>
  <c r="I61" i="33" s="1"/>
  <c r="H62" i="33"/>
  <c r="H61" i="33" s="1"/>
  <c r="G62" i="33"/>
  <c r="G61" i="33" s="1"/>
  <c r="D62" i="33"/>
  <c r="C62" i="33"/>
  <c r="L57" i="33"/>
  <c r="K57" i="33"/>
  <c r="J57" i="33"/>
  <c r="I57" i="33"/>
  <c r="H57" i="33"/>
  <c r="G57" i="33"/>
  <c r="D57" i="33"/>
  <c r="C57" i="33"/>
  <c r="L52" i="33"/>
  <c r="K52" i="33"/>
  <c r="J52" i="33"/>
  <c r="I52" i="33"/>
  <c r="H52" i="33"/>
  <c r="G52" i="33"/>
  <c r="D52" i="33"/>
  <c r="C52" i="33"/>
  <c r="L48" i="33"/>
  <c r="K48" i="33"/>
  <c r="K47" i="33" s="1"/>
  <c r="J48" i="33"/>
  <c r="J47" i="33" s="1"/>
  <c r="I48" i="33"/>
  <c r="I47" i="33" s="1"/>
  <c r="H48" i="33"/>
  <c r="H47" i="33" s="1"/>
  <c r="G48" i="33"/>
  <c r="G47" i="33" s="1"/>
  <c r="D48" i="33"/>
  <c r="C48" i="33"/>
  <c r="C47" i="33" s="1"/>
  <c r="L41" i="33"/>
  <c r="K41" i="33"/>
  <c r="J41" i="33"/>
  <c r="I41" i="33"/>
  <c r="H41" i="33"/>
  <c r="G41" i="33"/>
  <c r="D41" i="33"/>
  <c r="C41" i="33"/>
  <c r="L35" i="33"/>
  <c r="K35" i="33"/>
  <c r="J35" i="33"/>
  <c r="I35" i="33"/>
  <c r="H35" i="33"/>
  <c r="G35" i="33"/>
  <c r="D35" i="33"/>
  <c r="C35" i="33"/>
  <c r="L30" i="33"/>
  <c r="K30" i="33"/>
  <c r="J30" i="33"/>
  <c r="J29" i="33" s="1"/>
  <c r="I30" i="33"/>
  <c r="I29" i="33" s="1"/>
  <c r="H30" i="33"/>
  <c r="H29" i="33" s="1"/>
  <c r="G30" i="33"/>
  <c r="G29" i="33" s="1"/>
  <c r="D30" i="33"/>
  <c r="D29" i="33" s="1"/>
  <c r="C30" i="33"/>
  <c r="C29" i="33" s="1"/>
  <c r="L21" i="33"/>
  <c r="K21" i="33"/>
  <c r="J21" i="33"/>
  <c r="I21" i="33"/>
  <c r="H21" i="33"/>
  <c r="G21" i="33"/>
  <c r="D21" i="33"/>
  <c r="C21" i="33"/>
  <c r="L12" i="33"/>
  <c r="K12" i="33"/>
  <c r="J12" i="33"/>
  <c r="I12" i="33"/>
  <c r="H12" i="33"/>
  <c r="G12" i="33"/>
  <c r="D12" i="33"/>
  <c r="D4" i="33" s="1"/>
  <c r="C12" i="33"/>
  <c r="L5" i="33"/>
  <c r="K5" i="33"/>
  <c r="J5" i="33"/>
  <c r="J4" i="33" s="1"/>
  <c r="I5" i="33"/>
  <c r="I4" i="33" s="1"/>
  <c r="H5" i="33"/>
  <c r="G5" i="33"/>
  <c r="C5" i="33"/>
  <c r="G4" i="33" l="1"/>
  <c r="I107" i="33"/>
  <c r="D75" i="33"/>
  <c r="G91" i="33"/>
  <c r="K91" i="33"/>
  <c r="D91" i="33"/>
  <c r="K107" i="33"/>
  <c r="C107" i="33"/>
  <c r="I91" i="33"/>
  <c r="J91" i="33"/>
  <c r="L91" i="33"/>
  <c r="C61" i="33"/>
  <c r="D61" i="33"/>
  <c r="D47" i="33"/>
  <c r="L47" i="33"/>
  <c r="L4" i="33"/>
  <c r="H4" i="33"/>
  <c r="C91" i="33"/>
  <c r="L29" i="33"/>
  <c r="K4" i="33"/>
  <c r="C4" i="33"/>
  <c r="K29" i="33"/>
  <c r="I16" i="31" l="1"/>
  <c r="B9" i="16" l="1"/>
  <c r="D9" i="16"/>
  <c r="C9" i="16"/>
  <c r="H59" i="8" l="1"/>
  <c r="G59" i="8"/>
  <c r="M5" i="9" l="1"/>
  <c r="F5" i="9"/>
  <c r="J5" i="9"/>
  <c r="C59" i="8" l="1"/>
</calcChain>
</file>

<file path=xl/comments1.xml><?xml version="1.0" encoding="utf-8"?>
<comments xmlns="http://schemas.openxmlformats.org/spreadsheetml/2006/main">
  <authors>
    <author>Admin</author>
  </authors>
  <commentList>
    <comment ref="A1" authorId="0" shapeId="0">
      <text>
        <r>
          <rPr>
            <b/>
            <sz val="8"/>
            <color indexed="81"/>
            <rFont val="Tahoma"/>
            <family val="2"/>
            <charset val="204"/>
          </rPr>
          <t>В ячейках фиолетового цвета указывать общее количество участников клубного формирования (чел.)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<sst xmlns="http://schemas.openxmlformats.org/spreadsheetml/2006/main" count="1245" uniqueCount="654">
  <si>
    <t>в том числе:</t>
  </si>
  <si>
    <t>Показатели</t>
  </si>
  <si>
    <t>Количество (чел.)</t>
  </si>
  <si>
    <t>по возрасту:</t>
  </si>
  <si>
    <t>с 3 до 7 лет</t>
  </si>
  <si>
    <t>с 8 до 13 лет</t>
  </si>
  <si>
    <t>с 14 до 18 лет</t>
  </si>
  <si>
    <t>по видам занятости:</t>
  </si>
  <si>
    <t>дошкольники</t>
  </si>
  <si>
    <t>школьники</t>
  </si>
  <si>
    <t>работающая молодежь</t>
  </si>
  <si>
    <t>в том числе (чел.)</t>
  </si>
  <si>
    <t>директор</t>
  </si>
  <si>
    <t>педагогические работники</t>
  </si>
  <si>
    <t>РКФ</t>
  </si>
  <si>
    <t>обслуживающий персонал</t>
  </si>
  <si>
    <t>процентное отношение к списочной численности (%)</t>
  </si>
  <si>
    <t>Всего (чел.)</t>
  </si>
  <si>
    <t>зам. директора, гл. бухгалтер</t>
  </si>
  <si>
    <t>педагогов-организаторов</t>
  </si>
  <si>
    <t>специалистов по работе с молодёжью</t>
  </si>
  <si>
    <t>специалистов по социальной работе с молодёжью</t>
  </si>
  <si>
    <t>методистов</t>
  </si>
  <si>
    <t>педагогов-психологов</t>
  </si>
  <si>
    <t>социальных педагогов</t>
  </si>
  <si>
    <t>Образование:</t>
  </si>
  <si>
    <t>незаконченное высшее</t>
  </si>
  <si>
    <t>среднее специальное</t>
  </si>
  <si>
    <t>среднее</t>
  </si>
  <si>
    <t>Квалификационная категория:</t>
  </si>
  <si>
    <t>высшая</t>
  </si>
  <si>
    <t>первая</t>
  </si>
  <si>
    <t>вторая</t>
  </si>
  <si>
    <t>без категории</t>
  </si>
  <si>
    <t>от 2 до 5 лет</t>
  </si>
  <si>
    <t>от 5 до 10 лет</t>
  </si>
  <si>
    <t>свыше 10 лет</t>
  </si>
  <si>
    <t>Пол:</t>
  </si>
  <si>
    <t>женский</t>
  </si>
  <si>
    <t>мужской</t>
  </si>
  <si>
    <t>до 2 лет</t>
  </si>
  <si>
    <t>10.1. Количественная характеристика  состава работников учреждения</t>
  </si>
  <si>
    <t>10.2. Характеристика состава работников учреждения по основной деятельности</t>
  </si>
  <si>
    <t>вспомогательный персонал (специалисты)</t>
  </si>
  <si>
    <t>%  от общего количества работников по основной деятельности</t>
  </si>
  <si>
    <t>10.4. Аттестация работников учреждения за отчетный период</t>
  </si>
  <si>
    <t xml:space="preserve">Наименование должности </t>
  </si>
  <si>
    <t>Количество прошедших процедуру аттестации (чел)</t>
  </si>
  <si>
    <t>на соответствие занимаемой должности</t>
  </si>
  <si>
    <t>Направление деятельности, наименование проекта</t>
  </si>
  <si>
    <t>Количество проектов</t>
  </si>
  <si>
    <t>Вид проекта*, сроки реализации</t>
  </si>
  <si>
    <t>Возрастная характеристика  участников проекта</t>
  </si>
  <si>
    <t>МЗ</t>
  </si>
  <si>
    <t xml:space="preserve">Содействие развитию активной жизненной позиции молодежи </t>
  </si>
  <si>
    <t>Гражданское и патриотическое воспитание молодежи</t>
  </si>
  <si>
    <t>№ п/п</t>
  </si>
  <si>
    <t>Количество участников проекта (чел.)</t>
  </si>
  <si>
    <t>Участие в грантовых конкурсах</t>
  </si>
  <si>
    <t>основной состав</t>
  </si>
  <si>
    <t>привлеченные участники</t>
  </si>
  <si>
    <t>1.</t>
  </si>
  <si>
    <t>2.</t>
  </si>
  <si>
    <t>Поддержка молодой семьи</t>
  </si>
  <si>
    <t>Содействие в выборе профессии и ориентировании на рынке труда</t>
  </si>
  <si>
    <t>Содействие формированию здорового образа жизни в молодежной среде</t>
  </si>
  <si>
    <t>Содействие молодежи в трудной жизненной ситуации</t>
  </si>
  <si>
    <t>от 19 до 30 лет</t>
  </si>
  <si>
    <t>1.1. Сведения о работе клубных формирований</t>
  </si>
  <si>
    <t>1.2. Характеристика занимающихся в клубных формирований</t>
  </si>
  <si>
    <t>В процентном соотношении к общему числу занимающихся (%)</t>
  </si>
  <si>
    <r>
      <t xml:space="preserve">Направление деятельности клубного формирования </t>
    </r>
    <r>
      <rPr>
        <i/>
        <sz val="14"/>
        <color theme="1"/>
        <rFont val="Times New Roman"/>
        <family val="1"/>
        <charset val="204"/>
      </rPr>
      <t>(согласно Концепции муниципальной молодежной политики)</t>
    </r>
  </si>
  <si>
    <t>Директор</t>
  </si>
  <si>
    <t>Главный инженер</t>
  </si>
  <si>
    <t>СРМ</t>
  </si>
  <si>
    <t>Педагог-организатор</t>
  </si>
  <si>
    <t>Зам. директора</t>
  </si>
  <si>
    <t>Методист</t>
  </si>
  <si>
    <t>ССРМ</t>
  </si>
  <si>
    <t>Педагог-психолог</t>
  </si>
  <si>
    <t>Социальный педагог</t>
  </si>
  <si>
    <t>Итого:</t>
  </si>
  <si>
    <t>1. КЛУБНЫЕ ФОРМИРОВАНИЯ</t>
  </si>
  <si>
    <t>Факт</t>
  </si>
  <si>
    <t>ИТОГО:</t>
  </si>
  <si>
    <t>из них семей</t>
  </si>
  <si>
    <t>Название мероприятия</t>
  </si>
  <si>
    <t>Место проведения</t>
  </si>
  <si>
    <t>3.</t>
  </si>
  <si>
    <t>4.</t>
  </si>
  <si>
    <t>5.</t>
  </si>
  <si>
    <t>6.</t>
  </si>
  <si>
    <t>2. ПРОЕКТНАЯ ДЕЯТЕЛЬНОСТЬ</t>
  </si>
  <si>
    <t>Статистический отчет о работе</t>
  </si>
  <si>
    <t>(название учреждения, район)</t>
  </si>
  <si>
    <t>за</t>
  </si>
  <si>
    <t>(отчетный период)</t>
  </si>
  <si>
    <t>3. СОДЕЙСТВИЕ В ТРУДОУСТРОЙСТВЕ И ОРИЕНТИРОВАНИИ НА РЫНКЕ ТРУДА</t>
  </si>
  <si>
    <t>Возрастная характеристика подростков и молодежи</t>
  </si>
  <si>
    <t>Количество трудоустроенных (чел.)</t>
  </si>
  <si>
    <t>От 18 лет и старше</t>
  </si>
  <si>
    <t>Место трудоустройства</t>
  </si>
  <si>
    <t>Вид деятельности</t>
  </si>
  <si>
    <t>Сроки трудоустройства</t>
  </si>
  <si>
    <t>Взаимодействие с другими организациями по трудоустройству подростков и молодежи</t>
  </si>
  <si>
    <t>4.ОРГАНИЗАЦИЯ ВОЕННО-ПОЛЕВЫХ, ТУРИСТИЧЕСКИХ, ПРОФИЛЬНЫХ СБОРОВ</t>
  </si>
  <si>
    <t>Наименование сбора</t>
  </si>
  <si>
    <t>Количество</t>
  </si>
  <si>
    <t>Сроки проведения</t>
  </si>
  <si>
    <t>воспитанников учреждения</t>
  </si>
  <si>
    <t xml:space="preserve">Количество участников сборов, в т. ч.: </t>
  </si>
  <si>
    <t>привлеченных подростков и молодежи</t>
  </si>
  <si>
    <t>Возраст участников сборов</t>
  </si>
  <si>
    <t>Уровень мероприятия</t>
  </si>
  <si>
    <t>Районные</t>
  </si>
  <si>
    <t>Количество участников мероприятия (чел.)</t>
  </si>
  <si>
    <t>Возрастная характеристика участников мероприятия</t>
  </si>
  <si>
    <t>Наименование мероприятия</t>
  </si>
  <si>
    <t>10. ИНФОРМАЦИЯ О КАДРОВОМ СОСТАВЕ</t>
  </si>
  <si>
    <t>Начальники отделов</t>
  </si>
  <si>
    <t>вспомогательных</t>
  </si>
  <si>
    <t xml:space="preserve">основных </t>
  </si>
  <si>
    <t>Общий стаж:</t>
  </si>
  <si>
    <t>Стаж в отрасли (молодёжная политика):</t>
  </si>
  <si>
    <t>10.3. Повышение квалификации специалистов по основной деятельности с получением документов государственного образца</t>
  </si>
  <si>
    <t>Курсы повышения квалификации</t>
  </si>
  <si>
    <t>Количество    человек</t>
  </si>
  <si>
    <t>Краткосрочные (до 72 часов)</t>
  </si>
  <si>
    <t>Долгосрочные (в т. ч. переподготовка)</t>
  </si>
  <si>
    <t>6. ВОВЛЕЧЕНИЕ В ДЕЯТЕЛЬНОСТЬ УЧРЕЖДЕНИЯ ПОДРОСТКОВ И МОЛОДЕЖИ, НАХОДЯЩИХСЯ В ТРУДНОЙ ЖИЗНЕННОЙ СИТУАЦИИ</t>
  </si>
  <si>
    <t>Категории подростков и молодежи</t>
  </si>
  <si>
    <t>Общее количество (чел)</t>
  </si>
  <si>
    <t xml:space="preserve">Количество занятых системной деятельностью в клубных формированиях (чел) </t>
  </si>
  <si>
    <t>Количество занятых проектной деятельностью (чел)</t>
  </si>
  <si>
    <t>Количество вовлеченных в мероприятия учреждения (чел)</t>
  </si>
  <si>
    <t>Подростки и молодежь с ограниченными возможностями здоровья</t>
  </si>
  <si>
    <t xml:space="preserve">Несовершеннолетние, состоящие на учете в КДНиЗП района (округа), не относящиеся к спец. категории </t>
  </si>
  <si>
    <r>
      <rPr>
        <sz val="14"/>
        <color theme="1"/>
        <rFont val="Calibri"/>
        <family val="2"/>
        <charset val="204"/>
      </rPr>
      <t>∙</t>
    </r>
    <r>
      <rPr>
        <sz val="14"/>
        <color theme="1"/>
        <rFont val="Times New Roman"/>
        <family val="1"/>
        <charset val="204"/>
      </rPr>
      <t xml:space="preserve"> осужденные к различным мерам наказания;</t>
    </r>
  </si>
  <si>
    <t>∙ освободившиеся из учреждений уголовно-исполнительной системы;</t>
  </si>
  <si>
    <r>
      <rPr>
        <sz val="14"/>
        <color theme="1"/>
        <rFont val="Calibri"/>
        <family val="2"/>
        <charset val="204"/>
      </rPr>
      <t>∙</t>
    </r>
    <r>
      <rPr>
        <sz val="14"/>
        <color theme="1"/>
        <rFont val="Times New Roman"/>
        <family val="1"/>
        <charset val="204"/>
      </rPr>
      <t xml:space="preserve"> вернувшиеся из специальных учебно-воспитательных учреждений закрытого типа.</t>
    </r>
  </si>
  <si>
    <t xml:space="preserve">7. РЕЗУЛЬТАТИВНОСТЬ УЧАСТИЯ УЧРЕЖДЕНИЯ В РАЙОННЫХ, ГОРОДСКИХ, РЕГИОНАЛЬНЫХ, ФЕДЕРАЛЬНЫХ И ДРУГИХ КОНКУРСАХ, СОРЕВНОВАНИЯХ, КОНФЕРЕНЦИЯХ и ПР. </t>
  </si>
  <si>
    <t>Результат</t>
  </si>
  <si>
    <t>9. ОРГАНИЗАЦИЯ И ПРОВЕДЕНИЕ ПРАКТИКИ СТУДЕНТОВ</t>
  </si>
  <si>
    <t>Вид практики</t>
  </si>
  <si>
    <t>Количество часов</t>
  </si>
  <si>
    <t>Количество студентов</t>
  </si>
  <si>
    <t>Наименование вуза, колледжа, факультет, курс</t>
  </si>
  <si>
    <t>Индивидуальная</t>
  </si>
  <si>
    <t>Групповая</t>
  </si>
  <si>
    <t>Ознакомительная</t>
  </si>
  <si>
    <t>Производственная</t>
  </si>
  <si>
    <t>Преддипломная</t>
  </si>
  <si>
    <t>8. ОРГАНИЗАЦИЯ ИНФОРМАЦИОННОГО СОПРОВОЖДЕНИЯ ДЕЯТЕЛЬНОСТИ УЧРЕЖДЕНИЯ</t>
  </si>
  <si>
    <t>8.1. Присутствие в информационном поле</t>
  </si>
  <si>
    <t>Информационные ресурсы</t>
  </si>
  <si>
    <t>Электронные:</t>
  </si>
  <si>
    <t>Сайт учреждения</t>
  </si>
  <si>
    <t>Страница учреждения на портале "тымолод.рф"</t>
  </si>
  <si>
    <t>и др.</t>
  </si>
  <si>
    <t>Печатные:</t>
  </si>
  <si>
    <t>Газета</t>
  </si>
  <si>
    <t>Журнал</t>
  </si>
  <si>
    <t>Тираж</t>
  </si>
  <si>
    <t>Периодичность</t>
  </si>
  <si>
    <t>8.2. Взаимодействие со СМИ</t>
  </si>
  <si>
    <t>Направления деятельности</t>
  </si>
  <si>
    <t>Размещение информации на портале "тымолод.рф", в т. ч. пресс-релизов и пост-релизов, видеосюжетов, новостей и др.</t>
  </si>
  <si>
    <t>Публикации/видеосюжеты о деятельности учреждения в СМИ</t>
  </si>
  <si>
    <t>8.3. Издательская деятельность</t>
  </si>
  <si>
    <t>Вид издания</t>
  </si>
  <si>
    <t>Наименование издания</t>
  </si>
  <si>
    <t>Количество (экз)</t>
  </si>
  <si>
    <t>Количество         (ед)</t>
  </si>
  <si>
    <t>Методические пособия</t>
  </si>
  <si>
    <t>Популярные просветительские статьи</t>
  </si>
  <si>
    <t>Буклеты</t>
  </si>
  <si>
    <t>Количество клубных формирований (ед)</t>
  </si>
  <si>
    <t>количество клубных формирований, организованных на базе других учреждений</t>
  </si>
  <si>
    <t>*краткосрочные (до 6 мес.), среднесрочные (до 1 года), долгосрочные (до 2 лет)</t>
  </si>
  <si>
    <t>7.</t>
  </si>
  <si>
    <t>Развитие инфраструктуры, кадрового потенциала и информационно-аналитического обеспечения муниципальной молодежной политики</t>
  </si>
  <si>
    <t>Общее количество участников мероприятий                                              (чел)</t>
  </si>
  <si>
    <t>Всего работников по основной деятельности</t>
  </si>
  <si>
    <t>Главный бухгалтер</t>
  </si>
  <si>
    <t>Концертмейстер</t>
  </si>
  <si>
    <t>Инструктор по физической культуре</t>
  </si>
  <si>
    <t>инструкторов по физической культуре</t>
  </si>
  <si>
    <t>руководителей клубных формирований</t>
  </si>
  <si>
    <t>Новосибирск</t>
  </si>
  <si>
    <t>внешних совместителей</t>
  </si>
  <si>
    <t>Начальник отдела</t>
  </si>
  <si>
    <t>Всего человек:</t>
  </si>
  <si>
    <t xml:space="preserve">В них численность занимающихся (чел.) </t>
  </si>
  <si>
    <t xml:space="preserve">в них численность занимающихся (чел.) </t>
  </si>
  <si>
    <t>высшее профильное (организация работы с молодежью, государственное и муниципальное управление)</t>
  </si>
  <si>
    <t>внутренних совместителей, в т. ч. работающих по совмещению профессий (должностей)</t>
  </si>
  <si>
    <t>другие</t>
  </si>
  <si>
    <t>из них внутренних совместителей, в т. ч. работающих по совмещению профессий (должностей)</t>
  </si>
  <si>
    <t>Результат участия в грантовых конкурсах (руб.)</t>
  </si>
  <si>
    <t>УТВЕРЖДАЮ:</t>
  </si>
  <si>
    <t>ФИО</t>
  </si>
  <si>
    <t>(подпись)</t>
  </si>
  <si>
    <t>М.П.</t>
  </si>
  <si>
    <t xml:space="preserve">Несовершеннолетние спец. категории, состоящие на учете в ПДН отдела полиции района (округа), подразделениях уголовно-исполнительной инспекции района (округа), в т. ч.: </t>
  </si>
  <si>
    <t>По месту жительства</t>
  </si>
  <si>
    <t>1. ОБЩИЕ СВЕДЕНИЯ</t>
  </si>
  <si>
    <t>Учредитель</t>
  </si>
  <si>
    <t>Количество мероприятий            МЗ</t>
  </si>
  <si>
    <t>Количество мероприятий Факт</t>
  </si>
  <si>
    <t xml:space="preserve"> в т.ч. в ТЖС</t>
  </si>
  <si>
    <t>Участие в грантовых конкурсах молодежной политики</t>
  </si>
  <si>
    <t>долгосрочные</t>
  </si>
  <si>
    <t>среднесрочные</t>
  </si>
  <si>
    <t>краткосрочные</t>
  </si>
  <si>
    <t>Федеральные</t>
  </si>
  <si>
    <t>Международные</t>
  </si>
  <si>
    <t>Городские</t>
  </si>
  <si>
    <t>Региональные</t>
  </si>
  <si>
    <t>Областные</t>
  </si>
  <si>
    <t>Всероссийские</t>
  </si>
  <si>
    <t>Содействие развитию активной жизненной позиции молодежи</t>
  </si>
  <si>
    <t>Гражданское и патриотическое воспитание молодёжи</t>
  </si>
  <si>
    <t>Адрес</t>
  </si>
  <si>
    <t xml:space="preserve"> Деятельность учреждения МП</t>
  </si>
  <si>
    <t>5. ОРГАНИЗАЦИЯ И ПРОВЕДЕНИЕ МЕРОПРИЯТИЙ</t>
  </si>
  <si>
    <t>МСО</t>
  </si>
  <si>
    <t>Количество кабинетов по структурным подразделениям</t>
  </si>
  <si>
    <t>Общая площадь по структурным подразделениям (кв.м.)</t>
  </si>
  <si>
    <t>Полезная площадь по структурным подразделениям (кв.м.)</t>
  </si>
  <si>
    <t>Режим работы по структурным подразделениям (рабочие дни, режим работы, выходные)</t>
  </si>
  <si>
    <t>Численность сотрудников по структурным подразделениям (чел.)</t>
  </si>
  <si>
    <t>Контактная информация (индекс, юридический адрес, e-mail, телефон/факс, официальная страница на портале "Тымолод.рф",  сайт (при наличии))</t>
  </si>
  <si>
    <t>Характеристика всех помещений учреждения, с указанием адреса расположения (офисное помещение, структурное подразделение, иное помещение (указать))</t>
  </si>
  <si>
    <t>Наименование учреждения (по уставу),  дата создания (по постановлению)</t>
  </si>
  <si>
    <t>фамилия имя отчество директора</t>
  </si>
  <si>
    <t>ПРАВИЛЬНО</t>
  </si>
  <si>
    <r>
      <t xml:space="preserve">Направленность мероприятия             </t>
    </r>
    <r>
      <rPr>
        <i/>
        <sz val="14"/>
        <color theme="1"/>
        <rFont val="Times New Roman"/>
        <family val="1"/>
        <charset val="204"/>
      </rPr>
      <t>(согласно Концепции муниципальной молодежной политики)</t>
    </r>
  </si>
  <si>
    <r>
      <rPr>
        <b/>
        <sz val="14"/>
        <color theme="1"/>
        <rFont val="Times New Roman"/>
        <family val="1"/>
        <charset val="204"/>
      </rPr>
      <t xml:space="preserve">Направленность мероприятий </t>
    </r>
    <r>
      <rPr>
        <i/>
        <sz val="14"/>
        <color theme="1"/>
        <rFont val="Times New Roman"/>
        <family val="1"/>
        <charset val="204"/>
      </rPr>
      <t>(согласно Концепции муниципальной молодежной политики)</t>
    </r>
  </si>
  <si>
    <t>5.1. Городские и районные</t>
  </si>
  <si>
    <t>5.2. Мероприятия по месту жительства</t>
  </si>
  <si>
    <t>5.3. Участие в организации мероприятий других уровней (международный, Всероссийский, региональный, областной)</t>
  </si>
  <si>
    <t xml:space="preserve">∙ условно осужденные; </t>
  </si>
  <si>
    <t>Название    мероприятия</t>
  </si>
  <si>
    <t>Название   мероприятия</t>
  </si>
  <si>
    <r>
      <t>высшее</t>
    </r>
    <r>
      <rPr>
        <sz val="14"/>
        <color rgb="FFFF0000"/>
        <rFont val="Times New Roman"/>
        <family val="1"/>
        <charset val="204"/>
      </rPr>
      <t>, из них:</t>
    </r>
  </si>
  <si>
    <t>Дата проведения (чч.мм.гг.)</t>
  </si>
  <si>
    <r>
      <t xml:space="preserve">Информационный источник     </t>
    </r>
    <r>
      <rPr>
        <sz val="14"/>
        <color theme="1"/>
        <rFont val="Times New Roman"/>
        <family val="1"/>
        <charset val="204"/>
      </rPr>
      <t>(вставить веб-ссылку)</t>
    </r>
  </si>
  <si>
    <t>Место      проведения</t>
  </si>
  <si>
    <t>Дата     проведения (чч.мм.гг.)</t>
  </si>
  <si>
    <t>Аккаунт в социальной сети Вконтакте</t>
  </si>
  <si>
    <t>Группа в социальной сети Вконтакте</t>
  </si>
  <si>
    <t>сутки</t>
  </si>
  <si>
    <t>год</t>
  </si>
  <si>
    <t>Посещаемость                      (чел.)</t>
  </si>
  <si>
    <t>Количество в группе   (чел.)</t>
  </si>
  <si>
    <t>Уникальных посетителей     в год (чел.)</t>
  </si>
  <si>
    <r>
      <t xml:space="preserve">Название учреждения, проводившего повышение квалификации </t>
    </r>
    <r>
      <rPr>
        <i/>
        <sz val="14"/>
        <color theme="1"/>
        <rFont val="Times New Roman"/>
        <family val="1"/>
        <charset val="204"/>
      </rPr>
      <t>(+вставить веб-ссылку для подверждения курсов)</t>
    </r>
  </si>
  <si>
    <r>
      <t xml:space="preserve">Название учреждения, проводившего повышение квалификации     </t>
    </r>
    <r>
      <rPr>
        <i/>
        <sz val="14"/>
        <color theme="1"/>
        <rFont val="Times New Roman"/>
        <family val="1"/>
        <charset val="204"/>
      </rPr>
      <t>(+вставить веб-ссылку для подтверждения курсов)</t>
    </r>
  </si>
  <si>
    <t>менеджер по связям с общественностью</t>
  </si>
  <si>
    <t>Место         проведения</t>
  </si>
  <si>
    <t>Степень участия        в организации мероприятия</t>
  </si>
  <si>
    <r>
      <t xml:space="preserve">Информационный источник      </t>
    </r>
    <r>
      <rPr>
        <i/>
        <sz val="14"/>
        <color theme="1"/>
        <rFont val="Times New Roman"/>
        <family val="1"/>
        <charset val="204"/>
      </rPr>
      <t>(вставить                веб-ссылку)</t>
    </r>
  </si>
  <si>
    <t>Менеджер</t>
  </si>
  <si>
    <t>Управление молодежной политики мэрии города Новосибирска</t>
  </si>
  <si>
    <t>от 31 до 35 лет</t>
  </si>
  <si>
    <t>от 36 и старше</t>
  </si>
  <si>
    <t>От 14 лет до 17 лет</t>
  </si>
  <si>
    <t>студенты ссузов</t>
  </si>
  <si>
    <t>студенты вузов</t>
  </si>
  <si>
    <t>Наименование форума</t>
  </si>
  <si>
    <t>Количество человек</t>
  </si>
  <si>
    <t>Веб-ссылка,                         подтверждающая проведение форума</t>
  </si>
  <si>
    <t xml:space="preserve"> Участие в Форумной компании (Росмолодежь)                                                                                                                                                         * отраженные данные могут дублироваться в проектной и иной деятельности</t>
  </si>
  <si>
    <t>Название</t>
  </si>
  <si>
    <t>Волонтеры</t>
  </si>
  <si>
    <t>Добровольные дружины</t>
  </si>
  <si>
    <t>Трудовые отряды</t>
  </si>
  <si>
    <t>10.5 Вовлечение молодежи в деятельность молодежных движений и молодежных общественных объединений</t>
  </si>
  <si>
    <t>Студенческие строительные отряды</t>
  </si>
  <si>
    <t>Возраст</t>
  </si>
  <si>
    <t>Аккаунт на видеохостинге RUTUBE</t>
  </si>
  <si>
    <t>Группа в социальной сети Ok.ru</t>
  </si>
  <si>
    <t xml:space="preserve">Турнир по стрельбе из пневматической винтовки
«10 из 10»
</t>
  </si>
  <si>
    <t>г.Новосибирск</t>
  </si>
  <si>
    <t xml:space="preserve">1 место
Команда
Клуба военно-прикладных дисциплин 
 «Ермакъ»
     рук. Корнева К.З
</t>
  </si>
  <si>
    <t xml:space="preserve">Фестиваль творческой самодеятельности Калининского района 
г. Новосибирска 
«Арт-Калинка»
</t>
  </si>
  <si>
    <t xml:space="preserve">Диплом лауреата 3 степени
 в номинации
«Танцевальый жанр»
возр.категория 19-35 лет
Ансамбль эстрадного танца «Эверест»
рук. Будян К.И.
</t>
  </si>
  <si>
    <t xml:space="preserve">Диплом лауреата 1  степени
Анкудинова Алена
Барсукова Арина
 Номинация 
«Вокальный жанр (дуэт)»
Вокальная студия «Реприза»
рук. Цыганская Л.Ю.
</t>
  </si>
  <si>
    <t xml:space="preserve">Диплом лауреата 1  степени
Анкудинова Алена
Сальникова Надежда
 Номинация 
«Вокальный жанр (дуэт)»
Вокальная студия «Реприза»
рук. Цыганская Л.Ю.
</t>
  </si>
  <si>
    <t>VI традиционный фестиваль Коченевского района по Абсолютному Реальному бою на кубок СК «Спарта»</t>
  </si>
  <si>
    <t xml:space="preserve">3 место
Ермольчева Яна
Клуб военно-прикладных дисциплин 
 «Ермакъ»
     рук. Корнева К.З
</t>
  </si>
  <si>
    <t>п. Коченево НСО</t>
  </si>
  <si>
    <t xml:space="preserve">2 место
Хорев Роман
Клуб военно-прикладных дисциплин 
 «Ермакъ»
     рук. Корнева К.З
</t>
  </si>
  <si>
    <t xml:space="preserve">2 место
Корнева Лилия
Клуб военно-прикладных дисциплин 
 «Ермакъ»
     рук. Корнева К.З
</t>
  </si>
  <si>
    <t xml:space="preserve">Фестиваль Коченевского района по Армейскому рукопашному бою
«Открытие сезона»
</t>
  </si>
  <si>
    <t xml:space="preserve">3 место
Корнев Андрей
Клуб военно-прикладных дисциплин 
 «Ермакъ»
     рук. Корнева К.З
</t>
  </si>
  <si>
    <t xml:space="preserve">2 место
Муштренко Сергей
Клуб военно-прикладных дисциплин 
 «Ермакъ»
     рук. Корнева К.З
</t>
  </si>
  <si>
    <t xml:space="preserve">3 место
Панюшкин Владислав
Клуб военно-прикладных дисциплин 
 «Ермакъ»
     рук. Корнева К.З
</t>
  </si>
  <si>
    <t xml:space="preserve">3 место
Скороходов Тимофей
Клуб военно-прикладных дисциплин 
 «Ермакъ»
     рук. Корнева К.З
</t>
  </si>
  <si>
    <t xml:space="preserve">3 место
Торопов Иван
Клуб военно-прикладных дисциплин 
 «Ермакъ»
     рук. Корнева К.З
</t>
  </si>
  <si>
    <t xml:space="preserve">3 место
Хорев Роман
Клуб военно-прикладных дисциплин 
 «Ермакъ»
     рук. Корнева К.З
</t>
  </si>
  <si>
    <t xml:space="preserve">Конкурс районных социально-значимых проектов районного форума молодежи
«Волонтерство 
- образ жизни»
</t>
  </si>
  <si>
    <t xml:space="preserve">Диплом 1 место
Команда Добровольной Молодежной Дружины
рук. Рахвалова Н.М.
</t>
  </si>
  <si>
    <t>Открытый районный фестиваль по военно-прикладным и спортивным дисциплинам «Будь душою крепче стали»</t>
  </si>
  <si>
    <t xml:space="preserve">2 место
В номинации 
«Круг выносливости»
Клуб военно-прикладных дисциплин 
 «Ермакъ-курсант»
     рук. Корнева К.З
</t>
  </si>
  <si>
    <t xml:space="preserve">1 место
В номинации 
«Круг выносливости»
Клуб военно-прикладных дисциплин 
 «Ермакъ»
     рук. Корнева К.З
</t>
  </si>
  <si>
    <t xml:space="preserve">1 место
В номинации 
«Круг ловкости»
Клуб военно-прикладных дисциплин 
 «Ермакъ-курсант»
     рук. Корнева К.З
</t>
  </si>
  <si>
    <t xml:space="preserve">2 место
Клуб военно-прикладных дисциплин 
 «Ермакъ»
     рук. Корнева К.З
</t>
  </si>
  <si>
    <t xml:space="preserve">3 место
В номинации 
«Круг выносливости»
Клуб военно-прикладных дисциплин 
 «Ермакъ-микс»
     рук. Корнева К.З
</t>
  </si>
  <si>
    <t xml:space="preserve">Фестиваль 
«Крепче стали»
По Армейскому рукопашному бою
</t>
  </si>
  <si>
    <t xml:space="preserve">1 место
Бондарь Кирилл
Клуб военно-прикладных дисциплин 
 «Ермакъ»
     рук. Корнева К.З
</t>
  </si>
  <si>
    <t xml:space="preserve">2 место
Куликов Панкрат
Клуб военно-прикладных дисциплин 
 «Ермакъ»
     рук. Корнева К.З
</t>
  </si>
  <si>
    <t>Соревнования по киокушинкай каратэ на приз СК «Гелеон»</t>
  </si>
  <si>
    <t xml:space="preserve">Грамота 3 место
Дидигуров Михаил
Секция «Каратэ Киокушинкай»
рук. Рыков С.М.
</t>
  </si>
  <si>
    <t xml:space="preserve">Грамота 1 место
Ермолаев Максим
Секция «Каратэ Киокушинкай»
рук. Рыков С.М.
</t>
  </si>
  <si>
    <t xml:space="preserve">Грамота 1 место
Изотов Константин
Секция «Каратэ Киокушинкай»
рук. Рыков С.М.
</t>
  </si>
  <si>
    <t xml:space="preserve">Грамота 2 место
Симонов Владимир
Секция «Каратэ Киокушинкай»
рук. Рыков С.М.
</t>
  </si>
  <si>
    <t xml:space="preserve">Грамота 3 место
Смоленинов Матвей
Секция «Каратэ Киокушинкай»
рук. Рыков С.М.
</t>
  </si>
  <si>
    <t xml:space="preserve">Грамота 2 место
Толстых Дмитрий
Секция «Каратэ Киокушинкай»
рук. Рыков С.М.
</t>
  </si>
  <si>
    <t xml:space="preserve">Грамота 1 место
Чернакова Мария
Секция «Каратэ Киокушинкай»
рук. Рыков С.М.
</t>
  </si>
  <si>
    <t xml:space="preserve">Первенство города Новосибирска
2021
</t>
  </si>
  <si>
    <t xml:space="preserve">Диплом 2 место
Полубинский Илья
Дуткина Кристина
Латиноамериканская программа
Студия спортивного бального танца "Ника"   рук. Тутаев М. В.
</t>
  </si>
  <si>
    <t xml:space="preserve">Фестиваль по армейскому рукопашному бою в честь памяти старшего кадета «СКК» капитана 
Иванова Е.В.  «Память поколений»
</t>
  </si>
  <si>
    <t xml:space="preserve">1 место
Корнев Андрей
Клуб военно-прикладных дисциплин 
 «Ермакъ»
     рук. Корнева К.З
</t>
  </si>
  <si>
    <t xml:space="preserve">1 место
Корнева Лилия
Клуб военно-прикладных дисциплин 
 «Ермакъ»
     рук. Корнева К.З
</t>
  </si>
  <si>
    <t xml:space="preserve">1 место
Муштренко Сергей
Клуб военно-прикладных дисциплин 
 «Ермакъ»
     рук. Корнева К.З
</t>
  </si>
  <si>
    <t xml:space="preserve">3 место
Муштренко Сергей
Клуб военно-прикладных дисциплин 
 «Ермакъ»
     рук. Корнева К.З
</t>
  </si>
  <si>
    <t xml:space="preserve">1 место
Панюшкин Владислав
Клуб военно-прикладных дисциплин 
 «Ермакъ»
     рук. Корнева К.З
</t>
  </si>
  <si>
    <t xml:space="preserve">3 место
Титов Матвей
Клуб военно-прикладных дисциплин 
 «Ермакъ»
     рук. Корнева К.З
</t>
  </si>
  <si>
    <t>Первенство и Чемпионат Новосибирской области по абсолютно реальному бою</t>
  </si>
  <si>
    <t xml:space="preserve">1 место
Верещинский Тимур
Раздел
кимоно
Клуб военно-прикладных дисциплин 
 «Ермакъ»
     рук. Корнева К.З
</t>
  </si>
  <si>
    <t xml:space="preserve">3 место
Верещинский Тимур
Раздел 
Без кимоно
Клуб военно-прикладных дисциплин 
 «Ермакъ»
     рук. Корнева К.З
</t>
  </si>
  <si>
    <t xml:space="preserve">1 место
Корнев Андрей
Раздел 
Без кимоно
Клуб военно-прикладных дисциплин 
 «Ермакъ»
     рук. Корнева К.З
</t>
  </si>
  <si>
    <t xml:space="preserve">2 место
Лях Владимир
Раздел
кимоно
Клуб военно-прикладных дисциплин 
 «Ермакъ»
     рук. Корнева К.З
</t>
  </si>
  <si>
    <t xml:space="preserve">3 место
Лях Владимир
Раздел 
Без кимоно
Клуб военно-прикладных дисциплин 
 «Ермакъ»
     рук. Корнева К.З
</t>
  </si>
  <si>
    <t xml:space="preserve">2 место
Сильченко Андрей
Раздел 
Без кимоно
Клуб военно-прикладных дисциплин 
 «Ермакъ»
     рук. Корнева К.З
</t>
  </si>
  <si>
    <t xml:space="preserve">3 место
Сильченко Андрей
Раздел
кимоно
Клуб военно-прикладных дисциплин 
 «Ермакъ»
     рук. Корнева К.З
</t>
  </si>
  <si>
    <t xml:space="preserve">1 место
Сильченко Дмитрий
Раздел
кимоно
Клуб военно-прикладных дисциплин 
 «Ермакъ»
     рук. Корнева К.З
</t>
  </si>
  <si>
    <t xml:space="preserve">2 место
Сильченко Дмитрий
Раздел 
Без кимоно
Клуб военно-прикладных дисциплин 
 «Ермакъ»
     рук. Корнева К.З
</t>
  </si>
  <si>
    <t xml:space="preserve">3 место
Сильченко Дмитрий
Раздел 
кимоно
Клуб военно-прикладных дисциплин 
 «Ермакъ»
     рук. Корнева К.З
</t>
  </si>
  <si>
    <t xml:space="preserve">2 место
Хорев Роман
Раздел 
Без кимоно
Клуб военно-прикладных дисциплин 
 «Ермакъ»
     рук. Корнева К.З
</t>
  </si>
  <si>
    <t xml:space="preserve">3 место
Хорев Роман
Раздел 
 кимоно
Клуб военно-прикладных дисциплин 
 «Ермакъ»
     рук. Корнева К.З
</t>
  </si>
  <si>
    <t xml:space="preserve">Фестиваль 
«Гордость Патриота»
По Армейскому рукопашному бою
</t>
  </si>
  <si>
    <t xml:space="preserve">3 место
Бондарь Кирилл
Клуб военно-прикладных дисциплин 
 «Ермакъ»
     рук. Корнева К.З
</t>
  </si>
  <si>
    <t xml:space="preserve">2 место
Бондарь Ярослав
Клуб военно-прикладных дисциплин 
 «Ермакъ»
     рук. Корнева К.З
</t>
  </si>
  <si>
    <t xml:space="preserve">3 место
Гурин Валентин
Клуб военно-прикладных дисциплин 
 «Ермакъ»
     рук. Корнева К.З
</t>
  </si>
  <si>
    <t xml:space="preserve">2 место
Корнев Андрей
Клуб военно-прикладных дисциплин 
 «Ермакъ»
     рук. Корнева К.З
</t>
  </si>
  <si>
    <t xml:space="preserve">2 место
Кривошеева Кристина
Клуб военно-прикладных дисциплин 
 «Ермакъ»
     рук. Корнева К.З
</t>
  </si>
  <si>
    <t xml:space="preserve">2 место
Семковская Елизавета
Клуб военно-прикладных дисциплин 
 «Ермакъ»
     рук. Корнева К.З
</t>
  </si>
  <si>
    <t xml:space="preserve">2 место
Титов Матвей
Клуб военно-прикладных дисциплин 
 «Ермакъ»
     рук. Корнева К.З
</t>
  </si>
  <si>
    <t>XXV Городской конкурс детских и юношеских СМИ</t>
  </si>
  <si>
    <t xml:space="preserve">Диплом Победителя
В номинации «Лучший ведущий линейного радиоэфира»
Недзелюк Анна
молодежная киностудия «Киви»
рук. Каян Е.И.,
Лебедева М.А.
</t>
  </si>
  <si>
    <t xml:space="preserve">Диплом Лауреата
В номинации «Лучшая телевизионная познавательная передача» 
Пресс-центр МБУ МЦ «Патриот»
молодежная киностудия «Киви»
рук. Каян Е.И.,
Лебедева М.А.
</t>
  </si>
  <si>
    <t xml:space="preserve">Диплом Лауреата
В номинации «Пресс-центр года» 
Пресс-центр МБУ МЦ «Патриот»
молодежная киностудия «Киви»
рук. Каян Е.И.,
Лебедева М.А.
</t>
  </si>
  <si>
    <t xml:space="preserve">Диплом Лауреата
В номинации «Школьное интернет-издание: позитивный контент» 
Пресс-центр  «Киви»»
молодежная киностудия «Киви»
рук. Каян Е.И.,
Лебедева М.А.
</t>
  </si>
  <si>
    <t xml:space="preserve">Диплом Лауреата
В номинации «Лучшая авторская радиопрограмма» 
Редакция радиопередачи «Радио Киви»»
молодежная киностудия «Киви»
рук. Каян Е.И.,
Лебедева М.А.
</t>
  </si>
  <si>
    <t xml:space="preserve">Городской 
«День физкультурника»
в Калининском районе
Соревнования по городошному спорту
</t>
  </si>
  <si>
    <t xml:space="preserve">Диплом 2 степени
за 2 место
Агаев Туран
Секция «Каратэ Киокушинкай»
рук. Рыков С.М.
</t>
  </si>
  <si>
    <t xml:space="preserve">Диплом 1 степени
за 1 место 
Воропаев Александр
Секция «Каратэ Киокушинкай»
рук. Рыков С.М.
</t>
  </si>
  <si>
    <t xml:space="preserve">Диплом 1 степени
за 1 место 
команда 
«Патроиот-1»
Секция «Каратэ Киокушинкай»
рук. Рыков С.М.
</t>
  </si>
  <si>
    <t xml:space="preserve">Диплом 2 степени
за 2 место 
команда 
«Патроиот-2»
Секция «Каратэ Киокушинкай»
рук. Рыков С.М.
</t>
  </si>
  <si>
    <t xml:space="preserve">Диплом 1 степени
за 1 место 
Толстых Дмитрий
Секция «Каратэ Киокушинкай»
рук. Рыков С.М.
</t>
  </si>
  <si>
    <t xml:space="preserve">Грамота 2 место
Ермолаев Артем
Секция «Каратэ Киокушинкай»
рук. Рыков С.М.
</t>
  </si>
  <si>
    <t xml:space="preserve">Грамота 1 место
Зинковский Даниэль
Секция «Каратэ Киокушинкай»
рук. Рыков С.М.
</t>
  </si>
  <si>
    <t xml:space="preserve">Грамота 2 место
Изотов Константин
Секция «Каратэ Киокушинкай»
рук. Рыков С.М.
</t>
  </si>
  <si>
    <t xml:space="preserve">Грамота 2 место
Редько Кирилл
Секция «Каратэ Киокушинкай»
рук. Рыков С.М.
</t>
  </si>
  <si>
    <t xml:space="preserve">Грамота 2 место
Редько Сергей
Секция «Каратэ Киокушинкай»
рук. Рыков С.М.
</t>
  </si>
  <si>
    <t xml:space="preserve">Грамота 3 место
Чернакова Мария
Секция «Каратэ Киокушинкай»
рук. Рыков С.М.
</t>
  </si>
  <si>
    <t>Первенство Кузбасса по армейскому рукопашному бою среди юношей и девушек</t>
  </si>
  <si>
    <t>г. Кемерово</t>
  </si>
  <si>
    <t xml:space="preserve">2 место
Сильченко Дмитрий
Клуб военно-прикладных дисциплин 
 «Ермакъ»
     рук. Корнева К.З
</t>
  </si>
  <si>
    <t xml:space="preserve">2 место
Сильченко Андрей
Клуб военно-прикладных дисциплин 
 «Ермакъ»
     рук. Корнева К.З
</t>
  </si>
  <si>
    <t>Турнир по танцевальному спорту «Огни большого города»</t>
  </si>
  <si>
    <t>г. Красноярск</t>
  </si>
  <si>
    <t xml:space="preserve">Диплом 3 место
Латина 
Кабаков Владимир
Лотобаева Ульяна
Студия спортивного бального танца "Ника"   рук. Тутаев М. В.
</t>
  </si>
  <si>
    <t xml:space="preserve">Диплом 2 место
Латина 
Мамедов Георгий
Браттон Маша
Студия спортивного бального танца "Ника"   рук. Тутаев М. В.
</t>
  </si>
  <si>
    <t xml:space="preserve">Диплом 1 место
Латина 
Полубинский Илья
Дуткина Кристина
Студия спортивного бального танца "Ника"   рук. Тутаев М. В.
</t>
  </si>
  <si>
    <t>Межрегиональный фестиваль детской журналистики «Огни Тайги XXVII</t>
  </si>
  <si>
    <t xml:space="preserve">г. Стрижевой
Томская обл.
</t>
  </si>
  <si>
    <t xml:space="preserve">Диплом 1 место в номинации «Телевизионный сюжет»
«Все работы хороши»
За работу
 «Глиняных дел мастер»
Софья Шубина
молодежная киностудия «Киви»
рук. Каян Е.И.
</t>
  </si>
  <si>
    <t xml:space="preserve">Диплом 2 место в номинации «Анимация»
За мультфильм
 «Про девочку Катю и ее маму»
Коллективная работа
молодежная киностудия «Киви»
рук. Каян Е.И.,
</t>
  </si>
  <si>
    <t xml:space="preserve">Диплом 2 место в номинации «Телевизионный сюжет»
«Лучшее изобретение человечества»
За работу «Летающий крокодил»
Коллективная работа
молодежная киностудия «Киви»
рук. Каян Е.И.,
</t>
  </si>
  <si>
    <t xml:space="preserve">Диплом 3 место в номинации «Лучший аккаунт»
молодежная киностудия «Киви»
рук. Каян Е.И.,
</t>
  </si>
  <si>
    <t xml:space="preserve">Открытый городской фестиваль-конкурс патриотической песни
 «Моя Россия»
</t>
  </si>
  <si>
    <t>г. Омск</t>
  </si>
  <si>
    <t xml:space="preserve">Лауреат 
3 степени
 Номинация 
«Эстрадный вокал»
Категория от 45 лет
Овчинников И.В.
</t>
  </si>
  <si>
    <t xml:space="preserve">Дипломант 2  степени
Анкудинова Алена
 Номинация 
«Эстрадный вокал»
Категория  15-17 лет
Вокальная студия «Реприза»
рук. Цыганская Л.Ю.
</t>
  </si>
  <si>
    <t xml:space="preserve">Дипломант 2  степени
Барсукова Арина
 Номинация 
«Эстрадный вокал»
Категория  18-24 лет
Вокальная студия «Реприза»
рук. Цыганская Л.Ю.
</t>
  </si>
  <si>
    <t xml:space="preserve">Дипломант 2  степени
Герасимова Софья
 Номинация 
«Эстрадный вокал»
Категория  10-14 лет
Вокальная студия «Реприза»
рук. Цыганская Л.Ю.
</t>
  </si>
  <si>
    <t xml:space="preserve">Диплом лауреата 
3 степени
Сальникова Надежда
 Номинация 
«Эстрадный вокал»
Категория 34-44 лет
Вокальная студия «Реприза»
рук. Цыганская Л.Ю.
</t>
  </si>
  <si>
    <t xml:space="preserve">с. Хабары
Алтайский край
</t>
  </si>
  <si>
    <t>V Межрегиональный турнир по каратэ киокушинкай на «Кубок Коротоякского Элеватора»</t>
  </si>
  <si>
    <t xml:space="preserve">1 место
Ермолаев Артем
Секция
 «Каратэ Киокушинкай»
рук. Рыков С.М.
</t>
  </si>
  <si>
    <t xml:space="preserve">1 место
Редько Сергей
Секция
 «Каратэ Киокушинкай»
рук. Рыков С.М.
</t>
  </si>
  <si>
    <t xml:space="preserve">1 место
Родионов Демид
Секция
 «Каратэ Киокушинкай»
рук. Рыков С.М.
</t>
  </si>
  <si>
    <t xml:space="preserve">1 место
Срыбных Матвей
Секция
 «Каратэ Киокушинкай»
рук. Рыков С.М.
</t>
  </si>
  <si>
    <t xml:space="preserve">2 место
Ермолаев Максим
Секция
 «Каратэ Киокушинкай»
рук. Рыков С.М.
</t>
  </si>
  <si>
    <t xml:space="preserve">3 место
Ануфриева Яна
Секция
 «Каратэ Киокушинкай»
рук. Рыков С.М.
</t>
  </si>
  <si>
    <t xml:space="preserve">3 место
Лукьянчук Антон
Секция
 «Каратэ Киокушинкай»
рук. Рыков С.М.
</t>
  </si>
  <si>
    <t>Кубок Губернатора Кузбасса</t>
  </si>
  <si>
    <t>7 мая 2022</t>
  </si>
  <si>
    <t xml:space="preserve">Диплом 3 место
Мамедов Георгий 
Браттон Маша
Студия спортивного бального танца "Ника"   рук. Тутаев М. В.
</t>
  </si>
  <si>
    <t xml:space="preserve">Чемпионат и Первенство СККР Новосибирской области по киокушин каратэ 
«Сила Сибири»
</t>
  </si>
  <si>
    <t>г.Бердск</t>
  </si>
  <si>
    <t xml:space="preserve">3 место
Василев Михаил
Секция
 «Каратэ Киокушинкай»
рук. Рыков С.М.
</t>
  </si>
  <si>
    <t xml:space="preserve">1 место
Воропаев Александр
Секция
 «Каратэ Киокушинкай»
рук. Рыков С.М.
</t>
  </si>
  <si>
    <t xml:space="preserve">3 место
Редько Сергей
Секция
 «Каратэ Киокушинкай»
рук. Рыков С.М.
</t>
  </si>
  <si>
    <t xml:space="preserve">2 место
Срыбных Матвей
Секция
 «Каратэ Киокушинкай»
рук. Рыков С.М.
</t>
  </si>
  <si>
    <t>Первенство г. Кемерово среди граждан Кузбасса подлежащих призыву на военную службу и среди граждан Кузбасса призывного возраста по армейскому рукопашному бою</t>
  </si>
  <si>
    <t>Открытый Межрегиональный Чемпионат по современной хореографии «Таланты Сибири-2022»</t>
  </si>
  <si>
    <t>14 мая 2022</t>
  </si>
  <si>
    <t>г. Новосибирск</t>
  </si>
  <si>
    <t xml:space="preserve">3 место 
Дисциплина 
«Эстрадный танец»
Танцевальный номер «Жара»
Танцевальная студия «KATRAN DANCE»
рук. Почевалов О.Г.
</t>
  </si>
  <si>
    <t xml:space="preserve">3 место 
Дисциплина 
«Чир спорт»
Танцевальный номер «Flex»
Танцевальная студия «KATRAN DANCE»
рук. Почевалов О.Г.
</t>
  </si>
  <si>
    <t xml:space="preserve">Фестиваль молодежного творчества специалистов молодежной политики 
«Арт-сейшн»
</t>
  </si>
  <si>
    <t xml:space="preserve">Диплом Гран-при
Локцик В.В.
Номинация «ДелоРук»
</t>
  </si>
  <si>
    <t xml:space="preserve">Диплом 1 место
Овчинников И.В.
Номинация «Крик Души»
Авторская песня
</t>
  </si>
  <si>
    <t xml:space="preserve">Диплом 2 место
Локцик М.Б.
Номинация «ДелоРук»
</t>
  </si>
  <si>
    <t xml:space="preserve">Диплом участника
Биль Г.В.
Номинация «Свой взгляд»
</t>
  </si>
  <si>
    <t>Городская патриотическая интернет – акция «Голос Победы»</t>
  </si>
  <si>
    <t xml:space="preserve">Диплом участника
Овчинников И.В.
Номинация «Вокал»
</t>
  </si>
  <si>
    <t xml:space="preserve">Диплом участника
Анкудинова Алена
Номинация «Вокал»
Вокальная студия «Реприза»
рук. Цыганская Л.Ю.
</t>
  </si>
  <si>
    <t xml:space="preserve">Диплом участника
Барсукова Арина
Номинация «Вокал»
Вокальная студия «Реприза»
рук. Цыганская Л.Ю.
</t>
  </si>
  <si>
    <t xml:space="preserve">Диплом участника
Герасимова Софья
Номинация «Вокал»
Вокальная студия «Реприза»
рук. Цыганская Л.Ю.
</t>
  </si>
  <si>
    <t xml:space="preserve">Диплом участника
Анкудинова Алена
Барсукова Арина
Номинация «Вокал»
Вокальная студия «Реприза»
рук. Цыганская Л.Ю.
</t>
  </si>
  <si>
    <t xml:space="preserve">Диплом участника
Сальникова Надежда
Номинация «Вокал»
Вокальная студия «Реприза»
рук. Цыганская Л.Ю.
</t>
  </si>
  <si>
    <t>XVII Международный Сибирский фестиваль Керамики</t>
  </si>
  <si>
    <t xml:space="preserve">Диплом лауреата 3 степени в номинации «Маэстро»
Локцик М.Б.
</t>
  </si>
  <si>
    <t xml:space="preserve">VII Международный
Онлайн фестиваль искусств им. Павла Кадочникова «Династия»
</t>
  </si>
  <si>
    <t>г. Санкт-Петербург</t>
  </si>
  <si>
    <t xml:space="preserve">Диплом победителя
В номинации игровой короткометражный фильм
Работа 
«Мастерская чудес»
киностудия «Киви»
рук. Каян Е.И.,
Лебедева М.А.
</t>
  </si>
  <si>
    <t xml:space="preserve">Международный фестиваль детско-юношеской журналистики  и экранного творчества
 «Волга-ЮНПРЕСС»
</t>
  </si>
  <si>
    <t>г. Тольяти</t>
  </si>
  <si>
    <t xml:space="preserve">Диплом  II степени
в номинации
 «Диалог поколений» 
за работу
 «Мой дедушка.История блокадного детства»
молодежная киностудия «Киви»
рук. Каян Е.И.
</t>
  </si>
  <si>
    <t xml:space="preserve">Диплом  II степени
в номинации
 «Диалог поколений» 
за работу
 «Письмо из детства»
молодежная киностудия «Киви»
рук. Каян Е.И.
</t>
  </si>
  <si>
    <t xml:space="preserve">Диплом  II степени
за работу
 «Кислородный микс»
молодежная киностудия «Киви»
рук. Каян Е.И.
</t>
  </si>
  <si>
    <t>XIII Открытый республиканский кинофестиваль "Шудкар"</t>
  </si>
  <si>
    <t xml:space="preserve">г. Ижевск </t>
  </si>
  <si>
    <t xml:space="preserve">Диплом 1 степени
Фильм «Дразнилки»
В номинации «Лучший комедийный фильм»
Софья Шубина, Екатерина Степанова,
Матвей Власов
молодежная киностудия «Киви»
рук. Каян Е.И.,
Лебедева М.А.
</t>
  </si>
  <si>
    <t xml:space="preserve">Диплом 1 степени
Фильм «Доброта, творчество, талант»
В номинации «Лучшая режиссерская работа»
Татьяна Лисицына, Арина Мячкова,
Софья Кукова
молодежная киностудия «Киви»
рук. Каян Е.И.,
Лебедева М.А.
</t>
  </si>
  <si>
    <t xml:space="preserve">Диплом 3 степени
Фильм «Письмо из детства»
В номинации «Лучшая операторская работа»
Софья Шубина, Тамара Кияева,
Екатерина Степанова
молодежная киностудия «Киви»
рук. Каян Е.И.,
Лебедева М.А.
</t>
  </si>
  <si>
    <t xml:space="preserve">Российские соревнования по танцевальному спорту
«Ритм 2021»
</t>
  </si>
  <si>
    <t xml:space="preserve">г. Москва </t>
  </si>
  <si>
    <t xml:space="preserve">Диплом 3 место
Мамедов Георгий
Браттон Маша
Студия спортивного бального танца "Ника"   рук. Тутаев М. В.
</t>
  </si>
  <si>
    <t>Чемпионат и первенство Сибирского Федерального округа Союза киокушин каратэ России</t>
  </si>
  <si>
    <t>г. Барнаул</t>
  </si>
  <si>
    <t xml:space="preserve">3 место
Воропаев Александр
Секция
 «Каратэ Киокушинкай»
рук. Рыков С.М.
</t>
  </si>
  <si>
    <t>V Кинофестиваль «Волшебный фонарь»</t>
  </si>
  <si>
    <t xml:space="preserve">Диплом 1 степени
 в номинации
 «Интересная история» 
за фильм
 «Рюкзак»
молодежная киностудия «Киви»
рук. Каян Е.И.
</t>
  </si>
  <si>
    <t xml:space="preserve">Открытый конкурс социальных видеороликов
«Импульс»
</t>
  </si>
  <si>
    <t>г. Иркутск</t>
  </si>
  <si>
    <t xml:space="preserve">Диплом призера
в номинации 
 «Безопасность на дороге»
Елена Котова, Иван Тархов
молодежная киностудия «Киви»
рук. Каян Е.И.
</t>
  </si>
  <si>
    <t>Всероссийский фестиваль молодежного и семейного экранного творчества «МультСемья»</t>
  </si>
  <si>
    <t xml:space="preserve">Диплом 2 степени
в конкурсе 
 «Снимаем дома»
В возрастной категории 18-35 лет
Творческая работа «Порядок!»
молодежная киностудия «Киви»
рук. Каян Е.И.
</t>
  </si>
  <si>
    <t xml:space="preserve">Диплом 2 степени
в конкурсе 
 «Снимаем дома»
В возрастной категории 14-17 лет
Творческая работа «Порядок!»
Дворецкая Анастасия
молодежная киностудия «Киви»
рук. Каян Е.И.
</t>
  </si>
  <si>
    <t xml:space="preserve">Диплом 2 степени
в конкурсе 
 «Снимаем дома»
В возрастной категории 7-13 лет
Творческая работа «Порядок!»
Красных Алена
молодежная киностудия «Киви»
рук. Каян Е.И.
</t>
  </si>
  <si>
    <t xml:space="preserve">Диплом 2 степени
в номинации 
 «Семейные ценности»
В возрастной категории 14-16 лет
Новостной сюжет «VLOG: Один день с мастером»
молодежная киностудия «Киви»
рук. Каян Е.И.
Лебедева М.А.
</t>
  </si>
  <si>
    <t xml:space="preserve">Диплом 1 степени
в номинации 
 «Дневник фестиваля»
Творческая работа «Интервью с А.В. Фроловцевой»
молодежная киностудия «Киви»
рук. Каян Е.И.
Лебедева М.А.
</t>
  </si>
  <si>
    <t xml:space="preserve">Диплом 1 степени
в номинации 
 «Без срока давности: непокоренные»
Творческая работа «Никогда не сдавайся»
молодежная киностудия «Киви»
рук. Каян Е.И.
Лебедева М.А.
</t>
  </si>
  <si>
    <t xml:space="preserve">Диплом 2 степени
в номинации 
 «Дневник фестиваля»
Творческая работа «Зоопарк: звери и люди»
молодежная киностудия «Киви»
рук. Каян Е.И.
Лебедева М.А.
</t>
  </si>
  <si>
    <t xml:space="preserve">Диплом 2 степени
в номинации 
 «Семейные ценности»
Творческая работа «Тебе письмо»
молодежная киностудия «Киви»
рук. Каян Е.И.
Лебедева М.А.
</t>
  </si>
  <si>
    <t xml:space="preserve">Диплом 3 степени
в номинации 
 «Без срока давности: непокоренные»
Творческая работа «Улица младшего сына»
молодежная киностудия «Киви»
рук. Каян Е.И.
Лебедева М.А.
</t>
  </si>
  <si>
    <t xml:space="preserve">Диплом 1 степени
в номинации 
 «Семейные ценности»
В возрастной категории 14-16 лет
Игровой фильм «Письмо из детства»
молодежная киностудия «Киви»
рук. Каян Е.И.
Лебедева М.А.
</t>
  </si>
  <si>
    <t xml:space="preserve">Диплом 1 степени
в номинации 
 «Объектив Победы»
В возрастной категории 14-16 лет
Новостной сюжет «Экскурсия в СибНИА»
молодежная киностудия «Киви»
рук. Каян Е.И.
Лебедева М.А.
</t>
  </si>
  <si>
    <t xml:space="preserve">Диплом 3 степени
в номинации 
 «Диалог поколений: «Общий язык»
В возрастной категории 14-16 лет
Игровой фильм «Хорошо, что ты есть!»
молодежная киностудия «Киви»
рук. Каян Е.И.
Лебедева М.А.
</t>
  </si>
  <si>
    <t xml:space="preserve">Диплом 1 степени
в номинации 
 «Объектив Победы»
В возрастной категории 14-16 лет
Документальный фильм
 «История одного самолета»
молодежная киностудия «Киви»
рук. Каян Е.И.
Лебедева М.А.
</t>
  </si>
  <si>
    <t xml:space="preserve">XIII Всероссийский кинофестиваль юмористических и анимационных фильмов им. В.Н. Овчинникова
«Улыбка радуги»
</t>
  </si>
  <si>
    <t>г. Киров</t>
  </si>
  <si>
    <t xml:space="preserve">Диплом III степени
Фильм
 «Дружная семья»
молодежная киностудия «Киви»
рук. Каян Е.И.,
Лебедева М.А.
</t>
  </si>
  <si>
    <t xml:space="preserve">Российские соревнования по танцевальному спорту
«Grand Prix Dynamo»
</t>
  </si>
  <si>
    <t>г. Москва</t>
  </si>
  <si>
    <t xml:space="preserve">Диплом 1 место
В категории 
Латиноамериканская программа
Полубинский Илья
Дуткина Кристина
Студия спортивного бального танца "Ника"   рук. Тутаев М. В.
</t>
  </si>
  <si>
    <t xml:space="preserve">Диплом 2 место
В категории 
Латина
 Полубинский Илья
Дуткина Кристина
Студия спортивного бального танца "Ника"   рук. Тутаев М. В.
</t>
  </si>
  <si>
    <t>Чемпионат России по танцам на колясках</t>
  </si>
  <si>
    <t xml:space="preserve">Диплом 2 степени
В категории 
Латиноамериканская программа
Тутаев Максим
Мелешина Алена
Студия спортивного бального танца "Ника"   рук. Тутаев М. В.
</t>
  </si>
  <si>
    <t>Кубок России по танцам на колясках</t>
  </si>
  <si>
    <t>VII Всероссийский фестиваль-конкурс детского дошкольного творчества «Чудо-детки»</t>
  </si>
  <si>
    <t xml:space="preserve">Дипломант 
 1 степени
 в номинации «Хореография»
танец «Веселые нотки»
Ансамбль эстрадного танца «Эверест»
рук. Будян К.И.
</t>
  </si>
  <si>
    <t xml:space="preserve">Дипломант 
 2 степени
 в номинации «Хореография»
танец «Зебрики»
Ансамбль эстрадного танца «Эверест»
рук. Будян К.И.
</t>
  </si>
  <si>
    <t xml:space="preserve">Всероссийский открытый фестиваль экранного творчества детей
«Весенняя капель»
</t>
  </si>
  <si>
    <t>г. Липецк</t>
  </si>
  <si>
    <t xml:space="preserve">Диплом лауреата III степени
Фильм
 «Как хорошо, что солнце светит»
В номинации «Анимация»
молодежная киностудия «Киви»
рук. Каян Е.И.,
Лебедева М.А.
</t>
  </si>
  <si>
    <t xml:space="preserve">Диплом I степени
Фильм
 «Кислородный микс»
В номинации «Телепрограмма»
молодежная киностудия «Киви»
рук. Каян Е.И.,
Лебедева М.А.
</t>
  </si>
  <si>
    <t xml:space="preserve">Диплом лауреата I степени
Фильм
 «Мастерская чудес»
В номинации «Игровое кино»
молодежная киностудия «Киви»
рук. Каян Е.И.,
Лебедева М.А.
</t>
  </si>
  <si>
    <t xml:space="preserve">Диплом лауреата III степени
Фильм
 «Мой дедушка.История блокадного детства»
В номинации «Докуметальное кино»
молодежная киностудия «Киви»
рук. Каян Е.И.,
Лебедева М.А.
</t>
  </si>
  <si>
    <t xml:space="preserve">Диплом лауреата II степени
Фильм
 «Хорошо, что ты есть»
В номинации «Социальный ролик»
молодежная киностудия «Киви»
рук. Каян Е.И.,
Лебедева М.А.
</t>
  </si>
  <si>
    <t>VII Всероссийский открытый  фестиваль детского экранного творчества «Все медиа-детям»</t>
  </si>
  <si>
    <t>г. Иваново</t>
  </si>
  <si>
    <t xml:space="preserve">Диплом III степени
Творческая работа
 «Как хорошо что солнце»
молодежная киностудия «Киви»
рук. Каян Е.И.,
Лебедева М.А.
</t>
  </si>
  <si>
    <t xml:space="preserve">Диплом III степени
Творческая работа
 «Рюкзак»
молодежная киностудия «Киви»
рук. Каян Е.И.,
Лебедева М.А.
</t>
  </si>
  <si>
    <t xml:space="preserve">Диплом II степени
Творческая работа
 «Хотим помогать»
молодежная киностудия «Киви»
рук. Каян Е.И.,
Лебедева М.А.
</t>
  </si>
  <si>
    <t>III Всероссийский заочный конкурс подростковых медиаработ «Диалог поколений»</t>
  </si>
  <si>
    <t xml:space="preserve">Диплом III степени
медиаработа
 «Каша»
молодежная киностудия «Киви»
рук. Каян Е.И.,
Лебедева М.А.
</t>
  </si>
  <si>
    <t xml:space="preserve">Диплом III степени
медиаработа
 «Хорошо, что ты есть»
молодежная киностудия «Киви»
рук. Каян Е.И.,
Лебедева М.А.
</t>
  </si>
  <si>
    <t xml:space="preserve">Диплом II степени
медиаработа
 «История одного самолета»
молодежная киностудия «Киви»
рук. Каян Е.И.,
Лебедева М.А.
</t>
  </si>
  <si>
    <t xml:space="preserve">Диплом III степени
медиаработа
 «Друг поможет»
молодежное телевидение «Киви»
рук. Лебедева М.А.
</t>
  </si>
  <si>
    <t>Всероссийский заочный конкурс подростковых медиаработ «Без срока давности: непокоренные»</t>
  </si>
  <si>
    <t xml:space="preserve">Лауреат III степени
медиаработа
 «Улица младшего сына»
молодежная киностудия «Киви»
рук. Каян Е.И.,
Лебедева М.А.
</t>
  </si>
  <si>
    <t xml:space="preserve">Лауреат II степени
медиаработа
 «Никогда не сдавайся»
молодежная киностудия «Киви»
рук. Каян Е.И.,
Лебедева М.А.
</t>
  </si>
  <si>
    <t>XVII  Всероссийский открытый фестиваль-форум детского и юношеского экранного творчества «Бумеранг»</t>
  </si>
  <si>
    <t xml:space="preserve">ВДЦ «Орленок
г. Туапсе
Краснодарский край
</t>
  </si>
  <si>
    <t xml:space="preserve">Гран-при
Степанова Екатерина
 В номинации
 «Лучший режиссер»
молодежная киностудия «Киви»
рук. Каян Е.И.,
</t>
  </si>
  <si>
    <t xml:space="preserve">Гран-при
Тархов Иван
 В номинации
 «Лучший корреспондент»
молодежная киностудия «Киви»
рук. Каян Е.И.,
</t>
  </si>
  <si>
    <t xml:space="preserve">Гран-при
Шубина Софья
 В номинации
 «Лучший опператор»
молодежная киностудия «Киви»
рук. Каян Е.И.,
</t>
  </si>
  <si>
    <t>https://vk.com/ynvolga</t>
  </si>
  <si>
    <t>https://vk.com/xiii_msfk</t>
  </si>
  <si>
    <t>https://vk.com/dinastyafest</t>
  </si>
  <si>
    <t>https://vk.com/event191553836</t>
  </si>
  <si>
    <t>https://vk.com/patriot_nsk</t>
  </si>
  <si>
    <t>https://arb-nso.ru</t>
  </si>
  <si>
    <t>https://vk.com/wall-173675572_478?ysclid=l9nugvl5w7961023164</t>
  </si>
  <si>
    <t>https://vk.com/wall-66583311_5614?ysclid=l9num27mkn75118970</t>
  </si>
  <si>
    <t>https://novosibirsk.bezformata.com/listnews/semeyniy-tvorcheskiy-konkurs-prosemya/93872900/?ysclid=l9nv2yw3r0974228841</t>
  </si>
  <si>
    <t xml:space="preserve">3 место
Биль Галина Валентиновна
В номинации: «Лучший опыт организации работы клуба молодых семей» регионального творческого конкурса  #PROсемья
Мастерская традиционного декоративно-прикладного творчества «Истоки»
</t>
  </si>
  <si>
    <t>Фестиваль молодых семей Новосибирской области                                                  региональный творческий конкурс  #PROсемья</t>
  </si>
  <si>
    <t>https://vk.com/public206608558?ysclid=l9nv9ewxa5217347056</t>
  </si>
  <si>
    <t>https://vk.com/wall-164450679_171?ysclid=l9nvf7qupz126124523</t>
  </si>
  <si>
    <t>https://vk.com/wall-119761317_6263?ysclid=l9nvlkhfy8362559807</t>
  </si>
  <si>
    <t>https://vk.com/wall-171128143_5?ysclid=l9nvvpvmp8230665288</t>
  </si>
  <si>
    <t>https://vk.com/wall-85105741_502648?ysclid=l9nw4hudyu348878142</t>
  </si>
  <si>
    <t>https://vk.com/ftsnso?ysclid=l9nw6z96uk858759303</t>
  </si>
  <si>
    <t>https://vk.com/wall-145971_2319?ysclid=l9nw8lkjm6384715930</t>
  </si>
  <si>
    <t>https://vk.com/album-185560034_281969360?ysclid=l9nwcmqibl535044898</t>
  </si>
  <si>
    <t>https://vk.com/wall-160824554_2883?ysclid=l9nwh9lwlh344012484</t>
  </si>
  <si>
    <t>https://vk.com/fokalin?ysclid=l9nwnlmmff312037721</t>
  </si>
  <si>
    <t xml:space="preserve">Межрегиональный турнир 
«I КО Matsushima» по каратэ киокушинкай
</t>
  </si>
  <si>
    <t>https://vk.com/album-62376173_284498076?ysclid=l9nwqycm8t603189418</t>
  </si>
  <si>
    <t>https://bbratstvo.com/2021/12/15/sorevnovaniya?ysclid=l9nwu1slkz37383650</t>
  </si>
  <si>
    <t>https://vk.com/ogni.krasnoyarsk?ysclid=l9nwwm3hmw267909789</t>
  </si>
  <si>
    <t>https://vk.com/wall-128462380_8497?ysclid=l9nwzcucsg380944520</t>
  </si>
  <si>
    <t>https://vk.com/@gdk_omsk-press-reliz-xiv-otkrytogo-gorodskogo-konkursa-patriotichesko?ysclid=l9nx5h6nzi431705583</t>
  </si>
  <si>
    <t>https://vk.com/@elcred-mezhregionalnyi-turnir-po-karate-kekusinkai-na-kubok-korotoy?ysclid=l9nx7mohuy483257462</t>
  </si>
  <si>
    <t>https://vk.com/wall-211623079_169?ysclid=l9nx9zbzy2377181239</t>
  </si>
  <si>
    <t>https://vk.com/arburbkem?ysclid=l9nxb7cuaj754827775</t>
  </si>
  <si>
    <t>https://www.kulturakolp.ru/archives/20576?ysclid=l9nxn6u3to330457021</t>
  </si>
  <si>
    <t>https://vk.com/shudkar_fest?ysclid=l9nyhy6hm5488370621</t>
  </si>
  <si>
    <t>https://vk.com/wall-188790378_379?ysclid=l9o0jey9ac917474955</t>
  </si>
  <si>
    <t>https://vk.com/wall-208692765_63?ysclid=l9o0lj7lmr676362957</t>
  </si>
  <si>
    <t>https://ballroom.ru/comp/xml?id=371&amp;ysclid=l9p184kes7515615591</t>
  </si>
  <si>
    <t>https://vk.com/magictorch?ysclid=l9p1liojo7682790919</t>
  </si>
  <si>
    <t>https://vk.com/multsemya?ysclid=l9p215dchk51569924</t>
  </si>
  <si>
    <t>https://www.youtube.com/watch?v=jFZgcyItpp4</t>
  </si>
  <si>
    <t>https://vk.com/wall-66583311_5707?ysclid=l9p2g99dgw185774305</t>
  </si>
  <si>
    <t>https://vk.com/ulibkakirov?ysclid=l9p2ockfzz492570306</t>
  </si>
  <si>
    <t>http://grandprixdynamo.ru/wp-content/uploads/2022/03/grandprix-2022.pdf</t>
  </si>
  <si>
    <t>https://cafkis.nso.ru/news/2500?ysclid=l9p2xwalr0899367588</t>
  </si>
  <si>
    <t>https://cafkis.nso.ru/news/2899?ysclid=l9p2yu4sst841955737</t>
  </si>
  <si>
    <t>https://vk.com/chudodetky?ysclid=l9p332p6g9942997367</t>
  </si>
  <si>
    <t>https://vk.com/wall322579659_1334?ysclid=l9p35j96do822086679</t>
  </si>
  <si>
    <t>https://vk.com/children_media</t>
  </si>
  <si>
    <t>https://vk.com/wall-34395207_2258?ysclid=l9p39jztb5887738305</t>
  </si>
  <si>
    <t>https://vk.com/wall-828634_5743?ysclid=l9p3ykih3o412143844</t>
  </si>
  <si>
    <t>https://vk.com/forumbumerang?ysclid=l9p407ds23496762194</t>
  </si>
  <si>
    <t>"МультСемья" Всероссийский фестиваль молодежного и семейного экранного творчества</t>
  </si>
  <si>
    <t>14-35</t>
  </si>
  <si>
    <t>ЭТнО МЫ! Открытый городской молодежный фестивальт национальных культур</t>
  </si>
  <si>
    <t xml:space="preserve">"Будь душою крепче стали" Открытый районный молодежный фестиваль по военно-прикладным дисциплинам
</t>
  </si>
  <si>
    <t>«Арт-Калинка-2021» Открытый фестиваль творческой самодеятельности молодежи</t>
  </si>
  <si>
    <t>"ЗОЖ - fest" Районный спортивный фестиваль</t>
  </si>
  <si>
    <t>«Dream team» Открытый районный молодежный образовательный фестиваль</t>
  </si>
  <si>
    <t xml:space="preserve"> «Есть чем заняться» Эксперпиментальная ярмарка профессий</t>
  </si>
  <si>
    <t>Турнир по стрельбе из пневматической винтовки  «10 из 10»</t>
  </si>
  <si>
    <t>"Экофест" Районный мололдежный фестиваль</t>
  </si>
  <si>
    <t>Форум молодежи Калининского райрона</t>
  </si>
  <si>
    <t>Мероприятие ко Дню района «Район наш вечно молодой»</t>
  </si>
  <si>
    <t>Цикл мероприятий, посвященных Дню города «Город-54»;</t>
  </si>
  <si>
    <t>"Взгляд" Театральный мини-фест</t>
  </si>
  <si>
    <t>«Я-гражданин России» Торжественное мероприятие, посвященное вручению паспортов гражданина РФ для молодежи Калининского района, достигшей 14 лет</t>
  </si>
  <si>
    <t>"Свеча памяти" Социально значимая акция</t>
  </si>
  <si>
    <t>Районный День  призывника</t>
  </si>
  <si>
    <t>Районная Вахта памяяти</t>
  </si>
  <si>
    <t>Цикл мероприятий, посвященных Дню Победы</t>
  </si>
  <si>
    <t>Иммерсивная аудиовыставка, посвященная ВОВ</t>
  </si>
  <si>
    <t>Фестиваль зимних дворовых игр «СнегоФест»</t>
  </si>
  <si>
    <t>Церемония открытия районной легкоатлетической эстафеты</t>
  </si>
  <si>
    <t xml:space="preserve">Фестиваль летних дворовых игр «Please play» </t>
  </si>
  <si>
    <t>"Мелодии любимого города" Цикл мероприятий, посвященных Дню города</t>
  </si>
  <si>
    <t>Муниципальное образование город Новосибирск, функции и полномочия учредителя осуществляет Департамент культуры, спорта и молодежной политики мэрии города Новосибирска</t>
  </si>
  <si>
    <t>630020, г.Новосибирск, ул.Фадеева, 24/1, patriotnovosib@mail.ru, 272-00-66, 272-84-27, https://vk.com/patriot_nsk, http://www.timolod.ru/centers/patriot/</t>
  </si>
  <si>
    <t>Федоренко Елена Никколаевна</t>
  </si>
  <si>
    <t xml:space="preserve">ул. Фадеева, 24/1: структурное подразделение "Патриот"                                                               ул. Земнухова. 12/1; структурное подразделение Культурный кластер "Кислород"    </t>
  </si>
  <si>
    <t>Общая площадь 1422,9 ( 1062,8м2 + 357,7 м2)</t>
  </si>
  <si>
    <t>Полезная площадь 1282,3 (942,4 м2 + 339,9 м2)</t>
  </si>
  <si>
    <t xml:space="preserve">ул. Фадеева, 24/1:  13                                                                                                     ул. Земнухова. 12/1: 7            </t>
  </si>
  <si>
    <t xml:space="preserve">ул. Фадеева, 24/1:    человек                                                                                                       ул. Земнухова. 12/1: 10 человек          </t>
  </si>
  <si>
    <t xml:space="preserve">ул. Фадеева, 24/1: понедельник-воскресенье 9-21                                                                                                      ул. Земнухова. 12/1: понедельник-воскресенье 9-21     </t>
  </si>
  <si>
    <t>Районный штаб трудовых отрядов</t>
  </si>
  <si>
    <t>2022-2023</t>
  </si>
  <si>
    <t>14-18</t>
  </si>
  <si>
    <t>Дари добро другим</t>
  </si>
  <si>
    <t>Я так вижу</t>
  </si>
  <si>
    <t>И книги и кино</t>
  </si>
  <si>
    <t>StreetArt</t>
  </si>
  <si>
    <t>"Я Патриот"</t>
  </si>
  <si>
    <t>Родная Светлица</t>
  </si>
  <si>
    <t>Другой день. Art</t>
  </si>
  <si>
    <t>Восьмое чувство</t>
  </si>
  <si>
    <t>2021-2022</t>
  </si>
  <si>
    <t>Event Lab</t>
  </si>
  <si>
    <t>Блогер-ROOM</t>
  </si>
  <si>
    <t>Мир в котором Ты</t>
  </si>
  <si>
    <t>Подготовка и аттестация руководителей и специалистов организаций, осуществляющих эксплуатацию тепловых энергоустановок и тепловых сетей</t>
  </si>
  <si>
    <t>ООО "Атон-НСК"</t>
  </si>
  <si>
    <t>Форум молодежи Новосибирской области "PROрегион"</t>
  </si>
  <si>
    <t>https://vk.com/pro_region?ysclid=l9p8206l3l453633227</t>
  </si>
  <si>
    <t>МБУ "МЦ "Патриот"</t>
  </si>
  <si>
    <t>Рабочий по комплексному обсдуживанию и ремонту зданий, уборщик служебных помещений</t>
  </si>
  <si>
    <t>01.05.2022-12.09.2022</t>
  </si>
  <si>
    <t>Отдел занятости Калининского района</t>
  </si>
  <si>
    <t>02.06.2022-22.06.2022</t>
  </si>
  <si>
    <t>ДОЛ "Зеленая Республика"</t>
  </si>
  <si>
    <t>09.07.2022-13.07.2022</t>
  </si>
  <si>
    <t>Военно-морские сборы и шлюпочный поход Воспитанников КФ "Ермакъ"</t>
  </si>
  <si>
    <t>Полевые сборы воспитанников КФ "Ермакъ"</t>
  </si>
  <si>
    <t>8-15 лет</t>
  </si>
  <si>
    <t>12-18 лет</t>
  </si>
  <si>
    <t>ДОЛ "Красная горка"</t>
  </si>
  <si>
    <t>Всероссийский фестиваль молодежного и семейного экранного творчества "МультСемья"</t>
  </si>
  <si>
    <t>24.04.2022-30.04.2022</t>
  </si>
  <si>
    <t>Организатор</t>
  </si>
  <si>
    <t>Всероссийский фестиваль "МультСемья" (vk.com)</t>
  </si>
  <si>
    <t xml:space="preserve">https://vk.com/away.php?to=https%3A%2F%2Ftimolod.ru%2Forganization%2Fmolodezhnye-tsentry%2Fpatriot%2F&amp;cc_key= </t>
  </si>
  <si>
    <t>https://vk.com/patriot_nsk  https://vk.com/kislorod_kk</t>
  </si>
  <si>
    <t>2183                1502</t>
  </si>
  <si>
    <t>174             125</t>
  </si>
  <si>
    <t>24041    9000</t>
  </si>
  <si>
    <t>5123               8451</t>
  </si>
  <si>
    <r>
      <rPr>
        <u/>
        <sz val="14"/>
        <color theme="10"/>
        <rFont val="Times New Roman"/>
        <family val="1"/>
        <charset val="204"/>
      </rPr>
      <t>https://t.me/patriot_nsk</t>
    </r>
    <r>
      <rPr>
        <u/>
        <sz val="11"/>
        <color theme="10"/>
        <rFont val="Calibri"/>
        <family val="2"/>
        <charset val="204"/>
        <scheme val="minor"/>
      </rPr>
      <t xml:space="preserve"> </t>
    </r>
  </si>
  <si>
    <t>"Дари Добро Другим"</t>
  </si>
  <si>
    <t>"СибДрайв"</t>
  </si>
  <si>
    <t>17-25</t>
  </si>
  <si>
    <t xml:space="preserve">Фестиваль
«Переходящий кубок регионального отделения ДОСААФ Новосибирской области по армейскому рукопашному бою»
</t>
  </si>
  <si>
    <t>https://vk.com/farb_nsk</t>
  </si>
  <si>
    <t xml:space="preserve">3 место
Дорогин Тимофей
Клуб военно-прикладных дисциплин 
 «Ермакъ»
     рук. Корнева К.З
</t>
  </si>
  <si>
    <t>Региональные соревнования по КИОКУШИН</t>
  </si>
  <si>
    <t>30 октября 2022</t>
  </si>
  <si>
    <t>https://vk.com/club214221687?ysclid=la65y7uvvu700667769</t>
  </si>
  <si>
    <t xml:space="preserve">2 место
Родионов Демид
среди мальчиков 8-9 лет
Секция
 «Каратэ Киокушинкай»
рук. Рыков С.М.
</t>
  </si>
  <si>
    <t xml:space="preserve">3 место
Изотов Константин
среди мальчиков 10-11 лет
Секция
 «Каратэ Киокушинкай»
рук. Рыков С.М.
</t>
  </si>
  <si>
    <t xml:space="preserve">2 место
Лукьянчук Антон
среди юношей 14-15 лет
Секция
 «Каратэ Киокушинкай»
рук. Рыков С.М.
</t>
  </si>
  <si>
    <t xml:space="preserve">1 место
Ермолаев Максим
среди юношей 12-13 лет
Секция
 «Каратэ Киокушинкай»
рук. Рыков С.М.
</t>
  </si>
  <si>
    <t xml:space="preserve">1 место
Воропаев Александр
среди юниоров 16-17 лет
Секция
 «Каратэ Киокушинкай»
рук. Рыков С.М.
</t>
  </si>
  <si>
    <t xml:space="preserve">3 место
Васильев Михаил
среди мальчиков 8-9 лет
Секция
 «Каратэ Киокушинкай»
рук. Рыков С.М.
</t>
  </si>
  <si>
    <t xml:space="preserve">3 место
Горюнов Артем
среди мальчиков 8-9 лет
Секция
 «Каратэ Киокушинкай»
рук. Рыков С.М.
</t>
  </si>
  <si>
    <t xml:space="preserve">2 место
Пересыпкин Анатолий
среди юношей 12-13 лет
Секция
 «Каратэ Киокушинкай»
рук. Рыков С.М.
</t>
  </si>
  <si>
    <t>XIV Открытый республиканский кинофестиваль "Шудкар"</t>
  </si>
  <si>
    <t>03 ноября 2022</t>
  </si>
  <si>
    <t xml:space="preserve">Диплом II степени
Фильм «История одного самолета»
В номинации «Лучший документальный  фильм»
молодежная киностудия «Киви»
рук. Каян Е.И.,
Москвитина М.А.
</t>
  </si>
  <si>
    <t xml:space="preserve">Диплом I степени
Фильм «Каша»
В номинации «Лучшая режиссерская работа»
молодежная киностудия «Киви»
рук. Каян Е.И.,
Москвитина М.А.
</t>
  </si>
  <si>
    <t>https://vk.com/shudkar_fest</t>
  </si>
  <si>
    <t xml:space="preserve">Кубок города Новосибирска По Армейскому рукопашному бою
</t>
  </si>
  <si>
    <t xml:space="preserve">2 место
Росин Виталий
Клуб военно-прикладных дисциплин 
 «Ермакъ»
     рук. Корнева К.З
</t>
  </si>
  <si>
    <t>Е.Н. Федоренко</t>
  </si>
  <si>
    <t>Муниципальное бюджетное учреждение города Новосибирска "Молодежный центр "Патриот"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</si>
</sst>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4"/>
      <color theme="1"/>
      <name val="Calibri"/>
      <family val="2"/>
      <charset val="204"/>
    </font>
    <font>
      <sz val="14"/>
      <color rgb="FF000000"/>
      <name val="Times New Roman"/>
      <family val="1"/>
      <charset val="204"/>
    </font>
    <font>
      <sz val="8"/>
      <color indexed="81"/>
      <name val="Tahoma"/>
      <family val="2"/>
      <charset val="204"/>
    </font>
    <font>
      <sz val="16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rgb="FFFFFF99"/>
      <name val="Times New Roman"/>
      <family val="1"/>
      <charset val="204"/>
    </font>
    <font>
      <b/>
      <sz val="14"/>
      <color theme="0"/>
      <name val="Calibri"/>
      <family val="2"/>
      <charset val="204"/>
      <scheme val="minor"/>
    </font>
    <font>
      <b/>
      <sz val="14"/>
      <color rgb="FFA7FFFF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11"/>
      <color theme="0"/>
      <name val="Calibri"/>
      <family val="2"/>
      <charset val="204"/>
      <scheme val="minor"/>
    </font>
    <font>
      <b/>
      <sz val="14"/>
      <color theme="0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indexed="12"/>
      <name val="Calibri"/>
      <family val="2"/>
      <charset val="204"/>
    </font>
    <font>
      <sz val="14"/>
      <color rgb="FFFF0000"/>
      <name val="Times New Roman"/>
      <family val="1"/>
      <charset val="204"/>
    </font>
    <font>
      <u/>
      <sz val="12"/>
      <color theme="3" tint="-0.499984740745262"/>
      <name val="Times New Roman"/>
      <family val="1"/>
      <charset val="204"/>
    </font>
    <font>
      <sz val="12"/>
      <color theme="3" tint="-0.499984740745262"/>
      <name val="Times New Roman"/>
      <family val="1"/>
      <charset val="204"/>
    </font>
    <font>
      <u/>
      <sz val="11"/>
      <color theme="3" tint="-0.499984740745262"/>
      <name val="Calibri"/>
      <family val="2"/>
      <charset val="204"/>
      <scheme val="minor"/>
    </font>
    <font>
      <u/>
      <sz val="11"/>
      <name val="Calibri"/>
      <family val="2"/>
      <charset val="204"/>
      <scheme val="minor"/>
    </font>
    <font>
      <u/>
      <sz val="12"/>
      <color theme="10"/>
      <name val="Times New Roman"/>
      <family val="1"/>
      <charset val="204"/>
    </font>
    <font>
      <u/>
      <sz val="14"/>
      <color theme="1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7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B7FFFF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3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</cellStyleXfs>
  <cellXfs count="391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Border="1"/>
    <xf numFmtId="0" fontId="3" fillId="0" borderId="0" xfId="0" applyFont="1" applyAlignment="1"/>
    <xf numFmtId="0" fontId="1" fillId="0" borderId="0" xfId="0" applyFont="1"/>
    <xf numFmtId="0" fontId="3" fillId="0" borderId="0" xfId="0" applyFont="1" applyBorder="1" applyAlignment="1"/>
    <xf numFmtId="0" fontId="3" fillId="4" borderId="1" xfId="0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6" fillId="0" borderId="0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justify" vertical="top" wrapText="1"/>
    </xf>
    <xf numFmtId="0" fontId="11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 vertical="top"/>
    </xf>
    <xf numFmtId="0" fontId="3" fillId="4" borderId="1" xfId="0" applyFont="1" applyFill="1" applyBorder="1" applyAlignment="1">
      <alignment horizontal="center" vertical="top"/>
    </xf>
    <xf numFmtId="0" fontId="1" fillId="0" borderId="0" xfId="0" applyFont="1" applyAlignment="1">
      <alignment horizontal="left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2" fillId="0" borderId="0" xfId="0" applyFont="1" applyProtection="1">
      <protection locked="0"/>
    </xf>
    <xf numFmtId="0" fontId="3" fillId="0" borderId="1" xfId="0" applyFont="1" applyBorder="1" applyAlignment="1" applyProtection="1">
      <alignment horizontal="center" vertical="top"/>
      <protection locked="0"/>
    </xf>
    <xf numFmtId="0" fontId="3" fillId="0" borderId="5" xfId="0" applyFont="1" applyBorder="1" applyAlignment="1" applyProtection="1">
      <alignment horizontal="center" vertical="top" wrapText="1"/>
      <protection locked="0"/>
    </xf>
    <xf numFmtId="0" fontId="2" fillId="0" borderId="0" xfId="0" applyFont="1" applyBorder="1" applyAlignment="1" applyProtection="1">
      <alignment horizontal="center"/>
      <protection locked="0"/>
    </xf>
    <xf numFmtId="2" fontId="2" fillId="0" borderId="0" xfId="0" applyNumberFormat="1" applyFont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 vertical="top" wrapText="1"/>
      <protection hidden="1"/>
    </xf>
    <xf numFmtId="0" fontId="3" fillId="3" borderId="1" xfId="0" applyFont="1" applyFill="1" applyBorder="1" applyAlignment="1" applyProtection="1">
      <alignment horizontal="left" vertical="top" wrapText="1"/>
      <protection hidden="1"/>
    </xf>
    <xf numFmtId="0" fontId="2" fillId="0" borderId="1" xfId="0" applyFont="1" applyBorder="1" applyAlignment="1" applyProtection="1">
      <alignment vertical="top" wrapText="1"/>
      <protection hidden="1"/>
    </xf>
    <xf numFmtId="0" fontId="2" fillId="0" borderId="1" xfId="0" applyFont="1" applyBorder="1" applyAlignment="1" applyProtection="1">
      <alignment horizontal="left" vertical="top" wrapText="1"/>
      <protection hidden="1"/>
    </xf>
    <xf numFmtId="2" fontId="2" fillId="3" borderId="1" xfId="0" applyNumberFormat="1" applyFont="1" applyFill="1" applyBorder="1" applyAlignment="1" applyProtection="1">
      <alignment horizontal="center" vertical="top" wrapText="1"/>
      <protection hidden="1"/>
    </xf>
    <xf numFmtId="0" fontId="2" fillId="0" borderId="3" xfId="0" applyFont="1" applyBorder="1" applyAlignment="1" applyProtection="1">
      <alignment vertical="top" wrapText="1"/>
      <protection hidden="1"/>
    </xf>
    <xf numFmtId="0" fontId="2" fillId="0" borderId="5" xfId="0" applyFont="1" applyBorder="1" applyAlignment="1" applyProtection="1">
      <alignment horizontal="left" vertical="top" wrapText="1"/>
      <protection hidden="1"/>
    </xf>
    <xf numFmtId="0" fontId="9" fillId="0" borderId="1" xfId="0" applyFont="1" applyBorder="1" applyAlignment="1" applyProtection="1">
      <alignment vertical="top" wrapText="1"/>
      <protection hidden="1"/>
    </xf>
    <xf numFmtId="0" fontId="3" fillId="3" borderId="1" xfId="0" applyFont="1" applyFill="1" applyBorder="1" applyAlignment="1" applyProtection="1">
      <alignment horizontal="center" vertical="top"/>
      <protection hidden="1"/>
    </xf>
    <xf numFmtId="0" fontId="3" fillId="0" borderId="3" xfId="0" applyNumberFormat="1" applyFont="1" applyBorder="1" applyAlignment="1" applyProtection="1">
      <alignment horizontal="center" vertical="top" wrapText="1"/>
      <protection locked="0"/>
    </xf>
    <xf numFmtId="0" fontId="3" fillId="0" borderId="1" xfId="0" applyNumberFormat="1" applyFont="1" applyBorder="1" applyAlignment="1" applyProtection="1">
      <alignment horizontal="center" vertical="top" wrapText="1"/>
      <protection locked="0"/>
    </xf>
    <xf numFmtId="0" fontId="0" fillId="0" borderId="0" xfId="0" applyProtection="1">
      <protection hidden="1"/>
    </xf>
    <xf numFmtId="0" fontId="3" fillId="0" borderId="0" xfId="0" applyFont="1" applyBorder="1" applyAlignment="1" applyProtection="1">
      <protection hidden="1"/>
    </xf>
    <xf numFmtId="0" fontId="0" fillId="4" borderId="13" xfId="0" applyFill="1" applyBorder="1" applyAlignment="1" applyProtection="1">
      <alignment vertical="top" wrapText="1"/>
      <protection hidden="1"/>
    </xf>
    <xf numFmtId="0" fontId="0" fillId="4" borderId="0" xfId="0" applyFill="1" applyBorder="1" applyAlignment="1" applyProtection="1">
      <alignment vertical="top" wrapText="1"/>
      <protection hidden="1"/>
    </xf>
    <xf numFmtId="0" fontId="2" fillId="2" borderId="5" xfId="0" applyFont="1" applyFill="1" applyBorder="1" applyAlignment="1" applyProtection="1">
      <alignment horizontal="center" vertical="top"/>
      <protection hidden="1"/>
    </xf>
    <xf numFmtId="0" fontId="2" fillId="2" borderId="5" xfId="0" applyFont="1" applyFill="1" applyBorder="1" applyAlignment="1" applyProtection="1">
      <alignment vertical="center" wrapText="1"/>
      <protection hidden="1"/>
    </xf>
    <xf numFmtId="0" fontId="2" fillId="2" borderId="5" xfId="0" applyFont="1" applyFill="1" applyBorder="1" applyAlignment="1" applyProtection="1">
      <alignment vertical="top" wrapText="1"/>
      <protection hidden="1"/>
    </xf>
    <xf numFmtId="1" fontId="3" fillId="3" borderId="1" xfId="0" applyNumberFormat="1" applyFont="1" applyFill="1" applyBorder="1" applyAlignment="1" applyProtection="1">
      <alignment horizontal="center" vertical="top" wrapText="1"/>
      <protection hidden="1"/>
    </xf>
    <xf numFmtId="1" fontId="3" fillId="3" borderId="1" xfId="0" applyNumberFormat="1" applyFont="1" applyFill="1" applyBorder="1" applyAlignment="1" applyProtection="1">
      <alignment horizontal="center" vertical="top"/>
      <protection hidden="1"/>
    </xf>
    <xf numFmtId="0" fontId="3" fillId="2" borderId="1" xfId="0" applyFont="1" applyFill="1" applyBorder="1" applyAlignment="1" applyProtection="1">
      <alignment horizontal="left" vertical="top" wrapText="1"/>
      <protection hidden="1"/>
    </xf>
    <xf numFmtId="0" fontId="2" fillId="0" borderId="1" xfId="0" applyFont="1" applyBorder="1" applyAlignment="1" applyProtection="1">
      <alignment horizontal="center" vertical="top"/>
      <protection locked="0"/>
    </xf>
    <xf numFmtId="0" fontId="3" fillId="0" borderId="0" xfId="0" applyFont="1" applyAlignment="1" applyProtection="1">
      <alignment vertical="top"/>
      <protection hidden="1"/>
    </xf>
    <xf numFmtId="0" fontId="3" fillId="4" borderId="1" xfId="0" applyFont="1" applyFill="1" applyBorder="1" applyAlignment="1" applyProtection="1">
      <alignment horizontal="center" vertical="top"/>
      <protection hidden="1"/>
    </xf>
    <xf numFmtId="0" fontId="2" fillId="0" borderId="5" xfId="0" applyFont="1" applyBorder="1" applyAlignment="1" applyProtection="1">
      <alignment vertical="top"/>
      <protection hidden="1"/>
    </xf>
    <xf numFmtId="0" fontId="2" fillId="3" borderId="1" xfId="0" applyFont="1" applyFill="1" applyBorder="1" applyAlignment="1" applyProtection="1">
      <alignment horizontal="center" vertical="top"/>
      <protection hidden="1"/>
    </xf>
    <xf numFmtId="0" fontId="2" fillId="0" borderId="5" xfId="0" applyFont="1" applyBorder="1" applyAlignment="1" applyProtection="1">
      <alignment horizontal="left" vertical="top"/>
      <protection hidden="1"/>
    </xf>
    <xf numFmtId="0" fontId="3" fillId="2" borderId="1" xfId="0" applyFont="1" applyFill="1" applyBorder="1" applyAlignment="1" applyProtection="1">
      <alignment horizontal="center" vertical="top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3" fillId="2" borderId="1" xfId="0" applyFont="1" applyFill="1" applyBorder="1" applyAlignment="1" applyProtection="1">
      <alignment horizontal="center" vertical="top" wrapText="1"/>
      <protection locked="0"/>
    </xf>
    <xf numFmtId="49" fontId="2" fillId="0" borderId="1" xfId="0" applyNumberFormat="1" applyFont="1" applyBorder="1" applyAlignment="1" applyProtection="1">
      <alignment horizontal="center" vertical="top" wrapText="1"/>
      <protection locked="0"/>
    </xf>
    <xf numFmtId="49" fontId="3" fillId="3" borderId="1" xfId="0" applyNumberFormat="1" applyFont="1" applyFill="1" applyBorder="1" applyAlignment="1" applyProtection="1">
      <alignment horizontal="center" vertical="top" wrapText="1"/>
      <protection hidden="1"/>
    </xf>
    <xf numFmtId="0" fontId="2" fillId="0" borderId="0" xfId="0" applyFont="1" applyAlignment="1">
      <alignment horizontal="center" vertical="top" wrapText="1"/>
    </xf>
    <xf numFmtId="0" fontId="1" fillId="0" borderId="0" xfId="0" applyFont="1" applyProtection="1">
      <protection hidden="1"/>
    </xf>
    <xf numFmtId="0" fontId="3" fillId="3" borderId="5" xfId="0" applyFont="1" applyFill="1" applyBorder="1" applyAlignment="1" applyProtection="1">
      <alignment horizontal="left"/>
      <protection hidden="1"/>
    </xf>
    <xf numFmtId="0" fontId="2" fillId="0" borderId="1" xfId="0" applyFont="1" applyBorder="1" applyAlignment="1" applyProtection="1">
      <alignment horizontal="center" vertical="top" wrapText="1"/>
      <protection hidden="1"/>
    </xf>
    <xf numFmtId="0" fontId="2" fillId="0" borderId="1" xfId="0" applyFont="1" applyBorder="1" applyAlignment="1" applyProtection="1">
      <alignment wrapText="1"/>
      <protection hidden="1"/>
    </xf>
    <xf numFmtId="0" fontId="3" fillId="3" borderId="1" xfId="0" applyFont="1" applyFill="1" applyBorder="1" applyAlignment="1" applyProtection="1">
      <alignment horizontal="right" vertical="top" wrapText="1"/>
      <protection hidden="1"/>
    </xf>
    <xf numFmtId="0" fontId="2" fillId="0" borderId="1" xfId="0" applyFont="1" applyBorder="1" applyAlignment="1" applyProtection="1">
      <alignment horizontal="left" vertical="top"/>
      <protection hidden="1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 applyProtection="1">
      <alignment horizontal="left" vertical="top"/>
      <protection hidden="1"/>
    </xf>
    <xf numFmtId="0" fontId="15" fillId="0" borderId="1" xfId="0" applyFont="1" applyBorder="1" applyAlignment="1" applyProtection="1">
      <alignment horizontal="left" vertical="top"/>
      <protection hidden="1"/>
    </xf>
    <xf numFmtId="0" fontId="3" fillId="2" borderId="1" xfId="0" applyFont="1" applyFill="1" applyBorder="1" applyAlignment="1" applyProtection="1">
      <alignment horizontal="center"/>
      <protection hidden="1"/>
    </xf>
    <xf numFmtId="0" fontId="2" fillId="2" borderId="1" xfId="0" applyFont="1" applyFill="1" applyBorder="1" applyAlignment="1" applyProtection="1">
      <alignment wrapText="1"/>
      <protection hidden="1"/>
    </xf>
    <xf numFmtId="0" fontId="2" fillId="2" borderId="1" xfId="0" applyFont="1" applyFill="1" applyBorder="1" applyAlignment="1" applyProtection="1">
      <alignment horizontal="center" wrapText="1"/>
      <protection hidden="1"/>
    </xf>
    <xf numFmtId="0" fontId="15" fillId="0" borderId="1" xfId="0" applyFont="1" applyBorder="1" applyAlignment="1" applyProtection="1">
      <alignment horizontal="left" vertical="top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2" fillId="3" borderId="5" xfId="0" applyFont="1" applyFill="1" applyBorder="1" applyAlignment="1" applyProtection="1">
      <alignment horizontal="left" vertical="top" wrapText="1"/>
      <protection hidden="1"/>
    </xf>
    <xf numFmtId="0" fontId="2" fillId="0" borderId="1" xfId="0" applyFont="1" applyBorder="1" applyAlignment="1" applyProtection="1">
      <alignment horizontal="center" vertical="top" wrapText="1"/>
    </xf>
    <xf numFmtId="0" fontId="0" fillId="0" borderId="1" xfId="0" applyBorder="1" applyAlignment="1" applyProtection="1">
      <alignment wrapText="1"/>
    </xf>
    <xf numFmtId="0" fontId="7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3" fillId="0" borderId="5" xfId="0" applyFont="1" applyBorder="1" applyAlignment="1" applyProtection="1">
      <alignment horizontal="center" vertical="top"/>
      <protection locked="0"/>
    </xf>
    <xf numFmtId="0" fontId="3" fillId="3" borderId="5" xfId="0" applyFont="1" applyFill="1" applyBorder="1" applyAlignment="1" applyProtection="1">
      <alignment horizontal="center" vertical="top"/>
      <protection hidden="1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left" vertical="top"/>
      <protection locked="0"/>
    </xf>
    <xf numFmtId="0" fontId="3" fillId="4" borderId="6" xfId="0" applyFont="1" applyFill="1" applyBorder="1" applyAlignment="1" applyProtection="1">
      <alignment vertical="top" wrapText="1"/>
      <protection hidden="1"/>
    </xf>
    <xf numFmtId="0" fontId="3" fillId="4" borderId="7" xfId="0" applyFont="1" applyFill="1" applyBorder="1" applyAlignment="1" applyProtection="1">
      <alignment vertical="top" wrapText="1"/>
      <protection hidden="1"/>
    </xf>
    <xf numFmtId="0" fontId="19" fillId="4" borderId="6" xfId="0" applyFont="1" applyFill="1" applyBorder="1" applyAlignment="1" applyProtection="1">
      <alignment vertical="top" wrapText="1"/>
      <protection hidden="1"/>
    </xf>
    <xf numFmtId="0" fontId="18" fillId="4" borderId="7" xfId="0" applyFont="1" applyFill="1" applyBorder="1" applyAlignment="1" applyProtection="1">
      <alignment horizontal="center" vertical="top" wrapText="1"/>
      <protection hidden="1"/>
    </xf>
    <xf numFmtId="0" fontId="8" fillId="4" borderId="5" xfId="0" applyFont="1" applyFill="1" applyBorder="1" applyAlignment="1" applyProtection="1">
      <alignment horizontal="center" vertical="top" wrapText="1"/>
      <protection hidden="1"/>
    </xf>
    <xf numFmtId="0" fontId="20" fillId="0" borderId="0" xfId="0" applyFont="1" applyBorder="1" applyProtection="1">
      <protection hidden="1"/>
    </xf>
    <xf numFmtId="0" fontId="0" fillId="0" borderId="0" xfId="0" applyBorder="1" applyProtection="1">
      <protection hidden="1"/>
    </xf>
    <xf numFmtId="2" fontId="3" fillId="2" borderId="1" xfId="0" applyNumberFormat="1" applyFont="1" applyFill="1" applyBorder="1" applyAlignment="1" applyProtection="1">
      <alignment horizontal="center" vertical="top" wrapText="1"/>
      <protection hidden="1"/>
    </xf>
    <xf numFmtId="1" fontId="21" fillId="3" borderId="1" xfId="0" applyNumberFormat="1" applyFont="1" applyFill="1" applyBorder="1" applyAlignment="1" applyProtection="1">
      <alignment horizontal="center" vertical="top" wrapText="1"/>
      <protection hidden="1"/>
    </xf>
    <xf numFmtId="1" fontId="3" fillId="5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left" vertical="top" wrapText="1"/>
      <protection hidden="1"/>
    </xf>
    <xf numFmtId="0" fontId="2" fillId="2" borderId="5" xfId="0" applyFont="1" applyFill="1" applyBorder="1" applyAlignment="1" applyProtection="1">
      <alignment horizontal="left" vertical="top" wrapText="1"/>
      <protection hidden="1"/>
    </xf>
    <xf numFmtId="0" fontId="2" fillId="0" borderId="5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hidden="1"/>
    </xf>
    <xf numFmtId="0" fontId="2" fillId="4" borderId="5" xfId="0" applyFont="1" applyFill="1" applyBorder="1" applyAlignment="1" applyProtection="1">
      <alignment horizontal="center" vertical="top" wrapText="1"/>
      <protection hidden="1"/>
    </xf>
    <xf numFmtId="0" fontId="3" fillId="0" borderId="1" xfId="0" applyFont="1" applyBorder="1" applyAlignment="1" applyProtection="1">
      <alignment horizontal="center" vertical="top"/>
      <protection locked="0"/>
    </xf>
    <xf numFmtId="1" fontId="23" fillId="0" borderId="0" xfId="0" applyNumberFormat="1" applyFont="1" applyProtection="1">
      <protection hidden="1"/>
    </xf>
    <xf numFmtId="0" fontId="3" fillId="0" borderId="2" xfId="0" applyFont="1" applyBorder="1" applyAlignment="1" applyProtection="1">
      <alignment horizontal="center" vertical="top" wrapText="1"/>
      <protection locked="0"/>
    </xf>
    <xf numFmtId="2" fontId="3" fillId="3" borderId="3" xfId="0" applyNumberFormat="1" applyFont="1" applyFill="1" applyBorder="1" applyAlignment="1" applyProtection="1">
      <alignment horizontal="center" vertical="top" wrapText="1"/>
      <protection hidden="1"/>
    </xf>
    <xf numFmtId="1" fontId="24" fillId="0" borderId="0" xfId="0" applyNumberFormat="1" applyFont="1" applyProtection="1">
      <protection hidden="1"/>
    </xf>
    <xf numFmtId="0" fontId="23" fillId="0" borderId="0" xfId="0" applyFont="1" applyProtection="1">
      <protection hidden="1"/>
    </xf>
    <xf numFmtId="0" fontId="3" fillId="2" borderId="5" xfId="0" applyFont="1" applyFill="1" applyBorder="1" applyAlignment="1" applyProtection="1">
      <alignment vertical="top" wrapText="1"/>
      <protection hidden="1"/>
    </xf>
    <xf numFmtId="0" fontId="2" fillId="0" borderId="1" xfId="0" applyNumberFormat="1" applyFont="1" applyBorder="1" applyAlignment="1" applyProtection="1">
      <alignment horizontal="center" vertical="top" wrapText="1"/>
      <protection locked="0"/>
    </xf>
    <xf numFmtId="0" fontId="26" fillId="0" borderId="0" xfId="0" applyFont="1" applyBorder="1" applyAlignment="1" applyProtection="1">
      <alignment horizontal="center"/>
      <protection hidden="1"/>
    </xf>
    <xf numFmtId="0" fontId="3" fillId="6" borderId="1" xfId="0" applyFont="1" applyFill="1" applyBorder="1" applyAlignment="1" applyProtection="1">
      <alignment horizontal="center" vertical="top"/>
      <protection hidden="1"/>
    </xf>
    <xf numFmtId="0" fontId="10" fillId="0" borderId="0" xfId="0" applyFont="1"/>
    <xf numFmtId="0" fontId="2" fillId="0" borderId="6" xfId="0" applyFont="1" applyBorder="1"/>
    <xf numFmtId="0" fontId="2" fillId="0" borderId="7" xfId="0" applyFont="1" applyBorder="1"/>
    <xf numFmtId="0" fontId="2" fillId="0" borderId="4" xfId="0" applyFont="1" applyBorder="1"/>
    <xf numFmtId="0" fontId="2" fillId="0" borderId="12" xfId="0" applyFont="1" applyBorder="1"/>
    <xf numFmtId="0" fontId="2" fillId="0" borderId="6" xfId="0" applyFont="1" applyBorder="1" applyAlignment="1">
      <alignment wrapText="1"/>
    </xf>
    <xf numFmtId="0" fontId="2" fillId="0" borderId="1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10" fillId="0" borderId="1" xfId="0" applyFont="1" applyBorder="1"/>
    <xf numFmtId="0" fontId="3" fillId="4" borderId="1" xfId="0" applyFont="1" applyFill="1" applyBorder="1" applyAlignment="1" applyProtection="1">
      <alignment horizontal="center" vertical="top" wrapText="1"/>
      <protection hidden="1"/>
    </xf>
    <xf numFmtId="0" fontId="3" fillId="3" borderId="5" xfId="0" applyFont="1" applyFill="1" applyBorder="1" applyAlignment="1" applyProtection="1">
      <alignment horizontal="right" vertical="top"/>
      <protection hidden="1"/>
    </xf>
    <xf numFmtId="0" fontId="3" fillId="0" borderId="4" xfId="0" applyFont="1" applyBorder="1" applyAlignment="1" applyProtection="1">
      <alignment horizontal="left" vertical="top"/>
      <protection hidden="1"/>
    </xf>
    <xf numFmtId="0" fontId="2" fillId="0" borderId="0" xfId="0" applyNumberFormat="1" applyFont="1" applyBorder="1" applyAlignment="1" applyProtection="1">
      <alignment horizontal="center" vertical="top" wrapText="1"/>
      <protection locked="0"/>
    </xf>
    <xf numFmtId="0" fontId="2" fillId="0" borderId="0" xfId="0" applyFont="1" applyBorder="1" applyAlignment="1" applyProtection="1">
      <alignment horizontal="center" vertical="top" wrapText="1"/>
      <protection locked="0"/>
    </xf>
    <xf numFmtId="0" fontId="2" fillId="7" borderId="1" xfId="0" applyFont="1" applyFill="1" applyBorder="1" applyAlignment="1" applyProtection="1">
      <alignment horizontal="left" vertical="top" wrapText="1"/>
      <protection locked="0"/>
    </xf>
    <xf numFmtId="0" fontId="3" fillId="7" borderId="1" xfId="0" applyFont="1" applyFill="1" applyBorder="1" applyAlignment="1" applyProtection="1">
      <alignment horizontal="center" vertical="top" wrapText="1"/>
      <protection locked="0"/>
    </xf>
    <xf numFmtId="0" fontId="2" fillId="7" borderId="1" xfId="0" applyFont="1" applyFill="1" applyBorder="1" applyAlignment="1" applyProtection="1">
      <alignment horizontal="center" vertical="top" wrapText="1"/>
      <protection locked="0"/>
    </xf>
    <xf numFmtId="0" fontId="2" fillId="7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 applyProtection="1">
      <alignment horizontal="center" vertical="top" wrapText="1"/>
      <protection locked="0"/>
    </xf>
    <xf numFmtId="0" fontId="2" fillId="8" borderId="1" xfId="0" applyFont="1" applyFill="1" applyBorder="1" applyAlignment="1" applyProtection="1">
      <alignment horizontal="left" vertical="top" wrapText="1"/>
      <protection locked="0"/>
    </xf>
    <xf numFmtId="0" fontId="2" fillId="8" borderId="1" xfId="0" applyFont="1" applyFill="1" applyBorder="1" applyAlignment="1" applyProtection="1">
      <alignment horizontal="center" vertical="top" wrapText="1"/>
      <protection locked="0"/>
    </xf>
    <xf numFmtId="0" fontId="3" fillId="8" borderId="1" xfId="0" applyFont="1" applyFill="1" applyBorder="1" applyAlignment="1" applyProtection="1">
      <alignment horizontal="left" vertical="top" wrapText="1"/>
      <protection locked="0"/>
    </xf>
    <xf numFmtId="0" fontId="3" fillId="8" borderId="1" xfId="0" applyFont="1" applyFill="1" applyBorder="1" applyAlignment="1" applyProtection="1">
      <alignment horizontal="center" vertical="top" wrapText="1"/>
      <protection locked="0"/>
    </xf>
    <xf numFmtId="0" fontId="3" fillId="8" borderId="1" xfId="0" applyFont="1" applyFill="1" applyBorder="1" applyAlignment="1">
      <alignment horizontal="center"/>
    </xf>
    <xf numFmtId="0" fontId="2" fillId="9" borderId="1" xfId="0" applyFont="1" applyFill="1" applyBorder="1" applyAlignment="1" applyProtection="1">
      <alignment horizontal="center" vertical="top" wrapText="1"/>
      <protection locked="0"/>
    </xf>
    <xf numFmtId="0" fontId="2" fillId="9" borderId="1" xfId="0" applyFont="1" applyFill="1" applyBorder="1" applyAlignment="1" applyProtection="1">
      <alignment horizontal="left" vertical="top" wrapText="1"/>
      <protection locked="0"/>
    </xf>
    <xf numFmtId="0" fontId="2" fillId="8" borderId="5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>
      <alignment horizontal="center"/>
    </xf>
    <xf numFmtId="0" fontId="3" fillId="8" borderId="1" xfId="0" applyFont="1" applyFill="1" applyBorder="1" applyAlignment="1" applyProtection="1">
      <alignment horizontal="center" vertical="top" wrapText="1"/>
      <protection hidden="1"/>
    </xf>
    <xf numFmtId="0" fontId="3" fillId="2" borderId="1" xfId="0" applyFont="1" applyFill="1" applyBorder="1" applyAlignment="1" applyProtection="1">
      <alignment horizontal="center" vertical="top" wrapText="1"/>
      <protection hidden="1"/>
    </xf>
    <xf numFmtId="14" fontId="2" fillId="8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wrapText="1"/>
      <protection hidden="1"/>
    </xf>
    <xf numFmtId="0" fontId="3" fillId="2" borderId="5" xfId="0" applyFont="1" applyFill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/>
      <protection locked="0"/>
    </xf>
    <xf numFmtId="0" fontId="2" fillId="4" borderId="5" xfId="0" applyFont="1" applyFill="1" applyBorder="1" applyAlignment="1" applyProtection="1">
      <alignment horizontal="left" vertical="top" wrapText="1"/>
      <protection hidden="1"/>
    </xf>
    <xf numFmtId="0" fontId="3" fillId="0" borderId="4" xfId="0" applyFont="1" applyBorder="1" applyAlignment="1" applyProtection="1">
      <alignment vertical="top"/>
      <protection hidden="1"/>
    </xf>
    <xf numFmtId="0" fontId="3" fillId="4" borderId="1" xfId="0" applyFont="1" applyFill="1" applyBorder="1" applyAlignment="1" applyProtection="1">
      <alignment horizontal="center" vertical="top" wrapText="1"/>
      <protection hidden="1"/>
    </xf>
    <xf numFmtId="0" fontId="3" fillId="4" borderId="5" xfId="0" applyFont="1" applyFill="1" applyBorder="1" applyAlignment="1" applyProtection="1">
      <alignment horizontal="center" vertical="top" wrapText="1"/>
      <protection hidden="1"/>
    </xf>
    <xf numFmtId="0" fontId="3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top" wrapText="1"/>
    </xf>
    <xf numFmtId="14" fontId="10" fillId="0" borderId="1" xfId="0" applyNumberFormat="1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14" fontId="10" fillId="0" borderId="1" xfId="0" applyNumberFormat="1" applyFont="1" applyBorder="1" applyAlignment="1">
      <alignment horizontal="left" vertical="top" wrapText="1"/>
    </xf>
    <xf numFmtId="0" fontId="10" fillId="0" borderId="1" xfId="0" applyFont="1" applyBorder="1" applyAlignment="1">
      <alignment vertical="top" wrapText="1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10" fillId="0" borderId="1" xfId="0" applyFont="1" applyBorder="1" applyAlignment="1" applyProtection="1">
      <alignment horizontal="left" vertical="top" wrapText="1"/>
      <protection locked="0"/>
    </xf>
    <xf numFmtId="0" fontId="10" fillId="2" borderId="1" xfId="0" applyFont="1" applyFill="1" applyBorder="1" applyAlignment="1">
      <alignment horizontal="left" vertical="top" wrapText="1"/>
    </xf>
    <xf numFmtId="0" fontId="2" fillId="9" borderId="5" xfId="0" applyFont="1" applyFill="1" applyBorder="1" applyAlignment="1" applyProtection="1">
      <alignment horizontal="center" vertical="top" wrapText="1"/>
      <protection locked="0"/>
    </xf>
    <xf numFmtId="0" fontId="2" fillId="8" borderId="8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 applyProtection="1">
      <alignment horizontal="center" vertical="top" wrapText="1"/>
      <protection locked="0"/>
    </xf>
    <xf numFmtId="0" fontId="2" fillId="8" borderId="11" xfId="0" applyFont="1" applyFill="1" applyBorder="1" applyAlignment="1" applyProtection="1">
      <alignment horizontal="center" vertical="top" wrapText="1"/>
      <protection locked="0"/>
    </xf>
    <xf numFmtId="0" fontId="10" fillId="0" borderId="1" xfId="0" applyFont="1" applyFill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center" vertical="top" wrapText="1"/>
      <protection locked="0"/>
    </xf>
    <xf numFmtId="0" fontId="3" fillId="0" borderId="3" xfId="0" applyFont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 applyProtection="1">
      <alignment horizontal="center" vertical="top" wrapText="1"/>
      <protection hidden="1"/>
    </xf>
    <xf numFmtId="0" fontId="3" fillId="4" borderId="1" xfId="0" applyFont="1" applyFill="1" applyBorder="1" applyAlignment="1" applyProtection="1">
      <alignment horizontal="center" vertical="top" wrapText="1"/>
      <protection hidden="1"/>
    </xf>
    <xf numFmtId="0" fontId="3" fillId="0" borderId="0" xfId="0" applyFont="1" applyAlignment="1" applyProtection="1">
      <alignment horizontal="left" vertical="top"/>
      <protection hidden="1"/>
    </xf>
    <xf numFmtId="0" fontId="3" fillId="4" borderId="3" xfId="0" applyFont="1" applyFill="1" applyBorder="1" applyAlignment="1" applyProtection="1">
      <alignment horizontal="center" vertical="top" wrapText="1"/>
      <protection hidden="1"/>
    </xf>
    <xf numFmtId="0" fontId="3" fillId="4" borderId="1" xfId="0" applyFont="1" applyFill="1" applyBorder="1" applyAlignment="1" applyProtection="1">
      <alignment horizontal="center" vertical="top" wrapText="1"/>
      <protection hidden="1"/>
    </xf>
    <xf numFmtId="1" fontId="3" fillId="0" borderId="2" xfId="0" applyNumberFormat="1" applyFont="1" applyBorder="1" applyAlignment="1" applyProtection="1">
      <alignment horizontal="center" vertical="top" wrapText="1"/>
      <protection locked="0"/>
    </xf>
    <xf numFmtId="1" fontId="3" fillId="3" borderId="2" xfId="0" applyNumberFormat="1" applyFont="1" applyFill="1" applyBorder="1" applyAlignment="1" applyProtection="1">
      <alignment horizontal="center" vertical="top" wrapText="1"/>
      <protection hidden="1"/>
    </xf>
    <xf numFmtId="0" fontId="3" fillId="4" borderId="5" xfId="0" applyFont="1" applyFill="1" applyBorder="1" applyAlignment="1" applyProtection="1">
      <alignment horizontal="center" vertical="top" wrapText="1"/>
      <protection hidden="1"/>
    </xf>
    <xf numFmtId="0" fontId="3" fillId="3" borderId="5" xfId="0" applyFont="1" applyFill="1" applyBorder="1" applyAlignment="1" applyProtection="1">
      <alignment horizontal="right" vertical="top"/>
      <protection hidden="1"/>
    </xf>
    <xf numFmtId="0" fontId="3" fillId="4" borderId="1" xfId="0" applyFont="1" applyFill="1" applyBorder="1" applyAlignment="1" applyProtection="1">
      <alignment horizontal="center" vertical="top"/>
      <protection hidden="1"/>
    </xf>
    <xf numFmtId="0" fontId="3" fillId="0" borderId="0" xfId="0" applyFont="1" applyAlignment="1" applyProtection="1">
      <alignment horizontal="left" vertical="top" wrapText="1"/>
      <protection hidden="1"/>
    </xf>
    <xf numFmtId="0" fontId="3" fillId="0" borderId="0" xfId="0" applyFont="1" applyBorder="1" applyAlignment="1" applyProtection="1">
      <alignment horizontal="left"/>
      <protection hidden="1"/>
    </xf>
    <xf numFmtId="3" fontId="2" fillId="0" borderId="5" xfId="0" applyNumberFormat="1" applyFont="1" applyBorder="1" applyAlignment="1" applyProtection="1">
      <alignment horizontal="center" vertical="top" wrapText="1"/>
      <protection locked="0"/>
    </xf>
    <xf numFmtId="3" fontId="2" fillId="0" borderId="1" xfId="0" applyNumberFormat="1" applyFont="1" applyBorder="1" applyAlignment="1" applyProtection="1">
      <alignment horizontal="center" vertical="top" wrapText="1"/>
      <protection locked="0"/>
    </xf>
    <xf numFmtId="0" fontId="27" fillId="0" borderId="1" xfId="0" applyFont="1" applyBorder="1" applyAlignment="1">
      <alignment horizontal="center" vertical="top"/>
    </xf>
    <xf numFmtId="0" fontId="2" fillId="0" borderId="16" xfId="0" applyFont="1" applyFill="1" applyBorder="1" applyAlignment="1">
      <alignment vertical="top" wrapText="1"/>
    </xf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 applyAlignment="1">
      <alignment vertical="top" wrapText="1"/>
    </xf>
    <xf numFmtId="0" fontId="2" fillId="0" borderId="21" xfId="0" applyFont="1" applyBorder="1" applyAlignment="1">
      <alignment vertical="top" wrapText="1"/>
    </xf>
    <xf numFmtId="0" fontId="2" fillId="0" borderId="23" xfId="0" applyFont="1" applyBorder="1" applyAlignment="1">
      <alignment vertical="top" wrapText="1"/>
    </xf>
    <xf numFmtId="0" fontId="2" fillId="0" borderId="25" xfId="0" applyFont="1" applyBorder="1" applyAlignment="1">
      <alignment vertical="top" wrapText="1"/>
    </xf>
    <xf numFmtId="0" fontId="2" fillId="0" borderId="26" xfId="0" applyFont="1" applyBorder="1"/>
    <xf numFmtId="0" fontId="2" fillId="0" borderId="27" xfId="0" applyFont="1" applyBorder="1"/>
    <xf numFmtId="0" fontId="2" fillId="0" borderId="28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center" vertical="top"/>
    </xf>
    <xf numFmtId="0" fontId="3" fillId="0" borderId="20" xfId="0" applyFont="1" applyBorder="1" applyAlignment="1">
      <alignment horizontal="center" vertical="top"/>
    </xf>
    <xf numFmtId="0" fontId="3" fillId="0" borderId="22" xfId="0" applyFont="1" applyBorder="1" applyAlignment="1">
      <alignment horizontal="center" vertical="top"/>
    </xf>
    <xf numFmtId="0" fontId="3" fillId="0" borderId="24" xfId="0" applyFont="1" applyBorder="1" applyAlignment="1">
      <alignment horizontal="center" vertical="top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3" fillId="8" borderId="1" xfId="0" applyNumberFormat="1" applyFont="1" applyFill="1" applyBorder="1" applyAlignment="1">
      <alignment horizontal="center"/>
    </xf>
    <xf numFmtId="0" fontId="3" fillId="9" borderId="1" xfId="0" applyFont="1" applyFill="1" applyBorder="1" applyAlignment="1" applyProtection="1">
      <alignment horizontal="center" vertical="top" wrapText="1"/>
      <protection locked="0"/>
    </xf>
    <xf numFmtId="0" fontId="3" fillId="8" borderId="1" xfId="0" applyFont="1" applyFill="1" applyBorder="1" applyAlignment="1">
      <alignment horizontal="center" wrapText="1"/>
    </xf>
    <xf numFmtId="0" fontId="27" fillId="8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 applyProtection="1">
      <alignment horizontal="center" vertical="top" wrapText="1"/>
      <protection hidden="1"/>
    </xf>
    <xf numFmtId="0" fontId="3" fillId="4" borderId="5" xfId="0" applyFont="1" applyFill="1" applyBorder="1" applyAlignment="1" applyProtection="1">
      <alignment horizontal="center" vertical="top" wrapText="1"/>
      <protection hidden="1"/>
    </xf>
    <xf numFmtId="0" fontId="25" fillId="2" borderId="1" xfId="0" applyFont="1" applyFill="1" applyBorder="1" applyAlignment="1" applyProtection="1">
      <alignment vertical="top" wrapText="1"/>
      <protection hidden="1"/>
    </xf>
    <xf numFmtId="0" fontId="18" fillId="2" borderId="1" xfId="0" applyFont="1" applyFill="1" applyBorder="1" applyAlignment="1" applyProtection="1">
      <alignment horizontal="center" vertical="top" wrapText="1"/>
      <protection hidden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164" fontId="3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9" fillId="7" borderId="1" xfId="0" applyFont="1" applyFill="1" applyBorder="1" applyAlignment="1" applyProtection="1">
      <alignment horizontal="center" vertical="top" wrapText="1"/>
      <protection locked="0"/>
    </xf>
    <xf numFmtId="0" fontId="9" fillId="0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4" xfId="0" applyNumberFormat="1" applyFont="1" applyBorder="1" applyAlignment="1" applyProtection="1">
      <alignment horizontal="center" vertical="top" wrapText="1"/>
      <protection locked="0"/>
    </xf>
    <xf numFmtId="0" fontId="2" fillId="0" borderId="0" xfId="0" applyFont="1" applyFill="1" applyBorder="1"/>
    <xf numFmtId="0" fontId="2" fillId="0" borderId="0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Fill="1" applyBorder="1"/>
    <xf numFmtId="0" fontId="3" fillId="0" borderId="0" xfId="0" applyFont="1" applyFill="1" applyBorder="1" applyAlignment="1" applyProtection="1">
      <alignment horizontal="center" vertical="top" wrapText="1"/>
      <protection hidden="1"/>
    </xf>
    <xf numFmtId="0" fontId="2" fillId="0" borderId="0" xfId="0" applyFont="1" applyFill="1" applyBorder="1" applyAlignment="1" applyProtection="1">
      <alignment horizontal="center" vertical="top" wrapText="1"/>
      <protection locked="0"/>
    </xf>
    <xf numFmtId="0" fontId="0" fillId="0" borderId="0" xfId="0" applyFill="1"/>
    <xf numFmtId="0" fontId="3" fillId="0" borderId="0" xfId="0" applyFont="1" applyFill="1"/>
    <xf numFmtId="0" fontId="2" fillId="0" borderId="0" xfId="0" applyFont="1" applyFill="1"/>
    <xf numFmtId="0" fontId="3" fillId="7" borderId="1" xfId="0" applyFont="1" applyFill="1" applyBorder="1" applyAlignment="1" applyProtection="1">
      <alignment horizontal="center" vertical="top" wrapText="1"/>
      <protection hidden="1"/>
    </xf>
    <xf numFmtId="0" fontId="3" fillId="7" borderId="1" xfId="0" applyFont="1" applyFill="1" applyBorder="1" applyAlignment="1" applyProtection="1">
      <alignment horizontal="center" vertical="top" wrapText="1"/>
    </xf>
    <xf numFmtId="0" fontId="2" fillId="7" borderId="1" xfId="0" applyFont="1" applyFill="1" applyBorder="1" applyAlignment="1" applyProtection="1">
      <alignment horizontal="center" vertical="top" wrapText="1"/>
      <protection hidden="1"/>
    </xf>
    <xf numFmtId="0" fontId="2" fillId="7" borderId="1" xfId="0" applyNumberFormat="1" applyFont="1" applyFill="1" applyBorder="1" applyAlignment="1" applyProtection="1">
      <alignment horizontal="center" vertical="top" wrapText="1"/>
      <protection hidden="1"/>
    </xf>
    <xf numFmtId="0" fontId="0" fillId="0" borderId="29" xfId="0" applyBorder="1" applyProtection="1">
      <protection hidden="1"/>
    </xf>
    <xf numFmtId="0" fontId="0" fillId="0" borderId="30" xfId="0" applyBorder="1" applyProtection="1">
      <protection hidden="1"/>
    </xf>
    <xf numFmtId="0" fontId="10" fillId="0" borderId="29" xfId="0" applyFont="1" applyBorder="1" applyAlignment="1" applyProtection="1">
      <alignment vertical="center"/>
      <protection hidden="1"/>
    </xf>
    <xf numFmtId="0" fontId="26" fillId="0" borderId="29" xfId="0" applyFont="1" applyBorder="1" applyAlignment="1" applyProtection="1">
      <alignment horizontal="center" vertical="top"/>
      <protection hidden="1"/>
    </xf>
    <xf numFmtId="0" fontId="3" fillId="0" borderId="0" xfId="0" applyFont="1" applyBorder="1" applyAlignment="1" applyProtection="1">
      <alignment horizontal="right"/>
      <protection hidden="1"/>
    </xf>
    <xf numFmtId="0" fontId="0" fillId="0" borderId="11" xfId="0" applyBorder="1" applyProtection="1">
      <protection hidden="1"/>
    </xf>
    <xf numFmtId="0" fontId="0" fillId="0" borderId="4" xfId="0" applyBorder="1" applyProtection="1">
      <protection hidden="1"/>
    </xf>
    <xf numFmtId="0" fontId="0" fillId="0" borderId="12" xfId="0" applyBorder="1" applyProtection="1">
      <protection hidden="1"/>
    </xf>
    <xf numFmtId="0" fontId="3" fillId="0" borderId="0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Protection="1">
      <protection hidden="1"/>
    </xf>
    <xf numFmtId="2" fontId="3" fillId="0" borderId="0" xfId="0" applyNumberFormat="1" applyFont="1" applyFill="1" applyBorder="1" applyAlignment="1" applyProtection="1">
      <alignment horizontal="center" vertical="top" wrapText="1"/>
      <protection hidden="1"/>
    </xf>
    <xf numFmtId="0" fontId="10" fillId="8" borderId="1" xfId="0" applyFont="1" applyFill="1" applyBorder="1" applyAlignment="1">
      <alignment horizontal="left" vertical="top" wrapText="1"/>
    </xf>
    <xf numFmtId="14" fontId="11" fillId="8" borderId="1" xfId="0" applyNumberFormat="1" applyFont="1" applyFill="1" applyBorder="1" applyAlignment="1">
      <alignment horizontal="left" vertical="top" wrapText="1"/>
    </xf>
    <xf numFmtId="0" fontId="2" fillId="8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 applyProtection="1">
      <alignment horizontal="center" vertical="top" wrapText="1"/>
      <protection hidden="1"/>
    </xf>
    <xf numFmtId="0" fontId="3" fillId="0" borderId="0" xfId="0" applyFont="1" applyAlignment="1" applyProtection="1">
      <alignment horizontal="left" vertical="top"/>
      <protection hidden="1"/>
    </xf>
    <xf numFmtId="0" fontId="3" fillId="4" borderId="5" xfId="0" applyFont="1" applyFill="1" applyBorder="1" applyAlignment="1" applyProtection="1">
      <alignment horizontal="center" vertical="top" wrapText="1"/>
      <protection hidden="1"/>
    </xf>
    <xf numFmtId="0" fontId="3" fillId="4" borderId="1" xfId="0" applyFont="1" applyFill="1" applyBorder="1" applyAlignment="1" applyProtection="1">
      <alignment horizontal="center" vertical="top"/>
      <protection hidden="1"/>
    </xf>
    <xf numFmtId="0" fontId="3" fillId="0" borderId="0" xfId="0" applyFont="1" applyAlignment="1" applyProtection="1">
      <alignment horizontal="left" vertical="top" wrapText="1"/>
      <protection hidden="1"/>
    </xf>
    <xf numFmtId="0" fontId="3" fillId="4" borderId="1" xfId="0" applyFont="1" applyFill="1" applyBorder="1" applyAlignment="1" applyProtection="1">
      <alignment horizontal="center" vertical="center" wrapText="1"/>
      <protection hidden="1"/>
    </xf>
    <xf numFmtId="0" fontId="4" fillId="6" borderId="1" xfId="0" applyFont="1" applyFill="1" applyBorder="1" applyAlignment="1" applyProtection="1">
      <alignment horizontal="center" vertical="top" wrapText="1"/>
    </xf>
    <xf numFmtId="0" fontId="3" fillId="0" borderId="1" xfId="0" applyFont="1" applyBorder="1"/>
    <xf numFmtId="0" fontId="2" fillId="0" borderId="1" xfId="0" applyFont="1" applyBorder="1"/>
    <xf numFmtId="0" fontId="10" fillId="0" borderId="1" xfId="0" applyFont="1" applyBorder="1" applyAlignment="1">
      <alignment horizontal="center" vertical="center"/>
    </xf>
    <xf numFmtId="17" fontId="10" fillId="0" borderId="1" xfId="0" applyNumberFormat="1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top" wrapText="1"/>
    </xf>
    <xf numFmtId="14" fontId="10" fillId="0" borderId="1" xfId="0" applyNumberFormat="1" applyFont="1" applyFill="1" applyBorder="1" applyAlignment="1" applyProtection="1">
      <alignment horizontal="center" vertical="top" wrapText="1"/>
      <protection locked="0"/>
    </xf>
    <xf numFmtId="14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top" wrapText="1"/>
      <protection locked="0"/>
    </xf>
    <xf numFmtId="0" fontId="11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31" fillId="0" borderId="0" xfId="1" applyFont="1" applyAlignment="1">
      <alignment horizontal="center" vertical="center"/>
    </xf>
    <xf numFmtId="0" fontId="31" fillId="0" borderId="1" xfId="1" applyFont="1" applyBorder="1" applyAlignment="1">
      <alignment horizontal="center" vertical="center" wrapText="1"/>
    </xf>
    <xf numFmtId="0" fontId="31" fillId="0" borderId="1" xfId="1" applyFont="1" applyBorder="1" applyAlignment="1">
      <alignment horizontal="center" vertical="center"/>
    </xf>
    <xf numFmtId="0" fontId="31" fillId="0" borderId="1" xfId="1" applyFont="1" applyFill="1" applyBorder="1" applyAlignment="1" applyProtection="1">
      <alignment horizontal="left" vertical="top" wrapText="1"/>
      <protection locked="0"/>
    </xf>
    <xf numFmtId="0" fontId="32" fillId="0" borderId="1" xfId="0" applyFont="1" applyBorder="1" applyAlignment="1">
      <alignment horizontal="left" vertical="top" wrapText="1"/>
    </xf>
    <xf numFmtId="0" fontId="33" fillId="0" borderId="1" xfId="1" applyFont="1" applyBorder="1" applyAlignment="1">
      <alignment horizontal="left" vertical="top" wrapText="1"/>
    </xf>
    <xf numFmtId="0" fontId="33" fillId="0" borderId="0" xfId="1" applyFont="1" applyAlignment="1">
      <alignment wrapText="1"/>
    </xf>
    <xf numFmtId="0" fontId="33" fillId="0" borderId="1" xfId="1" applyFont="1" applyBorder="1" applyAlignment="1" applyProtection="1">
      <alignment horizontal="left" vertical="top" wrapText="1"/>
      <protection locked="0"/>
    </xf>
    <xf numFmtId="0" fontId="33" fillId="0" borderId="0" xfId="1" applyFont="1"/>
    <xf numFmtId="0" fontId="33" fillId="0" borderId="1" xfId="1" applyFont="1" applyFill="1" applyBorder="1" applyAlignment="1" applyProtection="1">
      <alignment horizontal="left" vertical="top" wrapText="1"/>
      <protection locked="0"/>
    </xf>
    <xf numFmtId="0" fontId="33" fillId="0" borderId="1" xfId="1" applyFont="1" applyBorder="1" applyAlignment="1">
      <alignment horizontal="center" vertical="top" wrapText="1"/>
    </xf>
    <xf numFmtId="14" fontId="33" fillId="0" borderId="1" xfId="1" applyNumberFormat="1" applyFont="1" applyBorder="1" applyAlignment="1">
      <alignment horizontal="left" vertical="top" wrapText="1"/>
    </xf>
    <xf numFmtId="0" fontId="34" fillId="0" borderId="0" xfId="1" applyFont="1" applyAlignment="1">
      <alignment vertical="top" wrapText="1"/>
    </xf>
    <xf numFmtId="0" fontId="34" fillId="0" borderId="1" xfId="1" applyFont="1" applyBorder="1" applyAlignment="1">
      <alignment horizontal="left" vertical="top" wrapText="1"/>
    </xf>
    <xf numFmtId="14" fontId="34" fillId="0" borderId="1" xfId="1" applyNumberFormat="1" applyFont="1" applyBorder="1" applyAlignment="1">
      <alignment horizontal="left" vertical="top" wrapText="1"/>
    </xf>
    <xf numFmtId="0" fontId="2" fillId="0" borderId="5" xfId="0" applyFont="1" applyBorder="1" applyAlignment="1" applyProtection="1">
      <alignment horizontal="center" vertical="top" wrapText="1"/>
    </xf>
    <xf numFmtId="14" fontId="2" fillId="0" borderId="3" xfId="0" applyNumberFormat="1" applyFont="1" applyBorder="1" applyAlignment="1" applyProtection="1">
      <alignment horizontal="center" vertical="top" wrapText="1"/>
      <protection locked="0"/>
    </xf>
    <xf numFmtId="0" fontId="35" fillId="0" borderId="0" xfId="1" applyFont="1" applyAlignment="1">
      <alignment wrapText="1"/>
    </xf>
    <xf numFmtId="0" fontId="36" fillId="0" borderId="0" xfId="1" applyFont="1" applyAlignment="1">
      <alignment horizontal="center" vertical="center" wrapText="1"/>
    </xf>
    <xf numFmtId="0" fontId="28" fillId="0" borderId="1" xfId="1" applyBorder="1" applyAlignment="1" applyProtection="1">
      <alignment horizontal="center" vertical="top" wrapText="1"/>
      <protection locked="0"/>
    </xf>
    <xf numFmtId="0" fontId="34" fillId="0" borderId="1" xfId="1" applyFont="1" applyBorder="1" applyAlignment="1" applyProtection="1">
      <alignment horizontal="left" vertical="top" wrapText="1"/>
      <protection locked="0"/>
    </xf>
    <xf numFmtId="0" fontId="11" fillId="0" borderId="1" xfId="0" applyFont="1" applyBorder="1"/>
    <xf numFmtId="0" fontId="34" fillId="0" borderId="1" xfId="1" applyFont="1" applyFill="1" applyBorder="1" applyAlignment="1" applyProtection="1">
      <alignment horizontal="left" vertical="top" wrapText="1"/>
      <protection locked="0"/>
    </xf>
    <xf numFmtId="0" fontId="34" fillId="0" borderId="0" xfId="1" applyFont="1" applyAlignment="1">
      <alignment vertical="top"/>
    </xf>
    <xf numFmtId="0" fontId="2" fillId="0" borderId="29" xfId="0" applyFont="1" applyBorder="1" applyAlignment="1" applyProtection="1">
      <alignment horizontal="center" vertical="top"/>
      <protection hidden="1"/>
    </xf>
    <xf numFmtId="0" fontId="2" fillId="0" borderId="0" xfId="0" applyFont="1" applyBorder="1" applyAlignment="1" applyProtection="1">
      <alignment horizontal="center" vertical="top"/>
      <protection hidden="1"/>
    </xf>
    <xf numFmtId="0" fontId="2" fillId="0" borderId="30" xfId="0" applyFont="1" applyBorder="1" applyAlignment="1" applyProtection="1">
      <alignment horizontal="center" vertical="top"/>
      <protection hidden="1"/>
    </xf>
    <xf numFmtId="0" fontId="26" fillId="0" borderId="9" xfId="0" applyFont="1" applyBorder="1" applyAlignment="1" applyProtection="1">
      <alignment horizontal="center"/>
      <protection hidden="1"/>
    </xf>
    <xf numFmtId="0" fontId="26" fillId="0" borderId="0" xfId="0" applyFont="1" applyBorder="1" applyAlignment="1" applyProtection="1">
      <alignment horizontal="center" vertical="top"/>
      <protection hidden="1"/>
    </xf>
    <xf numFmtId="0" fontId="17" fillId="0" borderId="8" xfId="0" applyFont="1" applyBorder="1" applyAlignment="1" applyProtection="1">
      <alignment horizontal="center" vertical="top"/>
      <protection hidden="1"/>
    </xf>
    <xf numFmtId="0" fontId="17" fillId="0" borderId="9" xfId="0" applyFont="1" applyBorder="1" applyAlignment="1" applyProtection="1">
      <alignment horizontal="center" vertical="top"/>
      <protection hidden="1"/>
    </xf>
    <xf numFmtId="0" fontId="17" fillId="0" borderId="10" xfId="0" applyFont="1" applyBorder="1" applyAlignment="1" applyProtection="1">
      <alignment horizontal="center" vertical="top"/>
      <protection hidden="1"/>
    </xf>
    <xf numFmtId="0" fontId="10" fillId="0" borderId="0" xfId="0" applyFont="1" applyBorder="1" applyAlignment="1" applyProtection="1">
      <alignment horizontal="left" vertical="top" wrapText="1"/>
      <protection hidden="1"/>
    </xf>
    <xf numFmtId="0" fontId="10" fillId="0" borderId="30" xfId="0" applyFont="1" applyBorder="1" applyAlignment="1" applyProtection="1">
      <alignment horizontal="left" vertical="top" wrapText="1"/>
      <protection hidden="1"/>
    </xf>
    <xf numFmtId="0" fontId="3" fillId="0" borderId="4" xfId="0" applyFont="1" applyBorder="1" applyAlignment="1" applyProtection="1">
      <alignment horizontal="center" vertical="top"/>
      <protection locked="0"/>
    </xf>
    <xf numFmtId="0" fontId="3" fillId="0" borderId="29" xfId="0" applyFont="1" applyBorder="1" applyAlignment="1" applyProtection="1">
      <alignment horizontal="center"/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3" fillId="0" borderId="30" xfId="0" applyFont="1" applyBorder="1" applyAlignment="1" applyProtection="1">
      <alignment horizontal="center"/>
      <protection hidden="1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13" fillId="0" borderId="8" xfId="0" applyFont="1" applyBorder="1" applyAlignment="1" applyProtection="1">
      <alignment horizontal="center"/>
      <protection hidden="1"/>
    </xf>
    <xf numFmtId="0" fontId="13" fillId="0" borderId="9" xfId="0" applyFont="1" applyBorder="1" applyAlignment="1" applyProtection="1">
      <alignment horizontal="center"/>
      <protection hidden="1"/>
    </xf>
    <xf numFmtId="0" fontId="13" fillId="0" borderId="10" xfId="0" applyFont="1" applyBorder="1" applyAlignment="1" applyProtection="1">
      <alignment horizontal="center"/>
      <protection hidden="1"/>
    </xf>
    <xf numFmtId="0" fontId="3" fillId="0" borderId="0" xfId="0" applyFont="1" applyBorder="1" applyAlignment="1" applyProtection="1">
      <alignment horizontal="left" vertical="top"/>
      <protection hidden="1"/>
    </xf>
    <xf numFmtId="0" fontId="10" fillId="0" borderId="4" xfId="0" applyFont="1" applyBorder="1" applyAlignment="1" applyProtection="1">
      <alignment horizontal="center" vertical="top"/>
      <protection locked="0"/>
    </xf>
    <xf numFmtId="0" fontId="10" fillId="0" borderId="29" xfId="0" applyFont="1" applyBorder="1" applyAlignment="1" applyProtection="1">
      <alignment horizontal="center" vertical="top"/>
      <protection hidden="1"/>
    </xf>
    <xf numFmtId="0" fontId="10" fillId="0" borderId="0" xfId="0" applyFont="1" applyBorder="1" applyAlignment="1" applyProtection="1">
      <alignment horizontal="center" vertical="top"/>
      <protection hidden="1"/>
    </xf>
    <xf numFmtId="0" fontId="0" fillId="0" borderId="5" xfId="0" applyBorder="1" applyAlignment="1" applyProtection="1">
      <alignment horizontal="center" vertical="top"/>
      <protection locked="0"/>
    </xf>
    <xf numFmtId="0" fontId="0" fillId="0" borderId="6" xfId="0" applyBorder="1" applyAlignment="1" applyProtection="1">
      <alignment horizontal="center" vertical="top"/>
      <protection locked="0"/>
    </xf>
    <xf numFmtId="0" fontId="10" fillId="0" borderId="11" xfId="0" applyFont="1" applyBorder="1" applyAlignment="1" applyProtection="1">
      <alignment horizontal="center" vertical="top"/>
      <protection locked="0"/>
    </xf>
    <xf numFmtId="0" fontId="0" fillId="0" borderId="6" xfId="0" applyBorder="1" applyAlignment="1" applyProtection="1">
      <alignment horizontal="center" vertical="top"/>
      <protection hidden="1"/>
    </xf>
    <xf numFmtId="0" fontId="26" fillId="0" borderId="8" xfId="0" applyFont="1" applyBorder="1" applyAlignment="1" applyProtection="1">
      <alignment horizontal="center" vertical="top"/>
      <protection hidden="1"/>
    </xf>
    <xf numFmtId="0" fontId="26" fillId="0" borderId="9" xfId="0" applyFont="1" applyBorder="1" applyAlignment="1" applyProtection="1">
      <alignment horizontal="center" vertical="top"/>
      <protection hidden="1"/>
    </xf>
    <xf numFmtId="0" fontId="3" fillId="0" borderId="0" xfId="0" applyFont="1" applyAlignment="1" applyProtection="1">
      <alignment horizontal="left"/>
      <protection hidden="1"/>
    </xf>
    <xf numFmtId="0" fontId="3" fillId="4" borderId="2" xfId="0" applyFont="1" applyFill="1" applyBorder="1" applyAlignment="1" applyProtection="1">
      <alignment horizontal="center" vertical="top" wrapText="1"/>
      <protection hidden="1"/>
    </xf>
    <xf numFmtId="0" fontId="3" fillId="4" borderId="14" xfId="0" applyFont="1" applyFill="1" applyBorder="1" applyAlignment="1" applyProtection="1">
      <alignment horizontal="center" vertical="top" wrapText="1"/>
      <protection hidden="1"/>
    </xf>
    <xf numFmtId="0" fontId="3" fillId="4" borderId="3" xfId="0" applyFont="1" applyFill="1" applyBorder="1" applyAlignment="1" applyProtection="1">
      <alignment horizontal="center" vertical="top" wrapText="1"/>
      <protection hidden="1"/>
    </xf>
    <xf numFmtId="0" fontId="3" fillId="4" borderId="9" xfId="0" applyFont="1" applyFill="1" applyBorder="1" applyAlignment="1" applyProtection="1">
      <alignment horizontal="center" vertical="top" wrapText="1"/>
      <protection hidden="1"/>
    </xf>
    <xf numFmtId="0" fontId="3" fillId="4" borderId="0" xfId="0" applyFont="1" applyFill="1" applyBorder="1" applyAlignment="1" applyProtection="1">
      <alignment horizontal="center" vertical="top" wrapText="1"/>
      <protection hidden="1"/>
    </xf>
    <xf numFmtId="0" fontId="3" fillId="4" borderId="4" xfId="0" applyFont="1" applyFill="1" applyBorder="1" applyAlignment="1" applyProtection="1">
      <alignment horizontal="center" vertical="top" wrapText="1"/>
      <protection hidden="1"/>
    </xf>
    <xf numFmtId="0" fontId="3" fillId="4" borderId="8" xfId="0" applyFont="1" applyFill="1" applyBorder="1" applyAlignment="1" applyProtection="1">
      <alignment horizontal="center" vertical="top" wrapText="1"/>
      <protection hidden="1"/>
    </xf>
    <xf numFmtId="0" fontId="3" fillId="4" borderId="10" xfId="0" applyFont="1" applyFill="1" applyBorder="1" applyAlignment="1" applyProtection="1">
      <alignment horizontal="center" vertical="top" wrapText="1"/>
      <protection hidden="1"/>
    </xf>
    <xf numFmtId="0" fontId="3" fillId="4" borderId="11" xfId="0" applyFont="1" applyFill="1" applyBorder="1" applyAlignment="1" applyProtection="1">
      <alignment horizontal="center" vertical="top" wrapText="1"/>
      <protection hidden="1"/>
    </xf>
    <xf numFmtId="0" fontId="3" fillId="4" borderId="12" xfId="0" applyFont="1" applyFill="1" applyBorder="1" applyAlignment="1" applyProtection="1">
      <alignment horizontal="center" vertical="top" wrapText="1"/>
      <protection hidden="1"/>
    </xf>
    <xf numFmtId="0" fontId="3" fillId="4" borderId="1" xfId="0" applyFont="1" applyFill="1" applyBorder="1" applyAlignment="1" applyProtection="1">
      <alignment horizontal="center" vertical="top" wrapText="1"/>
      <protection hidden="1"/>
    </xf>
    <xf numFmtId="0" fontId="3" fillId="3" borderId="5" xfId="0" applyFont="1" applyFill="1" applyBorder="1" applyAlignment="1">
      <alignment horizontal="right" vertical="top"/>
    </xf>
    <xf numFmtId="0" fontId="3" fillId="3" borderId="7" xfId="0" applyFont="1" applyFill="1" applyBorder="1" applyAlignment="1">
      <alignment horizontal="right" vertical="top"/>
    </xf>
    <xf numFmtId="1" fontId="3" fillId="3" borderId="5" xfId="0" applyNumberFormat="1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2" fillId="2" borderId="2" xfId="0" applyFont="1" applyFill="1" applyBorder="1" applyAlignment="1" applyProtection="1">
      <alignment horizontal="center" vertical="top"/>
      <protection hidden="1"/>
    </xf>
    <xf numFmtId="0" fontId="2" fillId="2" borderId="3" xfId="0" applyFont="1" applyFill="1" applyBorder="1" applyAlignment="1" applyProtection="1">
      <alignment horizontal="center" vertical="top"/>
      <protection hidden="1"/>
    </xf>
    <xf numFmtId="1" fontId="3" fillId="0" borderId="2" xfId="0" applyNumberFormat="1" applyFont="1" applyBorder="1" applyAlignment="1" applyProtection="1">
      <alignment horizontal="center" vertical="top" wrapText="1"/>
      <protection locked="0"/>
    </xf>
    <xf numFmtId="1" fontId="3" fillId="0" borderId="3" xfId="0" applyNumberFormat="1" applyFont="1" applyBorder="1" applyAlignment="1" applyProtection="1">
      <alignment horizontal="center" vertical="top" wrapText="1"/>
      <protection locked="0"/>
    </xf>
    <xf numFmtId="1" fontId="8" fillId="5" borderId="5" xfId="0" applyNumberFormat="1" applyFont="1" applyFill="1" applyBorder="1" applyAlignment="1" applyProtection="1">
      <alignment horizontal="center" vertical="top" wrapText="1"/>
      <protection locked="0"/>
    </xf>
    <xf numFmtId="1" fontId="8" fillId="5" borderId="7" xfId="0" applyNumberFormat="1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right" vertical="top" wrapText="1"/>
      <protection hidden="1"/>
    </xf>
    <xf numFmtId="0" fontId="3" fillId="3" borderId="10" xfId="0" applyFont="1" applyFill="1" applyBorder="1" applyAlignment="1" applyProtection="1">
      <alignment horizontal="right" vertical="top" wrapText="1"/>
      <protection hidden="1"/>
    </xf>
    <xf numFmtId="0" fontId="3" fillId="3" borderId="11" xfId="0" applyFont="1" applyFill="1" applyBorder="1" applyAlignment="1" applyProtection="1">
      <alignment horizontal="right" vertical="top" wrapText="1"/>
      <protection hidden="1"/>
    </xf>
    <xf numFmtId="0" fontId="3" fillId="3" borderId="12" xfId="0" applyFont="1" applyFill="1" applyBorder="1" applyAlignment="1" applyProtection="1">
      <alignment horizontal="right" vertical="top" wrapText="1"/>
      <protection hidden="1"/>
    </xf>
    <xf numFmtId="1" fontId="3" fillId="3" borderId="2" xfId="0" applyNumberFormat="1" applyFont="1" applyFill="1" applyBorder="1" applyAlignment="1" applyProtection="1">
      <alignment horizontal="center" vertical="top" wrapText="1"/>
      <protection hidden="1"/>
    </xf>
    <xf numFmtId="0" fontId="3" fillId="3" borderId="3" xfId="0" applyFont="1" applyFill="1" applyBorder="1" applyAlignment="1" applyProtection="1">
      <alignment horizontal="center" vertical="top" wrapText="1"/>
      <protection hidden="1"/>
    </xf>
    <xf numFmtId="0" fontId="3" fillId="0" borderId="4" xfId="0" applyFont="1" applyBorder="1" applyAlignment="1" applyProtection="1">
      <alignment horizontal="left"/>
      <protection hidden="1"/>
    </xf>
    <xf numFmtId="0" fontId="12" fillId="0" borderId="1" xfId="0" applyFont="1" applyBorder="1" applyAlignment="1" applyProtection="1">
      <alignment horizontal="left"/>
      <protection hidden="1"/>
    </xf>
    <xf numFmtId="49" fontId="3" fillId="4" borderId="1" xfId="0" applyNumberFormat="1" applyFont="1" applyFill="1" applyBorder="1" applyAlignment="1" applyProtection="1">
      <alignment horizontal="center" vertical="top" wrapText="1"/>
      <protection hidden="1"/>
    </xf>
    <xf numFmtId="0" fontId="3" fillId="0" borderId="0" xfId="0" applyFont="1" applyAlignment="1" applyProtection="1">
      <alignment horizontal="left" vertical="top"/>
      <protection hidden="1"/>
    </xf>
    <xf numFmtId="0" fontId="3" fillId="4" borderId="5" xfId="0" applyFont="1" applyFill="1" applyBorder="1" applyAlignment="1" applyProtection="1">
      <alignment horizontal="center" vertical="top" wrapText="1"/>
      <protection hidden="1"/>
    </xf>
    <xf numFmtId="0" fontId="3" fillId="4" borderId="7" xfId="0" applyFont="1" applyFill="1" applyBorder="1" applyAlignment="1" applyProtection="1">
      <alignment horizontal="center" vertical="top" wrapText="1"/>
      <protection hidden="1"/>
    </xf>
    <xf numFmtId="0" fontId="3" fillId="3" borderId="5" xfId="0" applyFont="1" applyFill="1" applyBorder="1" applyAlignment="1" applyProtection="1">
      <alignment horizontal="right" vertical="top"/>
      <protection hidden="1"/>
    </xf>
    <xf numFmtId="0" fontId="3" fillId="3" borderId="7" xfId="0" applyFont="1" applyFill="1" applyBorder="1" applyAlignment="1" applyProtection="1">
      <alignment horizontal="right" vertical="top"/>
      <protection hidden="1"/>
    </xf>
    <xf numFmtId="0" fontId="3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/>
    </xf>
    <xf numFmtId="0" fontId="3" fillId="0" borderId="4" xfId="0" applyFont="1" applyBorder="1" applyAlignment="1">
      <alignment horizontal="left" vertical="top"/>
    </xf>
    <xf numFmtId="0" fontId="3" fillId="4" borderId="1" xfId="0" applyFont="1" applyFill="1" applyBorder="1" applyAlignment="1" applyProtection="1">
      <alignment horizontal="center" vertical="top"/>
      <protection hidden="1"/>
    </xf>
    <xf numFmtId="0" fontId="3" fillId="4" borderId="1" xfId="0" applyFont="1" applyFill="1" applyBorder="1" applyAlignment="1" applyProtection="1">
      <alignment horizontal="center" wrapText="1"/>
      <protection hidden="1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 applyProtection="1">
      <alignment horizontal="left" vertical="top" wrapText="1"/>
      <protection hidden="1"/>
    </xf>
    <xf numFmtId="0" fontId="3" fillId="0" borderId="4" xfId="0" applyFont="1" applyBorder="1" applyAlignment="1" applyProtection="1">
      <alignment horizontal="left" wrapText="1"/>
      <protection hidden="1"/>
    </xf>
    <xf numFmtId="0" fontId="2" fillId="0" borderId="4" xfId="0" applyFont="1" applyBorder="1" applyAlignment="1" applyProtection="1">
      <alignment horizontal="left" vertical="top" wrapText="1"/>
      <protection hidden="1"/>
    </xf>
    <xf numFmtId="0" fontId="3" fillId="0" borderId="0" xfId="0" applyFont="1" applyAlignment="1" applyProtection="1">
      <alignment horizontal="left" vertical="top" wrapText="1"/>
      <protection hidden="1"/>
    </xf>
    <xf numFmtId="0" fontId="2" fillId="0" borderId="2" xfId="0" applyFont="1" applyBorder="1" applyAlignment="1" applyProtection="1">
      <alignment horizontal="left" vertical="top"/>
      <protection hidden="1"/>
    </xf>
    <xf numFmtId="0" fontId="2" fillId="0" borderId="3" xfId="0" applyFont="1" applyBorder="1" applyAlignment="1" applyProtection="1">
      <alignment horizontal="left" vertical="top"/>
      <protection hidden="1"/>
    </xf>
    <xf numFmtId="0" fontId="3" fillId="0" borderId="0" xfId="0" applyFont="1" applyBorder="1" applyAlignment="1" applyProtection="1">
      <alignment horizontal="left"/>
      <protection hidden="1"/>
    </xf>
    <xf numFmtId="0" fontId="18" fillId="4" borderId="5" xfId="0" applyFont="1" applyFill="1" applyBorder="1" applyAlignment="1" applyProtection="1">
      <alignment horizontal="center"/>
      <protection hidden="1"/>
    </xf>
    <xf numFmtId="0" fontId="18" fillId="4" borderId="6" xfId="0" applyFont="1" applyFill="1" applyBorder="1" applyAlignment="1" applyProtection="1">
      <alignment horizontal="center"/>
      <protection hidden="1"/>
    </xf>
    <xf numFmtId="0" fontId="3" fillId="4" borderId="6" xfId="0" applyFont="1" applyFill="1" applyBorder="1" applyAlignment="1" applyProtection="1">
      <alignment horizontal="center" wrapText="1"/>
      <protection hidden="1"/>
    </xf>
    <xf numFmtId="0" fontId="3" fillId="4" borderId="7" xfId="0" applyFont="1" applyFill="1" applyBorder="1" applyAlignment="1" applyProtection="1">
      <alignment horizontal="center" wrapText="1"/>
      <protection hidden="1"/>
    </xf>
    <xf numFmtId="0" fontId="3" fillId="0" borderId="4" xfId="0" applyFont="1" applyBorder="1" applyAlignment="1" applyProtection="1">
      <alignment horizontal="center" wrapText="1"/>
      <protection hidden="1"/>
    </xf>
    <xf numFmtId="0" fontId="3" fillId="4" borderId="5" xfId="0" applyFont="1" applyFill="1" applyBorder="1" applyAlignment="1" applyProtection="1">
      <alignment horizontal="center" vertical="top" wrapText="1"/>
    </xf>
    <xf numFmtId="0" fontId="3" fillId="4" borderId="6" xfId="0" applyFont="1" applyFill="1" applyBorder="1" applyAlignment="1" applyProtection="1">
      <alignment horizontal="center" vertical="top" wrapText="1"/>
    </xf>
    <xf numFmtId="0" fontId="3" fillId="4" borderId="7" xfId="0" applyFont="1" applyFill="1" applyBorder="1" applyAlignment="1" applyProtection="1">
      <alignment horizontal="center" vertical="top" wrapText="1"/>
    </xf>
    <xf numFmtId="0" fontId="4" fillId="6" borderId="5" xfId="0" applyFont="1" applyFill="1" applyBorder="1" applyAlignment="1" applyProtection="1">
      <alignment horizontal="center" vertical="top" wrapText="1"/>
    </xf>
    <xf numFmtId="0" fontId="4" fillId="6" borderId="6" xfId="0" applyFont="1" applyFill="1" applyBorder="1" applyAlignment="1" applyProtection="1">
      <alignment horizontal="center" vertical="top" wrapText="1"/>
    </xf>
    <xf numFmtId="0" fontId="4" fillId="6" borderId="7" xfId="0" applyFont="1" applyFill="1" applyBorder="1" applyAlignment="1" applyProtection="1">
      <alignment horizontal="center" vertical="top" wrapText="1"/>
    </xf>
    <xf numFmtId="0" fontId="2" fillId="0" borderId="5" xfId="0" applyFont="1" applyBorder="1" applyAlignment="1" applyProtection="1">
      <alignment horizontal="center" vertical="top" wrapText="1"/>
    </xf>
    <xf numFmtId="0" fontId="2" fillId="0" borderId="6" xfId="0" applyFont="1" applyBorder="1" applyAlignment="1" applyProtection="1">
      <alignment horizontal="center" vertical="top" wrapText="1"/>
    </xf>
    <xf numFmtId="0" fontId="2" fillId="0" borderId="7" xfId="0" applyFont="1" applyBorder="1" applyAlignment="1" applyProtection="1">
      <alignment horizontal="center" vertical="top" wrapText="1"/>
    </xf>
    <xf numFmtId="0" fontId="4" fillId="6" borderId="5" xfId="0" applyFont="1" applyFill="1" applyBorder="1" applyAlignment="1" applyProtection="1">
      <alignment horizontal="center" vertical="top" wrapText="1"/>
      <protection locked="0"/>
    </xf>
    <xf numFmtId="0" fontId="4" fillId="6" borderId="7" xfId="0" applyFont="1" applyFill="1" applyBorder="1" applyAlignment="1" applyProtection="1">
      <alignment horizontal="center" vertical="top" wrapText="1"/>
      <protection locked="0"/>
    </xf>
    <xf numFmtId="0" fontId="34" fillId="0" borderId="5" xfId="1" applyFont="1" applyBorder="1" applyAlignment="1" applyProtection="1">
      <alignment horizontal="center" vertical="top" wrapText="1"/>
      <protection locked="0"/>
    </xf>
    <xf numFmtId="0" fontId="8" fillId="0" borderId="7" xfId="0" applyFont="1" applyBorder="1" applyAlignment="1" applyProtection="1">
      <alignment horizontal="center" vertical="top" wrapText="1"/>
      <protection locked="0"/>
    </xf>
    <xf numFmtId="0" fontId="3" fillId="0" borderId="5" xfId="0" applyFont="1" applyBorder="1" applyAlignment="1" applyProtection="1">
      <alignment horizontal="center" vertical="top" wrapText="1"/>
      <protection locked="0"/>
    </xf>
    <xf numFmtId="0" fontId="3" fillId="0" borderId="7" xfId="0" applyFont="1" applyBorder="1" applyAlignment="1" applyProtection="1">
      <alignment horizontal="center" vertical="top" wrapText="1"/>
      <protection locked="0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</cellXfs>
  <cellStyles count="4">
    <cellStyle name="Гиперссылка" xfId="1" builtinId="8"/>
    <cellStyle name="Гиперссылка 2" xfId="2"/>
    <cellStyle name="Гиперссылка 3" xfId="3"/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99"/>
      <color rgb="FFB7FFFF"/>
      <color rgb="FF66FFFF"/>
      <color rgb="FFA7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vk.com/multsemya?w=wall-109243077_1530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6" Type="http://schemas.openxmlformats.org/officeDocument/2006/relationships/hyperlink" Target="https://vk.com/public206608558?ysclid=l9nv9ewxa5217347056" TargetMode="External"/><Relationship Id="rId117" Type="http://schemas.openxmlformats.org/officeDocument/2006/relationships/hyperlink" Target="https://vk.com/shudkar_fest?ysclid=l9nyhy6hm5488370621" TargetMode="External"/><Relationship Id="rId21" Type="http://schemas.openxmlformats.org/officeDocument/2006/relationships/hyperlink" Target="https://vk.com/patriot_nsk" TargetMode="External"/><Relationship Id="rId42" Type="http://schemas.openxmlformats.org/officeDocument/2006/relationships/hyperlink" Target="https://vk.com/wall-119761317_6263?ysclid=l9nvlkhfy8362559807" TargetMode="External"/><Relationship Id="rId47" Type="http://schemas.openxmlformats.org/officeDocument/2006/relationships/hyperlink" Target="https://vk.com/wall-171128143_5?ysclid=l9nvvpvmp8230665288" TargetMode="External"/><Relationship Id="rId63" Type="http://schemas.openxmlformats.org/officeDocument/2006/relationships/hyperlink" Target="https://vk.com/wall-145971_2319?ysclid=l9nw8lkjm6384715930" TargetMode="External"/><Relationship Id="rId68" Type="http://schemas.openxmlformats.org/officeDocument/2006/relationships/hyperlink" Target="https://vk.com/album-185560034_281969360?ysclid=l9nwcmqibl535044898" TargetMode="External"/><Relationship Id="rId84" Type="http://schemas.openxmlformats.org/officeDocument/2006/relationships/hyperlink" Target="https://vk.com/album-62376173_284498076?ysclid=l9nwqycm8t603189418" TargetMode="External"/><Relationship Id="rId89" Type="http://schemas.openxmlformats.org/officeDocument/2006/relationships/hyperlink" Target="https://vk.com/album-62376173_284498076?ysclid=l9nwqycm8t603189418" TargetMode="External"/><Relationship Id="rId112" Type="http://schemas.openxmlformats.org/officeDocument/2006/relationships/hyperlink" Target="https://vk.com/wall-211623079_169?ysclid=l9nx9zbzy2377181239" TargetMode="External"/><Relationship Id="rId133" Type="http://schemas.openxmlformats.org/officeDocument/2006/relationships/hyperlink" Target="https://vk.com/multsemya?ysclid=l9p215dchk51569924" TargetMode="External"/><Relationship Id="rId138" Type="http://schemas.openxmlformats.org/officeDocument/2006/relationships/hyperlink" Target="https://vk.com/wall-66583311_5707?ysclid=l9p2g99dgw185774305" TargetMode="External"/><Relationship Id="rId154" Type="http://schemas.openxmlformats.org/officeDocument/2006/relationships/hyperlink" Target="https://vk.com/wall-34395207_2258?ysclid=l9p39jztb5887738305" TargetMode="External"/><Relationship Id="rId159" Type="http://schemas.openxmlformats.org/officeDocument/2006/relationships/hyperlink" Target="https://vk.com/wall-828634_5743?ysclid=l9p3ykih3o412143844" TargetMode="External"/><Relationship Id="rId175" Type="http://schemas.openxmlformats.org/officeDocument/2006/relationships/hyperlink" Target="https://vk.com/shudkar_fest" TargetMode="External"/><Relationship Id="rId170" Type="http://schemas.openxmlformats.org/officeDocument/2006/relationships/hyperlink" Target="https://vk.com/club214221687?ysclid=la65y7uvvu700667769" TargetMode="External"/><Relationship Id="rId16" Type="http://schemas.openxmlformats.org/officeDocument/2006/relationships/hyperlink" Target="https://vk.com/wall-173675572_478?ysclid=l9nugvl5w7961023164" TargetMode="External"/><Relationship Id="rId107" Type="http://schemas.openxmlformats.org/officeDocument/2006/relationships/hyperlink" Target="https://vk.com/@elcred-mezhregionalnyi-turnir-po-karate-kekusinkai-na-kubok-korotoy?ysclid=l9nx7mohuy483257462" TargetMode="External"/><Relationship Id="rId11" Type="http://schemas.openxmlformats.org/officeDocument/2006/relationships/hyperlink" Target="https://arb-nso.ru/" TargetMode="External"/><Relationship Id="rId32" Type="http://schemas.openxmlformats.org/officeDocument/2006/relationships/hyperlink" Target="https://vk.com/public206608558?ysclid=l9nv9ewxa5217347056" TargetMode="External"/><Relationship Id="rId37" Type="http://schemas.openxmlformats.org/officeDocument/2006/relationships/hyperlink" Target="https://vk.com/public206608558?ysclid=l9nv9ewxa5217347056" TargetMode="External"/><Relationship Id="rId53" Type="http://schemas.openxmlformats.org/officeDocument/2006/relationships/hyperlink" Target="https://vk.com/wall-85105741_502648?ysclid=l9nw4hudyu348878142" TargetMode="External"/><Relationship Id="rId58" Type="http://schemas.openxmlformats.org/officeDocument/2006/relationships/hyperlink" Target="https://vk.com/wall-145971_2319?ysclid=l9nw8lkjm6384715930" TargetMode="External"/><Relationship Id="rId74" Type="http://schemas.openxmlformats.org/officeDocument/2006/relationships/hyperlink" Target="https://vk.com/wall-160824554_2883?ysclid=l9nwh9lwlh344012484" TargetMode="External"/><Relationship Id="rId79" Type="http://schemas.openxmlformats.org/officeDocument/2006/relationships/hyperlink" Target="https://vk.com/fokalin?ysclid=l9nwnlmmff312037721" TargetMode="External"/><Relationship Id="rId102" Type="http://schemas.openxmlformats.org/officeDocument/2006/relationships/hyperlink" Target="https://vk.com/@gdk_omsk-press-reliz-xiv-otkrytogo-gorodskogo-konkursa-patriotichesko?ysclid=l9nx5h6nzi431705583" TargetMode="External"/><Relationship Id="rId123" Type="http://schemas.openxmlformats.org/officeDocument/2006/relationships/hyperlink" Target="https://vk.com/magictorch?ysclid=l9p1liojo7682790919" TargetMode="External"/><Relationship Id="rId128" Type="http://schemas.openxmlformats.org/officeDocument/2006/relationships/hyperlink" Target="https://vk.com/multsemya?ysclid=l9p215dchk51569924" TargetMode="External"/><Relationship Id="rId144" Type="http://schemas.openxmlformats.org/officeDocument/2006/relationships/hyperlink" Target="https://cafkis.nso.ru/news/2899?ysclid=l9p2yu4sst841955737" TargetMode="External"/><Relationship Id="rId149" Type="http://schemas.openxmlformats.org/officeDocument/2006/relationships/hyperlink" Target="https://vk.com/wall322579659_1334?ysclid=l9p35j96do822086679" TargetMode="External"/><Relationship Id="rId5" Type="http://schemas.openxmlformats.org/officeDocument/2006/relationships/hyperlink" Target="https://vk.com/ynvolga" TargetMode="External"/><Relationship Id="rId90" Type="http://schemas.openxmlformats.org/officeDocument/2006/relationships/hyperlink" Target="https://vk.com/album-62376173_284498076?ysclid=l9nwqycm8t603189418" TargetMode="External"/><Relationship Id="rId95" Type="http://schemas.openxmlformats.org/officeDocument/2006/relationships/hyperlink" Target="https://vk.com/ogni.krasnoyarsk?ysclid=l9nwwm3hmw267909789" TargetMode="External"/><Relationship Id="rId160" Type="http://schemas.openxmlformats.org/officeDocument/2006/relationships/hyperlink" Target="https://vk.com/forumbumerang?ysclid=l9p407ds23496762194" TargetMode="External"/><Relationship Id="rId165" Type="http://schemas.openxmlformats.org/officeDocument/2006/relationships/hyperlink" Target="https://vk.com/farb_nsk" TargetMode="External"/><Relationship Id="rId22" Type="http://schemas.openxmlformats.org/officeDocument/2006/relationships/hyperlink" Target="https://vk.com/patriot_nsk" TargetMode="External"/><Relationship Id="rId27" Type="http://schemas.openxmlformats.org/officeDocument/2006/relationships/hyperlink" Target="https://vk.com/public206608558?ysclid=l9nv9ewxa5217347056" TargetMode="External"/><Relationship Id="rId43" Type="http://schemas.openxmlformats.org/officeDocument/2006/relationships/hyperlink" Target="https://vk.com/wall-119761317_6263?ysclid=l9nvlkhfy8362559807" TargetMode="External"/><Relationship Id="rId48" Type="http://schemas.openxmlformats.org/officeDocument/2006/relationships/hyperlink" Target="https://vk.com/wall-85105741_502648?ysclid=l9nw4hudyu348878142" TargetMode="External"/><Relationship Id="rId64" Type="http://schemas.openxmlformats.org/officeDocument/2006/relationships/hyperlink" Target="https://vk.com/wall-145971_2319?ysclid=l9nw8lkjm6384715930" TargetMode="External"/><Relationship Id="rId69" Type="http://schemas.openxmlformats.org/officeDocument/2006/relationships/hyperlink" Target="https://vk.com/album-185560034_281969360?ysclid=l9nwcmqibl535044898" TargetMode="External"/><Relationship Id="rId113" Type="http://schemas.openxmlformats.org/officeDocument/2006/relationships/hyperlink" Target="https://vk.com/arburbkem?ysclid=l9nxb7cuaj754827775" TargetMode="External"/><Relationship Id="rId118" Type="http://schemas.openxmlformats.org/officeDocument/2006/relationships/hyperlink" Target="https://vk.com/shudkar_fest?ysclid=l9nyhy6hm5488370621" TargetMode="External"/><Relationship Id="rId134" Type="http://schemas.openxmlformats.org/officeDocument/2006/relationships/hyperlink" Target="https://vk.com/multsemya?ysclid=l9p215dchk51569924" TargetMode="External"/><Relationship Id="rId139" Type="http://schemas.openxmlformats.org/officeDocument/2006/relationships/hyperlink" Target="https://vk.com/wall-66583311_5707?ysclid=l9p2g99dgw185774305" TargetMode="External"/><Relationship Id="rId80" Type="http://schemas.openxmlformats.org/officeDocument/2006/relationships/hyperlink" Target="https://vk.com/fokalin?ysclid=l9nwnlmmff312037721" TargetMode="External"/><Relationship Id="rId85" Type="http://schemas.openxmlformats.org/officeDocument/2006/relationships/hyperlink" Target="https://vk.com/album-62376173_284498076?ysclid=l9nwqycm8t603189418" TargetMode="External"/><Relationship Id="rId150" Type="http://schemas.openxmlformats.org/officeDocument/2006/relationships/hyperlink" Target="https://vk.com/wall322579659_1334?ysclid=l9p35j96do822086679" TargetMode="External"/><Relationship Id="rId155" Type="http://schemas.openxmlformats.org/officeDocument/2006/relationships/hyperlink" Target="https://vk.com/wall-34395207_2258?ysclid=l9p39jztb5887738305" TargetMode="External"/><Relationship Id="rId171" Type="http://schemas.openxmlformats.org/officeDocument/2006/relationships/hyperlink" Target="https://vk.com/club214221687?ysclid=la65y7uvvu700667769" TargetMode="External"/><Relationship Id="rId176" Type="http://schemas.openxmlformats.org/officeDocument/2006/relationships/hyperlink" Target="https://vk.com/shudkar_fest" TargetMode="External"/><Relationship Id="rId12" Type="http://schemas.openxmlformats.org/officeDocument/2006/relationships/hyperlink" Target="https://vk.com/wall-173675572_478?ysclid=l9nugvl5w7961023164" TargetMode="External"/><Relationship Id="rId17" Type="http://schemas.openxmlformats.org/officeDocument/2006/relationships/hyperlink" Target="https://vk.com/wall-173675572_478?ysclid=l9nugvl5w7961023164" TargetMode="External"/><Relationship Id="rId33" Type="http://schemas.openxmlformats.org/officeDocument/2006/relationships/hyperlink" Target="https://vk.com/public206608558?ysclid=l9nv9ewxa5217347056" TargetMode="External"/><Relationship Id="rId38" Type="http://schemas.openxmlformats.org/officeDocument/2006/relationships/hyperlink" Target="https://vk.com/wall-164450679_171?ysclid=l9nvf7qupz126124523" TargetMode="External"/><Relationship Id="rId59" Type="http://schemas.openxmlformats.org/officeDocument/2006/relationships/hyperlink" Target="https://vk.com/wall-145971_2319?ysclid=l9nw8lkjm6384715930" TargetMode="External"/><Relationship Id="rId103" Type="http://schemas.openxmlformats.org/officeDocument/2006/relationships/hyperlink" Target="https://vk.com/@gdk_omsk-press-reliz-xiv-otkrytogo-gorodskogo-konkursa-patriotichesko?ysclid=l9nx5h6nzi431705583" TargetMode="External"/><Relationship Id="rId108" Type="http://schemas.openxmlformats.org/officeDocument/2006/relationships/hyperlink" Target="https://vk.com/@elcred-mezhregionalnyi-turnir-po-karate-kekusinkai-na-kubok-korotoy?ysclid=l9nx7mohuy483257462" TargetMode="External"/><Relationship Id="rId124" Type="http://schemas.openxmlformats.org/officeDocument/2006/relationships/hyperlink" Target="https://vk.com/multsemya?ysclid=l9p215dchk51569924" TargetMode="External"/><Relationship Id="rId129" Type="http://schemas.openxmlformats.org/officeDocument/2006/relationships/hyperlink" Target="https://vk.com/multsemya?ysclid=l9p215dchk51569924" TargetMode="External"/><Relationship Id="rId54" Type="http://schemas.openxmlformats.org/officeDocument/2006/relationships/hyperlink" Target="https://vk.com/wall-85105741_502648?ysclid=l9nw4hudyu348878142" TargetMode="External"/><Relationship Id="rId70" Type="http://schemas.openxmlformats.org/officeDocument/2006/relationships/hyperlink" Target="https://vk.com/album-185560034_281969360?ysclid=l9nwcmqibl535044898" TargetMode="External"/><Relationship Id="rId75" Type="http://schemas.openxmlformats.org/officeDocument/2006/relationships/hyperlink" Target="https://vk.com/wall-160824554_2883?ysclid=l9nwh9lwlh344012484" TargetMode="External"/><Relationship Id="rId91" Type="http://schemas.openxmlformats.org/officeDocument/2006/relationships/hyperlink" Target="https://bbratstvo.com/2021/12/15/sorevnovaniya?ysclid=l9nwu1slkz37383650" TargetMode="External"/><Relationship Id="rId96" Type="http://schemas.openxmlformats.org/officeDocument/2006/relationships/hyperlink" Target="https://vk.com/wall-128462380_8497?ysclid=l9nwzcucsg380944520" TargetMode="External"/><Relationship Id="rId140" Type="http://schemas.openxmlformats.org/officeDocument/2006/relationships/hyperlink" Target="https://vk.com/ulibkakirov?ysclid=l9p2ockfzz492570306" TargetMode="External"/><Relationship Id="rId145" Type="http://schemas.openxmlformats.org/officeDocument/2006/relationships/hyperlink" Target="https://vk.com/chudodetky?ysclid=l9p332p6g9942997367" TargetMode="External"/><Relationship Id="rId161" Type="http://schemas.openxmlformats.org/officeDocument/2006/relationships/hyperlink" Target="https://vk.com/forumbumerang?ysclid=l9p407ds23496762194" TargetMode="External"/><Relationship Id="rId166" Type="http://schemas.openxmlformats.org/officeDocument/2006/relationships/hyperlink" Target="https://vk.com/farb_nsk" TargetMode="External"/><Relationship Id="rId1" Type="http://schemas.openxmlformats.org/officeDocument/2006/relationships/hyperlink" Target="https://vk.com/ynvolga" TargetMode="External"/><Relationship Id="rId6" Type="http://schemas.openxmlformats.org/officeDocument/2006/relationships/hyperlink" Target="https://vk.com/event191553836" TargetMode="External"/><Relationship Id="rId23" Type="http://schemas.openxmlformats.org/officeDocument/2006/relationships/hyperlink" Target="https://vk.com/patriot_nsk" TargetMode="External"/><Relationship Id="rId28" Type="http://schemas.openxmlformats.org/officeDocument/2006/relationships/hyperlink" Target="https://vk.com/public206608558?ysclid=l9nv9ewxa5217347056" TargetMode="External"/><Relationship Id="rId49" Type="http://schemas.openxmlformats.org/officeDocument/2006/relationships/hyperlink" Target="https://vk.com/wall-85105741_502648?ysclid=l9nw4hudyu348878142" TargetMode="External"/><Relationship Id="rId114" Type="http://schemas.openxmlformats.org/officeDocument/2006/relationships/hyperlink" Target="https://www.kulturakolp.ru/archives/20576?ysclid=l9nxn6u3to330457021" TargetMode="External"/><Relationship Id="rId119" Type="http://schemas.openxmlformats.org/officeDocument/2006/relationships/hyperlink" Target="https://vk.com/wall-188790378_379?ysclid=l9o0jey9ac917474955" TargetMode="External"/><Relationship Id="rId10" Type="http://schemas.openxmlformats.org/officeDocument/2006/relationships/hyperlink" Target="https://arb-nso.ru/" TargetMode="External"/><Relationship Id="rId31" Type="http://schemas.openxmlformats.org/officeDocument/2006/relationships/hyperlink" Target="https://vk.com/public206608558?ysclid=l9nv9ewxa5217347056" TargetMode="External"/><Relationship Id="rId44" Type="http://schemas.openxmlformats.org/officeDocument/2006/relationships/hyperlink" Target="https://vk.com/wall-119761317_6263?ysclid=l9nvlkhfy8362559807" TargetMode="External"/><Relationship Id="rId52" Type="http://schemas.openxmlformats.org/officeDocument/2006/relationships/hyperlink" Target="https://vk.com/wall-85105741_502648?ysclid=l9nw4hudyu348878142" TargetMode="External"/><Relationship Id="rId60" Type="http://schemas.openxmlformats.org/officeDocument/2006/relationships/hyperlink" Target="https://vk.com/wall-145971_2319?ysclid=l9nw8lkjm6384715930" TargetMode="External"/><Relationship Id="rId65" Type="http://schemas.openxmlformats.org/officeDocument/2006/relationships/hyperlink" Target="https://vk.com/wall-145971_2319?ysclid=l9nw8lkjm6384715930" TargetMode="External"/><Relationship Id="rId73" Type="http://schemas.openxmlformats.org/officeDocument/2006/relationships/hyperlink" Target="https://vk.com/album-185560034_281969360?ysclid=l9nwcmqibl535044898" TargetMode="External"/><Relationship Id="rId78" Type="http://schemas.openxmlformats.org/officeDocument/2006/relationships/hyperlink" Target="https://vk.com/wall-160824554_2883?ysclid=l9nwh9lwlh344012484" TargetMode="External"/><Relationship Id="rId81" Type="http://schemas.openxmlformats.org/officeDocument/2006/relationships/hyperlink" Target="https://vk.com/fokalin?ysclid=l9nwnlmmff312037721" TargetMode="External"/><Relationship Id="rId86" Type="http://schemas.openxmlformats.org/officeDocument/2006/relationships/hyperlink" Target="https://vk.com/album-62376173_284498076?ysclid=l9nwqycm8t603189418" TargetMode="External"/><Relationship Id="rId94" Type="http://schemas.openxmlformats.org/officeDocument/2006/relationships/hyperlink" Target="https://vk.com/ogni.krasnoyarsk?ysclid=l9nwwm3hmw267909789" TargetMode="External"/><Relationship Id="rId99" Type="http://schemas.openxmlformats.org/officeDocument/2006/relationships/hyperlink" Target="https://vk.com/wall-128462380_8497?ysclid=l9nwzcucsg380944520" TargetMode="External"/><Relationship Id="rId101" Type="http://schemas.openxmlformats.org/officeDocument/2006/relationships/hyperlink" Target="https://vk.com/@gdk_omsk-press-reliz-xiv-otkrytogo-gorodskogo-konkursa-patriotichesko?ysclid=l9nx5h6nzi431705583" TargetMode="External"/><Relationship Id="rId122" Type="http://schemas.openxmlformats.org/officeDocument/2006/relationships/hyperlink" Target="https://ballroom.ru/comp/xml?id=371&amp;ysclid=l9p184kes7515615591" TargetMode="External"/><Relationship Id="rId130" Type="http://schemas.openxmlformats.org/officeDocument/2006/relationships/hyperlink" Target="https://vk.com/multsemya?ysclid=l9p215dchk51569924" TargetMode="External"/><Relationship Id="rId135" Type="http://schemas.openxmlformats.org/officeDocument/2006/relationships/hyperlink" Target="https://vk.com/multsemya?ysclid=l9p215dchk51569924" TargetMode="External"/><Relationship Id="rId143" Type="http://schemas.openxmlformats.org/officeDocument/2006/relationships/hyperlink" Target="https://cafkis.nso.ru/news/2500?ysclid=l9p2xwalr0899367588" TargetMode="External"/><Relationship Id="rId148" Type="http://schemas.openxmlformats.org/officeDocument/2006/relationships/hyperlink" Target="https://vk.com/wall322579659_1334?ysclid=l9p35j96do822086679" TargetMode="External"/><Relationship Id="rId151" Type="http://schemas.openxmlformats.org/officeDocument/2006/relationships/hyperlink" Target="https://vk.com/wall322579659_1334?ysclid=l9p35j96do822086679" TargetMode="External"/><Relationship Id="rId156" Type="http://schemas.openxmlformats.org/officeDocument/2006/relationships/hyperlink" Target="https://vk.com/wall-34395207_2258?ysclid=l9p39jztb5887738305" TargetMode="External"/><Relationship Id="rId164" Type="http://schemas.openxmlformats.org/officeDocument/2006/relationships/hyperlink" Target="https://vk.com/farb_nsk" TargetMode="External"/><Relationship Id="rId169" Type="http://schemas.openxmlformats.org/officeDocument/2006/relationships/hyperlink" Target="https://vk.com/club214221687?ysclid=la65y7uvvu700667769" TargetMode="External"/><Relationship Id="rId177" Type="http://schemas.openxmlformats.org/officeDocument/2006/relationships/hyperlink" Target="https://vk.com/farb_nsk" TargetMode="External"/><Relationship Id="rId4" Type="http://schemas.openxmlformats.org/officeDocument/2006/relationships/hyperlink" Target="https://vk.com/dinastyafest" TargetMode="External"/><Relationship Id="rId9" Type="http://schemas.openxmlformats.org/officeDocument/2006/relationships/hyperlink" Target="https://arb-nso.ru/" TargetMode="External"/><Relationship Id="rId172" Type="http://schemas.openxmlformats.org/officeDocument/2006/relationships/hyperlink" Target="https://vk.com/club214221687?ysclid=la65y7uvvu700667769" TargetMode="External"/><Relationship Id="rId13" Type="http://schemas.openxmlformats.org/officeDocument/2006/relationships/hyperlink" Target="https://vk.com/wall-173675572_478?ysclid=l9nugvl5w7961023164" TargetMode="External"/><Relationship Id="rId18" Type="http://schemas.openxmlformats.org/officeDocument/2006/relationships/hyperlink" Target="https://vk.com/wall-173675572_478?ysclid=l9nugvl5w7961023164" TargetMode="External"/><Relationship Id="rId39" Type="http://schemas.openxmlformats.org/officeDocument/2006/relationships/hyperlink" Target="https://vk.com/wall-164450679_171?ysclid=l9nvf7qupz126124523" TargetMode="External"/><Relationship Id="rId109" Type="http://schemas.openxmlformats.org/officeDocument/2006/relationships/hyperlink" Target="https://vk.com/@elcred-mezhregionalnyi-turnir-po-karate-kekusinkai-na-kubok-korotoy?ysclid=l9nx7mohuy483257462" TargetMode="External"/><Relationship Id="rId34" Type="http://schemas.openxmlformats.org/officeDocument/2006/relationships/hyperlink" Target="https://vk.com/public206608558?ysclid=l9nv9ewxa5217347056" TargetMode="External"/><Relationship Id="rId50" Type="http://schemas.openxmlformats.org/officeDocument/2006/relationships/hyperlink" Target="https://vk.com/wall-85105741_502648?ysclid=l9nw4hudyu348878142" TargetMode="External"/><Relationship Id="rId55" Type="http://schemas.openxmlformats.org/officeDocument/2006/relationships/hyperlink" Target="https://vk.com/ftsnso?ysclid=l9nw6z96uk858759303" TargetMode="External"/><Relationship Id="rId76" Type="http://schemas.openxmlformats.org/officeDocument/2006/relationships/hyperlink" Target="https://vk.com/wall-160824554_2883?ysclid=l9nwh9lwlh344012484" TargetMode="External"/><Relationship Id="rId97" Type="http://schemas.openxmlformats.org/officeDocument/2006/relationships/hyperlink" Target="https://vk.com/wall-128462380_8497?ysclid=l9nwzcucsg380944520" TargetMode="External"/><Relationship Id="rId104" Type="http://schemas.openxmlformats.org/officeDocument/2006/relationships/hyperlink" Target="https://vk.com/@gdk_omsk-press-reliz-xiv-otkrytogo-gorodskogo-konkursa-patriotichesko?ysclid=l9nx5h6nzi431705583" TargetMode="External"/><Relationship Id="rId120" Type="http://schemas.openxmlformats.org/officeDocument/2006/relationships/hyperlink" Target="https://vk.com/wall-188790378_379?ysclid=l9o0jey9ac917474955" TargetMode="External"/><Relationship Id="rId125" Type="http://schemas.openxmlformats.org/officeDocument/2006/relationships/hyperlink" Target="https://vk.com/multsemya?ysclid=l9p215dchk51569924" TargetMode="External"/><Relationship Id="rId141" Type="http://schemas.openxmlformats.org/officeDocument/2006/relationships/hyperlink" Target="http://grandprixdynamo.ru/wp-content/uploads/2022/03/grandprix-2022.pdf" TargetMode="External"/><Relationship Id="rId146" Type="http://schemas.openxmlformats.org/officeDocument/2006/relationships/hyperlink" Target="https://vk.com/chudodetky?ysclid=l9p332p6g9942997367" TargetMode="External"/><Relationship Id="rId167" Type="http://schemas.openxmlformats.org/officeDocument/2006/relationships/hyperlink" Target="https://vk.com/club214221687?ysclid=la65y7uvvu700667769" TargetMode="External"/><Relationship Id="rId7" Type="http://schemas.openxmlformats.org/officeDocument/2006/relationships/hyperlink" Target="https://vk.com/event191553836" TargetMode="External"/><Relationship Id="rId71" Type="http://schemas.openxmlformats.org/officeDocument/2006/relationships/hyperlink" Target="https://vk.com/album-185560034_281969360?ysclid=l9nwcmqibl535044898" TargetMode="External"/><Relationship Id="rId92" Type="http://schemas.openxmlformats.org/officeDocument/2006/relationships/hyperlink" Target="https://bbratstvo.com/2021/12/15/sorevnovaniya?ysclid=l9nwu1slkz37383650" TargetMode="External"/><Relationship Id="rId162" Type="http://schemas.openxmlformats.org/officeDocument/2006/relationships/hyperlink" Target="https://vk.com/forumbumerang?ysclid=l9p407ds23496762194" TargetMode="External"/><Relationship Id="rId2" Type="http://schemas.openxmlformats.org/officeDocument/2006/relationships/hyperlink" Target="https://vk.com/ynvolga" TargetMode="External"/><Relationship Id="rId29" Type="http://schemas.openxmlformats.org/officeDocument/2006/relationships/hyperlink" Target="https://vk.com/public206608558?ysclid=l9nv9ewxa5217347056" TargetMode="External"/><Relationship Id="rId24" Type="http://schemas.openxmlformats.org/officeDocument/2006/relationships/hyperlink" Target="https://vk.com/patriot_nsk" TargetMode="External"/><Relationship Id="rId40" Type="http://schemas.openxmlformats.org/officeDocument/2006/relationships/hyperlink" Target="https://vk.com/wall-164450679_171?ysclid=l9nvf7qupz126124523" TargetMode="External"/><Relationship Id="rId45" Type="http://schemas.openxmlformats.org/officeDocument/2006/relationships/hyperlink" Target="https://vk.com/wall-119761317_6263?ysclid=l9nvlkhfy8362559807" TargetMode="External"/><Relationship Id="rId66" Type="http://schemas.openxmlformats.org/officeDocument/2006/relationships/hyperlink" Target="https://vk.com/album-185560034_281969360?ysclid=l9nwcmqibl535044898" TargetMode="External"/><Relationship Id="rId87" Type="http://schemas.openxmlformats.org/officeDocument/2006/relationships/hyperlink" Target="https://vk.com/album-62376173_284498076?ysclid=l9nwqycm8t603189418" TargetMode="External"/><Relationship Id="rId110" Type="http://schemas.openxmlformats.org/officeDocument/2006/relationships/hyperlink" Target="https://vk.com/@elcred-mezhregionalnyi-turnir-po-karate-kekusinkai-na-kubok-korotoy?ysclid=l9nx7mohuy483257462" TargetMode="External"/><Relationship Id="rId115" Type="http://schemas.openxmlformats.org/officeDocument/2006/relationships/hyperlink" Target="https://www.kulturakolp.ru/archives/20576?ysclid=l9nxn6u3to330457021" TargetMode="External"/><Relationship Id="rId131" Type="http://schemas.openxmlformats.org/officeDocument/2006/relationships/hyperlink" Target="https://vk.com/multsemya?ysclid=l9p215dchk51569924" TargetMode="External"/><Relationship Id="rId136" Type="http://schemas.openxmlformats.org/officeDocument/2006/relationships/hyperlink" Target="https://vk.com/multsemya?ysclid=l9p215dchk51569924" TargetMode="External"/><Relationship Id="rId157" Type="http://schemas.openxmlformats.org/officeDocument/2006/relationships/hyperlink" Target="https://vk.com/wall-34395207_2258?ysclid=l9p39jztb5887738305" TargetMode="External"/><Relationship Id="rId178" Type="http://schemas.openxmlformats.org/officeDocument/2006/relationships/hyperlink" Target="https://vk.com/farb_nsk" TargetMode="External"/><Relationship Id="rId61" Type="http://schemas.openxmlformats.org/officeDocument/2006/relationships/hyperlink" Target="https://vk.com/wall-145971_2319?ysclid=l9nw8lkjm6384715930" TargetMode="External"/><Relationship Id="rId82" Type="http://schemas.openxmlformats.org/officeDocument/2006/relationships/hyperlink" Target="https://vk.com/fokalin?ysclid=l9nwnlmmff312037721" TargetMode="External"/><Relationship Id="rId152" Type="http://schemas.openxmlformats.org/officeDocument/2006/relationships/hyperlink" Target="https://vk.com/children_media" TargetMode="External"/><Relationship Id="rId173" Type="http://schemas.openxmlformats.org/officeDocument/2006/relationships/hyperlink" Target="https://vk.com/club214221687?ysclid=la65y7uvvu700667769" TargetMode="External"/><Relationship Id="rId19" Type="http://schemas.openxmlformats.org/officeDocument/2006/relationships/hyperlink" Target="https://vk.com/wall-66583311_5614?ysclid=l9num27mkn75118970" TargetMode="External"/><Relationship Id="rId14" Type="http://schemas.openxmlformats.org/officeDocument/2006/relationships/hyperlink" Target="https://vk.com/wall-173675572_478?ysclid=l9nugvl5w7961023164" TargetMode="External"/><Relationship Id="rId30" Type="http://schemas.openxmlformats.org/officeDocument/2006/relationships/hyperlink" Target="https://vk.com/public206608558?ysclid=l9nv9ewxa5217347056" TargetMode="External"/><Relationship Id="rId35" Type="http://schemas.openxmlformats.org/officeDocument/2006/relationships/hyperlink" Target="https://vk.com/public206608558?ysclid=l9nv9ewxa5217347056" TargetMode="External"/><Relationship Id="rId56" Type="http://schemas.openxmlformats.org/officeDocument/2006/relationships/hyperlink" Target="https://vk.com/wall-145971_2319?ysclid=l9nw8lkjm6384715930" TargetMode="External"/><Relationship Id="rId77" Type="http://schemas.openxmlformats.org/officeDocument/2006/relationships/hyperlink" Target="https://vk.com/wall-160824554_2883?ysclid=l9nwh9lwlh344012484" TargetMode="External"/><Relationship Id="rId100" Type="http://schemas.openxmlformats.org/officeDocument/2006/relationships/hyperlink" Target="https://vk.com/@gdk_omsk-press-reliz-xiv-otkrytogo-gorodskogo-konkursa-patriotichesko?ysclid=l9nx5h6nzi431705583" TargetMode="External"/><Relationship Id="rId105" Type="http://schemas.openxmlformats.org/officeDocument/2006/relationships/hyperlink" Target="https://vk.com/@elcred-mezhregionalnyi-turnir-po-karate-kekusinkai-na-kubok-korotoy?ysclid=l9nx7mohuy483257462" TargetMode="External"/><Relationship Id="rId126" Type="http://schemas.openxmlformats.org/officeDocument/2006/relationships/hyperlink" Target="https://vk.com/multsemya?ysclid=l9p215dchk51569924" TargetMode="External"/><Relationship Id="rId147" Type="http://schemas.openxmlformats.org/officeDocument/2006/relationships/hyperlink" Target="https://vk.com/wall322579659_1334?ysclid=l9p35j96do822086679" TargetMode="External"/><Relationship Id="rId168" Type="http://schemas.openxmlformats.org/officeDocument/2006/relationships/hyperlink" Target="https://vk.com/club214221687?ysclid=la65y7uvvu700667769" TargetMode="External"/><Relationship Id="rId8" Type="http://schemas.openxmlformats.org/officeDocument/2006/relationships/hyperlink" Target="https://vk.com/event191553836" TargetMode="External"/><Relationship Id="rId51" Type="http://schemas.openxmlformats.org/officeDocument/2006/relationships/hyperlink" Target="https://vk.com/wall-85105741_502648?ysclid=l9nw4hudyu348878142" TargetMode="External"/><Relationship Id="rId72" Type="http://schemas.openxmlformats.org/officeDocument/2006/relationships/hyperlink" Target="https://vk.com/album-185560034_281969360?ysclid=l9nwcmqibl535044898" TargetMode="External"/><Relationship Id="rId93" Type="http://schemas.openxmlformats.org/officeDocument/2006/relationships/hyperlink" Target="https://vk.com/ogni.krasnoyarsk?ysclid=l9nwwm3hmw267909789" TargetMode="External"/><Relationship Id="rId98" Type="http://schemas.openxmlformats.org/officeDocument/2006/relationships/hyperlink" Target="https://vk.com/wall-128462380_8497?ysclid=l9nwzcucsg380944520" TargetMode="External"/><Relationship Id="rId121" Type="http://schemas.openxmlformats.org/officeDocument/2006/relationships/hyperlink" Target="https://vk.com/wall-208692765_63?ysclid=l9o0lj7lmr676362957" TargetMode="External"/><Relationship Id="rId142" Type="http://schemas.openxmlformats.org/officeDocument/2006/relationships/hyperlink" Target="http://grandprixdynamo.ru/wp-content/uploads/2022/03/grandprix-2022.pdf" TargetMode="External"/><Relationship Id="rId163" Type="http://schemas.openxmlformats.org/officeDocument/2006/relationships/hyperlink" Target="https://vk.com/farb_nsk" TargetMode="External"/><Relationship Id="rId3" Type="http://schemas.openxmlformats.org/officeDocument/2006/relationships/hyperlink" Target="https://vk.com/xiii_msfk" TargetMode="External"/><Relationship Id="rId25" Type="http://schemas.openxmlformats.org/officeDocument/2006/relationships/hyperlink" Target="https://novosibirsk.bezformata.com/listnews/semeyniy-tvorcheskiy-konkurs-prosemya/93872900/?ysclid=l9nv2yw3r0974228841" TargetMode="External"/><Relationship Id="rId46" Type="http://schemas.openxmlformats.org/officeDocument/2006/relationships/hyperlink" Target="https://vk.com/wall-171128143_5?ysclid=l9nvvpvmp8230665288" TargetMode="External"/><Relationship Id="rId67" Type="http://schemas.openxmlformats.org/officeDocument/2006/relationships/hyperlink" Target="https://vk.com/album-185560034_281969360?ysclid=l9nwcmqibl535044898" TargetMode="External"/><Relationship Id="rId116" Type="http://schemas.openxmlformats.org/officeDocument/2006/relationships/hyperlink" Target="https://vk.com/shudkar_fest?ysclid=l9nyhy6hm5488370621" TargetMode="External"/><Relationship Id="rId137" Type="http://schemas.openxmlformats.org/officeDocument/2006/relationships/hyperlink" Target="https://www.youtube.com/watch?v=jFZgcyItpp4" TargetMode="External"/><Relationship Id="rId158" Type="http://schemas.openxmlformats.org/officeDocument/2006/relationships/hyperlink" Target="https://vk.com/wall-828634_5743?ysclid=l9p3ykih3o412143844" TargetMode="External"/><Relationship Id="rId20" Type="http://schemas.openxmlformats.org/officeDocument/2006/relationships/hyperlink" Target="https://vk.com/patriot_nsk" TargetMode="External"/><Relationship Id="rId41" Type="http://schemas.openxmlformats.org/officeDocument/2006/relationships/hyperlink" Target="https://vk.com/wall-164450679_171?ysclid=l9nvf7qupz126124523" TargetMode="External"/><Relationship Id="rId62" Type="http://schemas.openxmlformats.org/officeDocument/2006/relationships/hyperlink" Target="https://vk.com/wall-145971_2319?ysclid=l9nw8lkjm6384715930" TargetMode="External"/><Relationship Id="rId83" Type="http://schemas.openxmlformats.org/officeDocument/2006/relationships/hyperlink" Target="https://vk.com/fokalin?ysclid=l9nwnlmmff312037721" TargetMode="External"/><Relationship Id="rId88" Type="http://schemas.openxmlformats.org/officeDocument/2006/relationships/hyperlink" Target="https://vk.com/album-62376173_284498076?ysclid=l9nwqycm8t603189418" TargetMode="External"/><Relationship Id="rId111" Type="http://schemas.openxmlformats.org/officeDocument/2006/relationships/hyperlink" Target="https://vk.com/@elcred-mezhregionalnyi-turnir-po-karate-kekusinkai-na-kubok-korotoy?ysclid=l9nx7mohuy483257462" TargetMode="External"/><Relationship Id="rId132" Type="http://schemas.openxmlformats.org/officeDocument/2006/relationships/hyperlink" Target="https://vk.com/multsemya?ysclid=l9p215dchk51569924" TargetMode="External"/><Relationship Id="rId153" Type="http://schemas.openxmlformats.org/officeDocument/2006/relationships/hyperlink" Target="https://vk.com/children_media" TargetMode="External"/><Relationship Id="rId174" Type="http://schemas.openxmlformats.org/officeDocument/2006/relationships/hyperlink" Target="https://vk.com/club214221687?ysclid=la65y7uvvu700667769" TargetMode="External"/><Relationship Id="rId179" Type="http://schemas.openxmlformats.org/officeDocument/2006/relationships/printerSettings" Target="../printerSettings/printerSettings12.bin"/><Relationship Id="rId15" Type="http://schemas.openxmlformats.org/officeDocument/2006/relationships/hyperlink" Target="https://vk.com/wall-173675572_478?ysclid=l9nugvl5w7961023164" TargetMode="External"/><Relationship Id="rId36" Type="http://schemas.openxmlformats.org/officeDocument/2006/relationships/hyperlink" Target="https://vk.com/public206608558?ysclid=l9nv9ewxa5217347056" TargetMode="External"/><Relationship Id="rId57" Type="http://schemas.openxmlformats.org/officeDocument/2006/relationships/hyperlink" Target="https://vk.com/wall-145971_2319?ysclid=l9nw8lkjm6384715930" TargetMode="External"/><Relationship Id="rId106" Type="http://schemas.openxmlformats.org/officeDocument/2006/relationships/hyperlink" Target="https://vk.com/@elcred-mezhregionalnyi-turnir-po-karate-kekusinkai-na-kubok-korotoy?ysclid=l9nx7mohuy483257462" TargetMode="External"/><Relationship Id="rId127" Type="http://schemas.openxmlformats.org/officeDocument/2006/relationships/hyperlink" Target="https://vk.com/multsemya?ysclid=l9p215dchk51569924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hyperlink" Target="https://t.me/patriot_nsk" TargetMode="External"/><Relationship Id="rId1" Type="http://schemas.openxmlformats.org/officeDocument/2006/relationships/hyperlink" Target="https://vk.com/patriot_nsk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hyperlink" Target="https://vk.com/pro_region?ysclid=l9p8206l3l453633227" TargetMode="Externa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view="pageBreakPreview" zoomScaleNormal="100" zoomScaleSheetLayoutView="100" workbookViewId="0">
      <selection activeCell="N7" sqref="N7"/>
    </sheetView>
  </sheetViews>
  <sheetFormatPr defaultColWidth="9.140625" defaultRowHeight="15" x14ac:dyDescent="0.25"/>
  <cols>
    <col min="1" max="1" width="10.140625" style="38" customWidth="1"/>
    <col min="2" max="2" width="9.140625" style="38"/>
    <col min="3" max="3" width="2.140625" style="38" customWidth="1"/>
    <col min="4" max="7" width="9.140625" style="38"/>
    <col min="8" max="8" width="8.5703125" style="38" customWidth="1"/>
    <col min="9" max="9" width="9.140625" style="38"/>
    <col min="10" max="10" width="9.140625" style="38" customWidth="1"/>
    <col min="11" max="11" width="5.42578125" style="38" customWidth="1"/>
    <col min="12" max="12" width="15.5703125" style="38" customWidth="1"/>
    <col min="13" max="13" width="9.140625" style="38"/>
    <col min="14" max="14" width="15.5703125" style="38" customWidth="1"/>
    <col min="15" max="16384" width="9.140625" style="38"/>
  </cols>
  <sheetData>
    <row r="1" spans="1:14" ht="20.25" x14ac:dyDescent="0.25">
      <c r="A1" s="288" t="s">
        <v>263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90"/>
    </row>
    <row r="2" spans="1:14" ht="38.25" customHeight="1" x14ac:dyDescent="0.25">
      <c r="A2" s="225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226"/>
    </row>
    <row r="3" spans="1:14" ht="19.5" customHeight="1" x14ac:dyDescent="0.25">
      <c r="A3" s="305" t="s">
        <v>199</v>
      </c>
      <c r="B3" s="306"/>
      <c r="C3" s="306"/>
      <c r="D3" s="306"/>
      <c r="E3" s="306"/>
      <c r="F3" s="91"/>
      <c r="G3" s="91"/>
      <c r="H3" s="91"/>
      <c r="I3" s="91"/>
      <c r="J3" s="91"/>
      <c r="K3" s="91"/>
      <c r="L3" s="291"/>
      <c r="M3" s="291"/>
      <c r="N3" s="292"/>
    </row>
    <row r="4" spans="1:14" ht="15.75" x14ac:dyDescent="0.25">
      <c r="A4" s="227" t="s">
        <v>72</v>
      </c>
      <c r="B4" s="304"/>
      <c r="C4" s="304"/>
      <c r="D4" s="304"/>
      <c r="E4" s="304"/>
      <c r="F4" s="91"/>
      <c r="G4" s="91"/>
      <c r="H4" s="91"/>
      <c r="I4" s="91"/>
      <c r="J4" s="91"/>
      <c r="K4" s="91"/>
      <c r="L4" s="91"/>
      <c r="M4" s="91"/>
      <c r="N4" s="226"/>
    </row>
    <row r="5" spans="1:14" ht="21.75" customHeight="1" x14ac:dyDescent="0.25">
      <c r="A5" s="309"/>
      <c r="B5" s="304"/>
      <c r="C5" s="304"/>
      <c r="D5" s="304"/>
      <c r="E5" s="304"/>
      <c r="F5" s="91"/>
      <c r="G5" s="91"/>
      <c r="H5" s="91"/>
      <c r="I5" s="91"/>
      <c r="J5" s="91"/>
      <c r="K5" s="91"/>
      <c r="L5" s="91"/>
      <c r="M5" s="91"/>
      <c r="N5" s="226"/>
    </row>
    <row r="6" spans="1:14" ht="30.75" customHeight="1" x14ac:dyDescent="0.25">
      <c r="A6" s="307" t="s">
        <v>652</v>
      </c>
      <c r="B6" s="308"/>
      <c r="C6" s="91"/>
      <c r="D6" s="310"/>
      <c r="E6" s="310"/>
      <c r="F6" s="91"/>
      <c r="G6" s="91"/>
      <c r="H6" s="91"/>
      <c r="I6" s="91"/>
      <c r="J6" s="91"/>
      <c r="K6" s="91"/>
      <c r="L6" s="91"/>
      <c r="M6" s="91"/>
      <c r="N6" s="226"/>
    </row>
    <row r="7" spans="1:14" ht="12.75" customHeight="1" x14ac:dyDescent="0.25">
      <c r="A7" s="311" t="s">
        <v>200</v>
      </c>
      <c r="B7" s="312"/>
      <c r="C7" s="91"/>
      <c r="D7" s="286" t="s">
        <v>201</v>
      </c>
      <c r="E7" s="286"/>
      <c r="F7" s="91"/>
      <c r="G7" s="91"/>
      <c r="H7" s="91"/>
      <c r="I7" s="91"/>
      <c r="J7" s="91"/>
      <c r="K7" s="91"/>
      <c r="L7" s="91"/>
      <c r="M7" s="91"/>
      <c r="N7" s="226"/>
    </row>
    <row r="8" spans="1:14" ht="12.75" customHeight="1" x14ac:dyDescent="0.25">
      <c r="A8" s="228"/>
      <c r="B8" s="287" t="s">
        <v>202</v>
      </c>
      <c r="C8" s="287"/>
      <c r="D8" s="287"/>
      <c r="E8" s="109"/>
      <c r="F8" s="91"/>
      <c r="G8" s="91"/>
      <c r="H8" s="91"/>
      <c r="I8" s="91"/>
      <c r="J8" s="91"/>
      <c r="K8" s="91"/>
      <c r="L8" s="91"/>
      <c r="M8" s="91"/>
      <c r="N8" s="226"/>
    </row>
    <row r="9" spans="1:14" ht="101.25" customHeight="1" x14ac:dyDescent="0.25">
      <c r="A9" s="225"/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226"/>
    </row>
    <row r="10" spans="1:14" ht="18.75" x14ac:dyDescent="0.3">
      <c r="A10" s="294" t="s">
        <v>93</v>
      </c>
      <c r="B10" s="295"/>
      <c r="C10" s="295"/>
      <c r="D10" s="295"/>
      <c r="E10" s="295"/>
      <c r="F10" s="295"/>
      <c r="G10" s="295"/>
      <c r="H10" s="295"/>
      <c r="I10" s="295"/>
      <c r="J10" s="295"/>
      <c r="K10" s="295"/>
      <c r="L10" s="295"/>
      <c r="M10" s="295"/>
      <c r="N10" s="296"/>
    </row>
    <row r="11" spans="1:14" ht="18.75" customHeight="1" x14ac:dyDescent="0.3">
      <c r="A11" s="297" t="s">
        <v>653</v>
      </c>
      <c r="B11" s="298"/>
      <c r="C11" s="298"/>
      <c r="D11" s="298"/>
      <c r="E11" s="298"/>
      <c r="F11" s="298"/>
      <c r="G11" s="298"/>
      <c r="H11" s="298"/>
      <c r="I11" s="298"/>
      <c r="J11" s="298"/>
      <c r="K11" s="298"/>
      <c r="L11" s="298"/>
      <c r="M11" s="298"/>
      <c r="N11" s="299"/>
    </row>
    <row r="12" spans="1:14" x14ac:dyDescent="0.25">
      <c r="A12" s="300" t="s">
        <v>94</v>
      </c>
      <c r="B12" s="301"/>
      <c r="C12" s="301"/>
      <c r="D12" s="301"/>
      <c r="E12" s="301"/>
      <c r="F12" s="301"/>
      <c r="G12" s="301"/>
      <c r="H12" s="301"/>
      <c r="I12" s="301"/>
      <c r="J12" s="301"/>
      <c r="K12" s="301"/>
      <c r="L12" s="301"/>
      <c r="M12" s="301"/>
      <c r="N12" s="302"/>
    </row>
    <row r="13" spans="1:14" ht="18.75" x14ac:dyDescent="0.3">
      <c r="A13" s="225"/>
      <c r="B13" s="91"/>
      <c r="C13" s="91"/>
      <c r="D13" s="91"/>
      <c r="E13" s="229" t="s">
        <v>95</v>
      </c>
      <c r="F13" s="293">
        <v>2022</v>
      </c>
      <c r="G13" s="293"/>
      <c r="H13" s="303" t="s">
        <v>96</v>
      </c>
      <c r="I13" s="303"/>
      <c r="J13" s="303"/>
      <c r="K13" s="91"/>
      <c r="L13" s="91"/>
      <c r="M13" s="91"/>
      <c r="N13" s="226"/>
    </row>
    <row r="14" spans="1:14" x14ac:dyDescent="0.25">
      <c r="A14" s="225"/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226"/>
    </row>
    <row r="15" spans="1:14" x14ac:dyDescent="0.25">
      <c r="A15" s="225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226"/>
    </row>
    <row r="16" spans="1:14" x14ac:dyDescent="0.25">
      <c r="A16" s="225"/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226"/>
    </row>
    <row r="17" spans="1:14" x14ac:dyDescent="0.25">
      <c r="A17" s="225"/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226"/>
    </row>
    <row r="18" spans="1:14" x14ac:dyDescent="0.25">
      <c r="A18" s="225"/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226"/>
    </row>
    <row r="19" spans="1:14" x14ac:dyDescent="0.25">
      <c r="A19" s="225"/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226"/>
    </row>
    <row r="20" spans="1:14" x14ac:dyDescent="0.25">
      <c r="A20" s="225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226"/>
    </row>
    <row r="21" spans="1:14" x14ac:dyDescent="0.25">
      <c r="A21" s="225"/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226"/>
    </row>
    <row r="22" spans="1:14" x14ac:dyDescent="0.25">
      <c r="A22" s="225"/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226"/>
    </row>
    <row r="23" spans="1:14" ht="18.75" x14ac:dyDescent="0.25">
      <c r="A23" s="283" t="s">
        <v>188</v>
      </c>
      <c r="B23" s="284"/>
      <c r="C23" s="284"/>
      <c r="D23" s="284"/>
      <c r="E23" s="284"/>
      <c r="F23" s="284"/>
      <c r="G23" s="284"/>
      <c r="H23" s="284"/>
      <c r="I23" s="284"/>
      <c r="J23" s="284"/>
      <c r="K23" s="284"/>
      <c r="L23" s="284"/>
      <c r="M23" s="284"/>
      <c r="N23" s="285"/>
    </row>
    <row r="24" spans="1:14" x14ac:dyDescent="0.25">
      <c r="A24" s="225"/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226"/>
    </row>
    <row r="25" spans="1:14" x14ac:dyDescent="0.25">
      <c r="A25" s="225"/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226"/>
    </row>
    <row r="26" spans="1:14" x14ac:dyDescent="0.25">
      <c r="A26" s="225"/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226"/>
    </row>
    <row r="27" spans="1:14" x14ac:dyDescent="0.25">
      <c r="A27" s="225"/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226"/>
    </row>
    <row r="28" spans="1:14" x14ac:dyDescent="0.25">
      <c r="A28" s="225"/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226"/>
    </row>
    <row r="29" spans="1:14" x14ac:dyDescent="0.25">
      <c r="A29" s="230"/>
      <c r="B29" s="231"/>
      <c r="C29" s="231"/>
      <c r="D29" s="231"/>
      <c r="E29" s="231"/>
      <c r="F29" s="231"/>
      <c r="G29" s="231"/>
      <c r="H29" s="231"/>
      <c r="I29" s="231"/>
      <c r="J29" s="231"/>
      <c r="K29" s="231"/>
      <c r="L29" s="231"/>
      <c r="M29" s="231"/>
      <c r="N29" s="232"/>
    </row>
  </sheetData>
  <mergeCells count="16">
    <mergeCell ref="A23:N23"/>
    <mergeCell ref="D7:E7"/>
    <mergeCell ref="B8:D8"/>
    <mergeCell ref="A1:N1"/>
    <mergeCell ref="L3:N3"/>
    <mergeCell ref="F13:G13"/>
    <mergeCell ref="A10:N10"/>
    <mergeCell ref="A11:N11"/>
    <mergeCell ref="A12:N12"/>
    <mergeCell ref="H13:J13"/>
    <mergeCell ref="B4:E4"/>
    <mergeCell ref="A3:E3"/>
    <mergeCell ref="A6:B6"/>
    <mergeCell ref="A5:E5"/>
    <mergeCell ref="D6:E6"/>
    <mergeCell ref="A7:B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view="pageBreakPreview" zoomScale="60" zoomScaleNormal="60" workbookViewId="0">
      <selection activeCell="F4" sqref="F4:F12"/>
    </sheetView>
  </sheetViews>
  <sheetFormatPr defaultRowHeight="15" x14ac:dyDescent="0.25"/>
  <cols>
    <col min="1" max="1" width="7" customWidth="1"/>
    <col min="2" max="2" width="54.85546875" customWidth="1"/>
    <col min="3" max="3" width="0.140625" customWidth="1"/>
    <col min="4" max="5" width="9.140625" hidden="1" customWidth="1"/>
    <col min="6" max="6" width="107.85546875" customWidth="1"/>
  </cols>
  <sheetData>
    <row r="1" spans="1:6" ht="21" customHeight="1" x14ac:dyDescent="0.3">
      <c r="A1" s="2" t="s">
        <v>205</v>
      </c>
      <c r="B1" s="1"/>
      <c r="C1" s="1"/>
      <c r="D1" s="1"/>
    </row>
    <row r="2" spans="1:6" ht="19.5" thickBot="1" x14ac:dyDescent="0.35">
      <c r="A2" s="2" t="s">
        <v>223</v>
      </c>
    </row>
    <row r="3" spans="1:6" ht="37.5" customHeight="1" x14ac:dyDescent="0.3">
      <c r="A3" s="194">
        <v>1</v>
      </c>
      <c r="B3" s="184" t="s">
        <v>233</v>
      </c>
      <c r="C3" s="185"/>
      <c r="D3" s="185"/>
      <c r="E3" s="186"/>
      <c r="F3" s="187"/>
    </row>
    <row r="4" spans="1:6" ht="63.75" customHeight="1" x14ac:dyDescent="0.3">
      <c r="A4" s="195">
        <v>2</v>
      </c>
      <c r="B4" s="118" t="s">
        <v>206</v>
      </c>
      <c r="C4" s="114"/>
      <c r="D4" s="114"/>
      <c r="E4" s="115"/>
      <c r="F4" s="188" t="s">
        <v>577</v>
      </c>
    </row>
    <row r="5" spans="1:6" ht="88.5" customHeight="1" x14ac:dyDescent="0.3">
      <c r="A5" s="196">
        <v>4</v>
      </c>
      <c r="B5" s="119" t="s">
        <v>231</v>
      </c>
      <c r="C5" s="112"/>
      <c r="D5" s="116"/>
      <c r="E5" s="113"/>
      <c r="F5" s="189" t="s">
        <v>578</v>
      </c>
    </row>
    <row r="6" spans="1:6" ht="37.5" customHeight="1" x14ac:dyDescent="0.3">
      <c r="A6" s="196">
        <v>5</v>
      </c>
      <c r="B6" s="117" t="s">
        <v>234</v>
      </c>
      <c r="C6" s="112"/>
      <c r="D6" s="112"/>
      <c r="E6" s="113"/>
      <c r="F6" s="189" t="s">
        <v>579</v>
      </c>
    </row>
    <row r="7" spans="1:6" ht="106.5" customHeight="1" x14ac:dyDescent="0.3">
      <c r="A7" s="196">
        <v>6</v>
      </c>
      <c r="B7" s="119" t="s">
        <v>232</v>
      </c>
      <c r="C7" s="112"/>
      <c r="D7" s="112"/>
      <c r="E7" s="113"/>
      <c r="F7" s="189" t="s">
        <v>580</v>
      </c>
    </row>
    <row r="8" spans="1:6" ht="140.25" customHeight="1" x14ac:dyDescent="0.3">
      <c r="A8" s="196">
        <v>7</v>
      </c>
      <c r="B8" s="119" t="s">
        <v>227</v>
      </c>
      <c r="C8" s="112"/>
      <c r="D8" s="112"/>
      <c r="E8" s="113"/>
      <c r="F8" s="189" t="s">
        <v>581</v>
      </c>
    </row>
    <row r="9" spans="1:6" ht="167.25" customHeight="1" x14ac:dyDescent="0.3">
      <c r="A9" s="196">
        <v>8</v>
      </c>
      <c r="B9" s="119" t="s">
        <v>228</v>
      </c>
      <c r="C9" s="112"/>
      <c r="D9" s="112"/>
      <c r="E9" s="113"/>
      <c r="F9" s="189" t="s">
        <v>582</v>
      </c>
    </row>
    <row r="10" spans="1:6" ht="114.75" customHeight="1" x14ac:dyDescent="0.3">
      <c r="A10" s="196">
        <v>9</v>
      </c>
      <c r="B10" s="119" t="s">
        <v>226</v>
      </c>
      <c r="C10" s="112"/>
      <c r="D10" s="112"/>
      <c r="E10" s="113"/>
      <c r="F10" s="189" t="s">
        <v>583</v>
      </c>
    </row>
    <row r="11" spans="1:6" ht="88.5" customHeight="1" x14ac:dyDescent="0.3">
      <c r="A11" s="196">
        <v>10</v>
      </c>
      <c r="B11" s="119" t="s">
        <v>230</v>
      </c>
      <c r="C11" s="112"/>
      <c r="D11" s="112"/>
      <c r="E11" s="113"/>
      <c r="F11" s="189" t="s">
        <v>584</v>
      </c>
    </row>
    <row r="12" spans="1:6" ht="135" customHeight="1" thickBot="1" x14ac:dyDescent="0.35">
      <c r="A12" s="197">
        <v>11</v>
      </c>
      <c r="B12" s="190" t="s">
        <v>229</v>
      </c>
      <c r="C12" s="191"/>
      <c r="D12" s="191"/>
      <c r="E12" s="192"/>
      <c r="F12" s="193" t="s">
        <v>585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33"/>
  <sheetViews>
    <sheetView view="pageBreakPreview" topLeftCell="A7" zoomScale="90" zoomScaleNormal="100" zoomScaleSheetLayoutView="90" workbookViewId="0">
      <selection activeCell="C7" sqref="C7:F13"/>
    </sheetView>
  </sheetViews>
  <sheetFormatPr defaultRowHeight="15" x14ac:dyDescent="0.25"/>
  <cols>
    <col min="1" max="1" width="5" customWidth="1"/>
    <col min="2" max="2" width="37.85546875" customWidth="1"/>
    <col min="3" max="3" width="9.42578125" customWidth="1"/>
    <col min="4" max="4" width="10.140625" customWidth="1"/>
    <col min="5" max="5" width="10" customWidth="1"/>
    <col min="6" max="6" width="9.85546875" customWidth="1"/>
    <col min="7" max="7" width="31" customWidth="1"/>
    <col min="8" max="8" width="19.85546875" customWidth="1"/>
  </cols>
  <sheetData>
    <row r="1" spans="1:9" ht="21" customHeight="1" x14ac:dyDescent="0.3">
      <c r="A1" s="313" t="s">
        <v>82</v>
      </c>
      <c r="B1" s="313"/>
      <c r="C1" s="313"/>
      <c r="D1" s="313"/>
      <c r="E1" s="313"/>
      <c r="F1" s="313"/>
      <c r="G1" s="313"/>
      <c r="H1" s="313"/>
    </row>
    <row r="2" spans="1:9" s="4" customFormat="1" ht="18.75" x14ac:dyDescent="0.3">
      <c r="A2" s="39" t="s">
        <v>68</v>
      </c>
      <c r="B2" s="39"/>
      <c r="C2" s="39"/>
      <c r="D2" s="39"/>
      <c r="E2" s="39"/>
      <c r="F2" s="39"/>
      <c r="G2" s="39"/>
      <c r="H2" s="39"/>
    </row>
    <row r="3" spans="1:9" s="1" customFormat="1" ht="21" customHeight="1" x14ac:dyDescent="0.3">
      <c r="A3" s="314" t="s">
        <v>56</v>
      </c>
      <c r="B3" s="317" t="s">
        <v>71</v>
      </c>
      <c r="C3" s="320" t="s">
        <v>176</v>
      </c>
      <c r="D3" s="321"/>
      <c r="E3" s="320" t="s">
        <v>192</v>
      </c>
      <c r="F3" s="321"/>
      <c r="G3" s="324" t="s">
        <v>0</v>
      </c>
      <c r="H3" s="324"/>
    </row>
    <row r="4" spans="1:9" s="1" customFormat="1" ht="54" customHeight="1" x14ac:dyDescent="0.3">
      <c r="A4" s="315"/>
      <c r="B4" s="318"/>
      <c r="C4" s="322"/>
      <c r="D4" s="323"/>
      <c r="E4" s="322"/>
      <c r="F4" s="319"/>
      <c r="G4" s="324" t="s">
        <v>177</v>
      </c>
      <c r="H4" s="324" t="s">
        <v>193</v>
      </c>
    </row>
    <row r="5" spans="1:9" s="1" customFormat="1" ht="18.75" hidden="1" customHeight="1" x14ac:dyDescent="0.3">
      <c r="A5" s="315"/>
      <c r="B5" s="318"/>
      <c r="C5" s="40"/>
      <c r="D5" s="40"/>
      <c r="E5" s="40"/>
      <c r="F5" s="41"/>
      <c r="G5" s="324"/>
      <c r="H5" s="324"/>
    </row>
    <row r="6" spans="1:9" s="1" customFormat="1" ht="21.75" customHeight="1" x14ac:dyDescent="0.3">
      <c r="A6" s="316"/>
      <c r="B6" s="319"/>
      <c r="C6" s="173" t="s">
        <v>53</v>
      </c>
      <c r="D6" s="173" t="s">
        <v>83</v>
      </c>
      <c r="E6" s="173" t="s">
        <v>53</v>
      </c>
      <c r="F6" s="176" t="s">
        <v>83</v>
      </c>
      <c r="G6" s="324"/>
      <c r="H6" s="324"/>
    </row>
    <row r="7" spans="1:9" s="1" customFormat="1" ht="39" customHeight="1" x14ac:dyDescent="0.3">
      <c r="A7" s="42">
        <v>1</v>
      </c>
      <c r="B7" s="43" t="s">
        <v>54</v>
      </c>
      <c r="C7" s="174">
        <v>10</v>
      </c>
      <c r="D7" s="174">
        <v>10</v>
      </c>
      <c r="E7" s="174">
        <v>225</v>
      </c>
      <c r="F7" s="174">
        <v>285</v>
      </c>
      <c r="G7" s="174">
        <v>0</v>
      </c>
      <c r="H7" s="174">
        <v>0</v>
      </c>
    </row>
    <row r="8" spans="1:9" s="1" customFormat="1" ht="39" customHeight="1" x14ac:dyDescent="0.3">
      <c r="A8" s="42">
        <v>2</v>
      </c>
      <c r="B8" s="43" t="s">
        <v>55</v>
      </c>
      <c r="C8" s="174">
        <v>1</v>
      </c>
      <c r="D8" s="174">
        <v>1</v>
      </c>
      <c r="E8" s="174">
        <v>35</v>
      </c>
      <c r="F8" s="174">
        <v>35</v>
      </c>
      <c r="G8" s="174">
        <v>0</v>
      </c>
      <c r="H8" s="174">
        <v>0</v>
      </c>
    </row>
    <row r="9" spans="1:9" s="1" customFormat="1" ht="19.5" customHeight="1" x14ac:dyDescent="0.3">
      <c r="A9" s="330">
        <v>3</v>
      </c>
      <c r="B9" s="96" t="s">
        <v>63</v>
      </c>
      <c r="C9" s="332">
        <v>3</v>
      </c>
      <c r="D9" s="332">
        <v>3</v>
      </c>
      <c r="E9" s="334">
        <v>70</v>
      </c>
      <c r="F9" s="335"/>
      <c r="G9" s="332">
        <v>0</v>
      </c>
      <c r="H9" s="94">
        <v>0</v>
      </c>
    </row>
    <row r="10" spans="1:9" s="1" customFormat="1" ht="18.75" customHeight="1" x14ac:dyDescent="0.3">
      <c r="A10" s="331"/>
      <c r="B10" s="96" t="s">
        <v>85</v>
      </c>
      <c r="C10" s="333"/>
      <c r="D10" s="333"/>
      <c r="E10" s="174">
        <v>0</v>
      </c>
      <c r="F10" s="174">
        <v>70</v>
      </c>
      <c r="G10" s="333"/>
      <c r="H10" s="174">
        <v>0</v>
      </c>
    </row>
    <row r="11" spans="1:9" s="1" customFormat="1" ht="56.25" customHeight="1" x14ac:dyDescent="0.3">
      <c r="A11" s="42">
        <v>4</v>
      </c>
      <c r="B11" s="44" t="s">
        <v>64</v>
      </c>
      <c r="C11" s="174">
        <v>2</v>
      </c>
      <c r="D11" s="174">
        <v>2</v>
      </c>
      <c r="E11" s="174">
        <v>35</v>
      </c>
      <c r="F11" s="174">
        <v>32</v>
      </c>
      <c r="G11" s="174"/>
      <c r="H11" s="174">
        <v>0</v>
      </c>
    </row>
    <row r="12" spans="1:9" s="1" customFormat="1" ht="56.25" x14ac:dyDescent="0.3">
      <c r="A12" s="42">
        <v>5</v>
      </c>
      <c r="B12" s="43" t="s">
        <v>65</v>
      </c>
      <c r="C12" s="174">
        <v>2</v>
      </c>
      <c r="D12" s="174">
        <v>2</v>
      </c>
      <c r="E12" s="174">
        <v>40</v>
      </c>
      <c r="F12" s="174">
        <v>32</v>
      </c>
      <c r="G12" s="174">
        <v>0</v>
      </c>
      <c r="H12" s="174">
        <v>0</v>
      </c>
    </row>
    <row r="13" spans="1:9" s="1" customFormat="1" ht="39" customHeight="1" x14ac:dyDescent="0.3">
      <c r="A13" s="42">
        <v>6</v>
      </c>
      <c r="B13" s="44" t="s">
        <v>66</v>
      </c>
      <c r="C13" s="174">
        <v>0</v>
      </c>
      <c r="D13" s="174">
        <v>0</v>
      </c>
      <c r="E13" s="174">
        <v>0</v>
      </c>
      <c r="F13" s="174">
        <v>0</v>
      </c>
      <c r="G13" s="174">
        <v>0</v>
      </c>
      <c r="H13" s="174">
        <v>0</v>
      </c>
    </row>
    <row r="14" spans="1:9" s="2" customFormat="1" ht="39" customHeight="1" x14ac:dyDescent="0.3">
      <c r="A14" s="336" t="s">
        <v>84</v>
      </c>
      <c r="B14" s="337"/>
      <c r="C14" s="340">
        <f>C13+C12+C11+C9+C8+C7</f>
        <v>18</v>
      </c>
      <c r="D14" s="340">
        <f>D13+D12+D11+D9+D8+D7</f>
        <v>18</v>
      </c>
      <c r="E14" s="45">
        <f>E7+E8+E11+E12+E13</f>
        <v>335</v>
      </c>
      <c r="F14" s="45">
        <f>F7+F8+F11+F12+F13</f>
        <v>384</v>
      </c>
      <c r="G14" s="340">
        <f>G7+G8+G9+G11+G12+G13</f>
        <v>0</v>
      </c>
      <c r="H14" s="45"/>
      <c r="I14" s="105"/>
    </row>
    <row r="15" spans="1:9" ht="39" customHeight="1" x14ac:dyDescent="0.25">
      <c r="A15" s="338"/>
      <c r="B15" s="339"/>
      <c r="C15" s="341"/>
      <c r="D15" s="341"/>
      <c r="E15" s="46">
        <f>E10</f>
        <v>0</v>
      </c>
      <c r="F15" s="46">
        <f>F10</f>
        <v>70</v>
      </c>
      <c r="G15" s="341"/>
      <c r="H15" s="46"/>
    </row>
    <row r="16" spans="1:9" ht="18.75" x14ac:dyDescent="0.3">
      <c r="A16" s="325" t="s">
        <v>191</v>
      </c>
      <c r="B16" s="326"/>
      <c r="C16" s="327">
        <f>F14+E9</f>
        <v>454</v>
      </c>
      <c r="D16" s="328"/>
      <c r="E16" s="328"/>
      <c r="F16" s="328"/>
      <c r="G16" s="328"/>
      <c r="H16" s="329"/>
      <c r="I16" s="102">
        <f>F14+F15</f>
        <v>454</v>
      </c>
    </row>
    <row r="17" spans="8:32" s="3" customFormat="1" x14ac:dyDescent="0.25"/>
    <row r="18" spans="8:32" s="3" customFormat="1" ht="15" customHeight="1" x14ac:dyDescent="0.3">
      <c r="I18" s="9"/>
      <c r="J18" s="9"/>
      <c r="K18" s="9"/>
      <c r="L18" s="9"/>
      <c r="M18" s="9"/>
      <c r="N18" s="9"/>
      <c r="O18" s="9"/>
      <c r="P18" s="9"/>
      <c r="Q18" s="9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</row>
    <row r="19" spans="8:32" s="3" customFormat="1" ht="15" customHeight="1" x14ac:dyDescent="0.3">
      <c r="I19" s="9"/>
      <c r="J19" s="9"/>
      <c r="K19" s="9"/>
      <c r="L19" s="9"/>
      <c r="M19" s="9"/>
      <c r="N19" s="9"/>
      <c r="O19" s="9"/>
      <c r="P19" s="9"/>
      <c r="Q19" s="9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</row>
    <row r="20" spans="8:32" s="3" customFormat="1" ht="18.75" x14ac:dyDescent="0.3">
      <c r="I20" s="11"/>
      <c r="J20" s="12"/>
      <c r="K20" s="13"/>
      <c r="L20" s="12"/>
      <c r="M20" s="12"/>
      <c r="N20" s="12"/>
      <c r="O20" s="14"/>
      <c r="P20" s="12"/>
      <c r="Q20" s="12"/>
      <c r="R20" s="13"/>
      <c r="S20" s="12"/>
      <c r="T20" s="12"/>
      <c r="U20" s="15"/>
      <c r="V20" s="13"/>
      <c r="W20" s="16"/>
      <c r="X20" s="12"/>
      <c r="Y20" s="13"/>
      <c r="Z20" s="12"/>
      <c r="AA20" s="12"/>
      <c r="AB20" s="13"/>
      <c r="AC20" s="10"/>
      <c r="AD20" s="10"/>
      <c r="AE20" s="10"/>
      <c r="AF20" s="10"/>
    </row>
    <row r="21" spans="8:32" s="3" customFormat="1" ht="18.75" x14ac:dyDescent="0.3">
      <c r="I21" s="11"/>
      <c r="J21" s="12"/>
      <c r="K21" s="13"/>
      <c r="L21" s="12"/>
      <c r="M21" s="12"/>
      <c r="N21" s="12"/>
      <c r="O21" s="14"/>
      <c r="P21" s="12"/>
      <c r="Q21" s="12"/>
      <c r="R21" s="13"/>
      <c r="S21" s="12"/>
      <c r="T21" s="12"/>
      <c r="U21" s="15"/>
      <c r="V21" s="13"/>
      <c r="W21" s="16"/>
      <c r="X21" s="12"/>
      <c r="Y21" s="13"/>
      <c r="Z21" s="12"/>
      <c r="AA21" s="12"/>
      <c r="AB21" s="13"/>
      <c r="AC21" s="10"/>
      <c r="AD21" s="10"/>
      <c r="AE21" s="10"/>
      <c r="AF21" s="10"/>
    </row>
    <row r="22" spans="8:32" s="3" customFormat="1" ht="18.75" x14ac:dyDescent="0.3">
      <c r="I22" s="11"/>
      <c r="J22" s="12"/>
      <c r="K22" s="13"/>
      <c r="L22" s="12"/>
      <c r="M22" s="12"/>
      <c r="N22" s="12"/>
      <c r="O22" s="14"/>
      <c r="P22" s="12"/>
      <c r="Q22" s="12"/>
      <c r="R22" s="13"/>
      <c r="S22" s="12"/>
      <c r="T22" s="12"/>
      <c r="U22" s="15"/>
      <c r="V22" s="13"/>
      <c r="W22" s="16"/>
      <c r="X22" s="12"/>
      <c r="Y22" s="13"/>
      <c r="Z22" s="12"/>
      <c r="AA22" s="12"/>
      <c r="AB22" s="13"/>
      <c r="AC22" s="10"/>
      <c r="AD22" s="10"/>
      <c r="AE22" s="10"/>
      <c r="AF22" s="10"/>
    </row>
    <row r="23" spans="8:32" s="3" customFormat="1" ht="18.75" x14ac:dyDescent="0.3">
      <c r="I23" s="11"/>
      <c r="J23" s="12"/>
      <c r="K23" s="13"/>
      <c r="L23" s="12"/>
      <c r="M23" s="12"/>
      <c r="N23" s="12"/>
      <c r="O23" s="14"/>
      <c r="P23" s="12"/>
      <c r="Q23" s="12"/>
      <c r="R23" s="13"/>
      <c r="S23" s="12"/>
      <c r="T23" s="12"/>
      <c r="U23" s="15"/>
      <c r="V23" s="13"/>
      <c r="W23" s="16"/>
      <c r="X23" s="12"/>
      <c r="Y23" s="13"/>
      <c r="Z23" s="12"/>
      <c r="AA23" s="12"/>
      <c r="AB23" s="13"/>
      <c r="AC23" s="10"/>
      <c r="AD23" s="10"/>
      <c r="AE23" s="10"/>
      <c r="AF23" s="10"/>
    </row>
    <row r="24" spans="8:32" s="3" customFormat="1" ht="18.75" x14ac:dyDescent="0.3">
      <c r="I24" s="11"/>
      <c r="J24" s="12"/>
      <c r="K24" s="13"/>
      <c r="L24" s="12"/>
      <c r="M24" s="12"/>
      <c r="N24" s="12"/>
      <c r="O24" s="14"/>
      <c r="P24" s="12"/>
      <c r="Q24" s="12"/>
      <c r="R24" s="13"/>
      <c r="S24" s="12"/>
      <c r="T24" s="12"/>
      <c r="U24" s="12"/>
      <c r="V24" s="13"/>
      <c r="W24" s="16"/>
      <c r="X24" s="12"/>
      <c r="Y24" s="13"/>
      <c r="Z24" s="12"/>
      <c r="AA24" s="12"/>
      <c r="AB24" s="13"/>
      <c r="AC24" s="10"/>
      <c r="AD24" s="10"/>
      <c r="AE24" s="10"/>
      <c r="AF24" s="10"/>
    </row>
    <row r="25" spans="8:32" s="3" customFormat="1" ht="18.75" customHeight="1" x14ac:dyDescent="0.3">
      <c r="I25" s="9"/>
      <c r="J25" s="12"/>
      <c r="K25" s="13"/>
      <c r="L25" s="12"/>
      <c r="M25" s="12"/>
      <c r="N25" s="13"/>
      <c r="O25" s="14"/>
      <c r="P25" s="12"/>
      <c r="Q25" s="12"/>
      <c r="R25" s="13"/>
      <c r="S25" s="13"/>
      <c r="T25" s="12"/>
      <c r="U25" s="13"/>
      <c r="V25" s="13"/>
      <c r="W25" s="16"/>
      <c r="X25" s="12"/>
      <c r="Y25" s="13"/>
      <c r="Z25" s="12"/>
      <c r="AA25" s="13"/>
      <c r="AB25" s="13"/>
      <c r="AC25" s="10"/>
      <c r="AD25" s="10"/>
      <c r="AE25" s="10"/>
      <c r="AF25" s="10"/>
    </row>
    <row r="26" spans="8:32" s="3" customFormat="1" ht="18.75" x14ac:dyDescent="0.3">
      <c r="I26" s="11"/>
      <c r="J26" s="12"/>
      <c r="K26" s="13"/>
      <c r="L26" s="12"/>
      <c r="M26" s="12"/>
      <c r="N26" s="12"/>
      <c r="O26" s="14"/>
      <c r="P26" s="12"/>
      <c r="Q26" s="12"/>
      <c r="R26" s="13"/>
      <c r="S26" s="13"/>
      <c r="T26" s="12"/>
      <c r="U26" s="15"/>
      <c r="V26" s="13"/>
      <c r="W26" s="16"/>
      <c r="X26" s="12"/>
      <c r="Y26" s="13"/>
      <c r="Z26" s="12"/>
      <c r="AA26" s="12"/>
      <c r="AB26" s="13"/>
      <c r="AC26" s="10"/>
      <c r="AD26" s="10"/>
      <c r="AE26" s="10"/>
      <c r="AF26" s="10"/>
    </row>
    <row r="27" spans="8:32" s="3" customFormat="1" ht="18.75" x14ac:dyDescent="0.3">
      <c r="I27" s="11"/>
      <c r="J27" s="12"/>
      <c r="K27" s="13"/>
      <c r="L27" s="12"/>
      <c r="M27" s="12"/>
      <c r="N27" s="12"/>
      <c r="O27" s="14"/>
      <c r="P27" s="12"/>
      <c r="Q27" s="12"/>
      <c r="R27" s="13"/>
      <c r="S27" s="12"/>
      <c r="T27" s="12"/>
      <c r="U27" s="15"/>
      <c r="V27" s="13"/>
      <c r="W27" s="16"/>
      <c r="X27" s="12"/>
      <c r="Y27" s="13"/>
      <c r="Z27" s="12"/>
      <c r="AA27" s="12"/>
      <c r="AB27" s="13"/>
      <c r="AC27" s="10"/>
      <c r="AD27" s="10"/>
      <c r="AE27" s="10"/>
      <c r="AF27" s="10"/>
    </row>
    <row r="28" spans="8:32" ht="18.75" x14ac:dyDescent="0.3">
      <c r="I28" s="11"/>
      <c r="J28" s="12"/>
      <c r="K28" s="13"/>
      <c r="L28" s="12"/>
      <c r="M28" s="12"/>
      <c r="N28" s="12"/>
      <c r="O28" s="14"/>
      <c r="P28" s="12"/>
      <c r="Q28" s="12"/>
      <c r="R28" s="13"/>
      <c r="S28" s="12"/>
      <c r="T28" s="12"/>
      <c r="U28" s="15"/>
      <c r="V28" s="13"/>
      <c r="W28" s="16"/>
      <c r="X28" s="12"/>
      <c r="Y28" s="13"/>
      <c r="Z28" s="12"/>
      <c r="AA28" s="12"/>
      <c r="AB28" s="13"/>
      <c r="AC28" s="10"/>
      <c r="AD28" s="10"/>
      <c r="AE28" s="10"/>
      <c r="AF28" s="10"/>
    </row>
    <row r="29" spans="8:32" ht="18.75" x14ac:dyDescent="0.3">
      <c r="I29" s="17"/>
      <c r="J29" s="12"/>
      <c r="K29" s="13"/>
      <c r="L29" s="12"/>
      <c r="M29" s="12"/>
      <c r="N29" s="12"/>
      <c r="O29" s="14"/>
      <c r="P29" s="12"/>
      <c r="Q29" s="12"/>
      <c r="R29" s="13"/>
      <c r="S29" s="12"/>
      <c r="T29" s="12"/>
      <c r="U29" s="15"/>
      <c r="V29" s="13"/>
      <c r="W29" s="16"/>
      <c r="X29" s="12"/>
      <c r="Y29" s="13"/>
      <c r="Z29" s="12"/>
      <c r="AA29" s="12"/>
      <c r="AB29" s="13"/>
      <c r="AC29" s="10"/>
      <c r="AD29" s="10"/>
      <c r="AE29" s="10"/>
      <c r="AF29" s="10"/>
    </row>
    <row r="30" spans="8:32" ht="18.75" x14ac:dyDescent="0.3">
      <c r="I30" s="17"/>
      <c r="J30" s="12"/>
      <c r="K30" s="13"/>
      <c r="L30" s="12"/>
      <c r="M30" s="12"/>
      <c r="N30" s="12"/>
      <c r="O30" s="14"/>
      <c r="P30" s="12"/>
      <c r="Q30" s="12"/>
      <c r="R30" s="13"/>
      <c r="S30" s="12"/>
      <c r="T30" s="12"/>
      <c r="U30" s="15"/>
      <c r="V30" s="13"/>
      <c r="W30" s="16"/>
      <c r="X30" s="12"/>
      <c r="Y30" s="13"/>
      <c r="Z30" s="12"/>
      <c r="AA30" s="12"/>
      <c r="AB30" s="13"/>
      <c r="AC30" s="10"/>
      <c r="AD30" s="10"/>
      <c r="AE30" s="10"/>
      <c r="AF30" s="10"/>
    </row>
    <row r="31" spans="8:32" x14ac:dyDescent="0.25"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8:32" x14ac:dyDescent="0.25"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="18" customFormat="1" ht="15" customHeight="1" x14ac:dyDescent="0.25"/>
  </sheetData>
  <sheetProtection algorithmName="SHA-512" hashValue="QJeJWeQ+JKITScq5+mzjpB9p/72Kfps4Gv8g8i6+xTcNGpro/VDCpPz8HqBcRDsHCE9Za01WYvx9lVLpTWIOjQ==" saltValue="RNIGZccQcCsGyYWkHldzsA==" spinCount="100000" sheet="1" objects="1" scenarios="1"/>
  <mergeCells count="19">
    <mergeCell ref="A16:B16"/>
    <mergeCell ref="C16:H16"/>
    <mergeCell ref="A9:A10"/>
    <mergeCell ref="C9:C10"/>
    <mergeCell ref="D9:D10"/>
    <mergeCell ref="E9:F9"/>
    <mergeCell ref="G9:G10"/>
    <mergeCell ref="A14:B15"/>
    <mergeCell ref="C14:C15"/>
    <mergeCell ref="D14:D15"/>
    <mergeCell ref="G14:G15"/>
    <mergeCell ref="A1:H1"/>
    <mergeCell ref="A3:A6"/>
    <mergeCell ref="B3:B6"/>
    <mergeCell ref="C3:D4"/>
    <mergeCell ref="E3:F4"/>
    <mergeCell ref="G3:H3"/>
    <mergeCell ref="G4:G6"/>
    <mergeCell ref="H4:H6"/>
  </mergeCells>
  <pageMargins left="0.70866141732283472" right="0.70866141732283472" top="0.74803149606299213" bottom="0.74803149606299213" header="0.31496062992125984" footer="0.31496062992125984"/>
  <pageSetup paperSize="9" scale="92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abSelected="1" view="pageBreakPreview" zoomScale="90" zoomScaleNormal="100" zoomScaleSheetLayoutView="90" workbookViewId="0">
      <selection activeCell="B11" sqref="B11:B16"/>
    </sheetView>
  </sheetViews>
  <sheetFormatPr defaultRowHeight="15" x14ac:dyDescent="0.25"/>
  <cols>
    <col min="1" max="1" width="30.5703125" customWidth="1"/>
    <col min="2" max="2" width="19" customWidth="1"/>
    <col min="3" max="3" width="45" customWidth="1"/>
    <col min="4" max="4" width="9.140625" customWidth="1"/>
  </cols>
  <sheetData>
    <row r="1" spans="1:4" ht="18.75" x14ac:dyDescent="0.3">
      <c r="A1" s="342" t="s">
        <v>69</v>
      </c>
      <c r="B1" s="342"/>
      <c r="C1" s="342"/>
      <c r="D1" s="6"/>
    </row>
    <row r="2" spans="1:4" ht="38.25" customHeight="1" x14ac:dyDescent="0.25">
      <c r="A2" s="204" t="s">
        <v>1</v>
      </c>
      <c r="B2" s="203" t="s">
        <v>2</v>
      </c>
      <c r="C2" s="203" t="s">
        <v>70</v>
      </c>
      <c r="D2" s="8"/>
    </row>
    <row r="3" spans="1:4" ht="18.75" x14ac:dyDescent="0.25">
      <c r="A3" s="107" t="s">
        <v>3</v>
      </c>
      <c r="B3" s="205">
        <f>SUM(B4:B9)</f>
        <v>454</v>
      </c>
      <c r="C3" s="206" t="s">
        <v>235</v>
      </c>
      <c r="D3" s="8"/>
    </row>
    <row r="4" spans="1:4" ht="18.75" customHeight="1" x14ac:dyDescent="0.25">
      <c r="A4" s="96" t="s">
        <v>4</v>
      </c>
      <c r="B4" s="207">
        <v>39</v>
      </c>
      <c r="C4" s="208">
        <f>B4/'Раздел 1,1.1'!C16:H16*100</f>
        <v>8.5903083700440526</v>
      </c>
      <c r="D4" s="11"/>
    </row>
    <row r="5" spans="1:4" ht="18.75" customHeight="1" x14ac:dyDescent="0.25">
      <c r="A5" s="96" t="s">
        <v>5</v>
      </c>
      <c r="B5" s="207">
        <v>123</v>
      </c>
      <c r="C5" s="208">
        <f>B5/'Раздел 1,1.1'!C16:H16*100</f>
        <v>27.092511013215859</v>
      </c>
      <c r="D5" s="11"/>
    </row>
    <row r="6" spans="1:4" ht="18.75" customHeight="1" x14ac:dyDescent="0.25">
      <c r="A6" s="96" t="s">
        <v>6</v>
      </c>
      <c r="B6" s="207">
        <v>125</v>
      </c>
      <c r="C6" s="208">
        <f>B6/'Раздел 1,1.1'!C16:H16*100</f>
        <v>27.533039647577091</v>
      </c>
      <c r="D6" s="11"/>
    </row>
    <row r="7" spans="1:4" ht="18.75" customHeight="1" x14ac:dyDescent="0.25">
      <c r="A7" s="96" t="s">
        <v>67</v>
      </c>
      <c r="B7" s="207">
        <v>46</v>
      </c>
      <c r="C7" s="208">
        <f>B7/'Раздел 1,1.1'!C16:H16*100</f>
        <v>10.13215859030837</v>
      </c>
      <c r="D7" s="11"/>
    </row>
    <row r="8" spans="1:4" ht="18.75" customHeight="1" x14ac:dyDescent="0.25">
      <c r="A8" s="96" t="s">
        <v>264</v>
      </c>
      <c r="B8" s="207">
        <v>96</v>
      </c>
      <c r="C8" s="208">
        <f>B8/'Раздел 1,1.1'!C16:H16*100</f>
        <v>21.145374449339208</v>
      </c>
      <c r="D8" s="11"/>
    </row>
    <row r="9" spans="1:4" ht="18.75" customHeight="1" x14ac:dyDescent="0.25">
      <c r="A9" s="96" t="s">
        <v>265</v>
      </c>
      <c r="B9" s="207">
        <v>25</v>
      </c>
      <c r="C9" s="208">
        <f>B9/'Раздел 1,1.1'!C16:H16*100</f>
        <v>5.5066079295154182</v>
      </c>
      <c r="D9" s="11"/>
    </row>
    <row r="10" spans="1:4" ht="18.75" x14ac:dyDescent="0.25">
      <c r="A10" s="107" t="s">
        <v>7</v>
      </c>
      <c r="B10" s="205">
        <f>SUM(B11:B16)</f>
        <v>454</v>
      </c>
      <c r="C10" s="206" t="s">
        <v>235</v>
      </c>
      <c r="D10" s="8"/>
    </row>
    <row r="11" spans="1:4" ht="18.75" customHeight="1" x14ac:dyDescent="0.25">
      <c r="A11" s="96" t="s">
        <v>8</v>
      </c>
      <c r="B11" s="207">
        <v>19</v>
      </c>
      <c r="C11" s="208">
        <f>B11/'Раздел 1,1.1'!C16:H16*100</f>
        <v>4.1850220264317182</v>
      </c>
      <c r="D11" s="11"/>
    </row>
    <row r="12" spans="1:4" ht="18.75" customHeight="1" x14ac:dyDescent="0.25">
      <c r="A12" s="96" t="s">
        <v>9</v>
      </c>
      <c r="B12" s="207">
        <v>261</v>
      </c>
      <c r="C12" s="208">
        <f>B12/'Раздел 1,1.1'!C16:H16*100</f>
        <v>57.48898678414097</v>
      </c>
      <c r="D12" s="11"/>
    </row>
    <row r="13" spans="1:4" ht="18.75" customHeight="1" x14ac:dyDescent="0.25">
      <c r="A13" s="96" t="s">
        <v>267</v>
      </c>
      <c r="B13" s="207">
        <v>35</v>
      </c>
      <c r="C13" s="208">
        <f>B13/'Раздел 1,1.1'!C16:H16*100</f>
        <v>7.7092511013215859</v>
      </c>
      <c r="D13" s="11"/>
    </row>
    <row r="14" spans="1:4" ht="18.75" customHeight="1" x14ac:dyDescent="0.25">
      <c r="A14" s="96" t="s">
        <v>268</v>
      </c>
      <c r="B14" s="207">
        <v>30</v>
      </c>
      <c r="C14" s="208">
        <f>B14/'Раздел 1,1.1'!C16:H16*100</f>
        <v>6.607929515418502</v>
      </c>
      <c r="D14" s="11"/>
    </row>
    <row r="15" spans="1:4" ht="18.75" customHeight="1" x14ac:dyDescent="0.25">
      <c r="A15" s="96" t="s">
        <v>10</v>
      </c>
      <c r="B15" s="207">
        <v>96</v>
      </c>
      <c r="C15" s="208">
        <f>B15/'Раздел 1,1.1'!C16:H16*100</f>
        <v>21.145374449339208</v>
      </c>
      <c r="D15" s="11"/>
    </row>
    <row r="16" spans="1:4" ht="18.75" x14ac:dyDescent="0.25">
      <c r="A16" s="96" t="s">
        <v>196</v>
      </c>
      <c r="B16" s="207">
        <v>13</v>
      </c>
      <c r="C16" s="208">
        <f>B16/'Раздел 1,1.1'!C16:H16*100</f>
        <v>2.8634361233480177</v>
      </c>
    </row>
  </sheetData>
  <mergeCells count="1">
    <mergeCell ref="A1:C1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9"/>
  <sheetViews>
    <sheetView view="pageBreakPreview" zoomScale="90" zoomScaleNormal="80" zoomScaleSheetLayoutView="90" workbookViewId="0">
      <selection activeCell="J6" sqref="J6"/>
    </sheetView>
  </sheetViews>
  <sheetFormatPr defaultRowHeight="18.75" x14ac:dyDescent="0.3"/>
  <cols>
    <col min="1" max="1" width="5.42578125" style="1" customWidth="1"/>
    <col min="2" max="2" width="27.42578125" style="1" customWidth="1"/>
    <col min="3" max="4" width="9.140625" style="2"/>
    <col min="5" max="5" width="19.140625" style="1" customWidth="1"/>
    <col min="6" max="6" width="20.85546875" style="1" customWidth="1"/>
    <col min="7" max="7" width="16" style="2" customWidth="1"/>
    <col min="8" max="8" width="9.5703125" style="2" customWidth="1"/>
    <col min="9" max="9" width="15" style="1" customWidth="1"/>
    <col min="10" max="12" width="15.5703125" style="1" customWidth="1"/>
  </cols>
  <sheetData>
    <row r="1" spans="1:12" s="20" customFormat="1" x14ac:dyDescent="0.3">
      <c r="A1" s="342" t="s">
        <v>92</v>
      </c>
      <c r="B1" s="342"/>
      <c r="C1" s="342"/>
      <c r="D1" s="342"/>
      <c r="E1" s="342"/>
      <c r="F1" s="342"/>
      <c r="G1" s="342"/>
      <c r="H1" s="342"/>
      <c r="I1" s="342"/>
      <c r="J1" s="342"/>
      <c r="K1" s="180"/>
      <c r="L1" s="180"/>
    </row>
    <row r="2" spans="1:12" s="5" customFormat="1" ht="37.5" customHeight="1" x14ac:dyDescent="0.25">
      <c r="A2" s="344" t="s">
        <v>56</v>
      </c>
      <c r="B2" s="324" t="s">
        <v>49</v>
      </c>
      <c r="C2" s="324" t="s">
        <v>50</v>
      </c>
      <c r="D2" s="324"/>
      <c r="E2" s="324" t="s">
        <v>51</v>
      </c>
      <c r="F2" s="324" t="s">
        <v>52</v>
      </c>
      <c r="G2" s="324" t="s">
        <v>57</v>
      </c>
      <c r="H2" s="324"/>
      <c r="I2" s="324"/>
      <c r="J2" s="324" t="s">
        <v>58</v>
      </c>
      <c r="K2" s="324" t="s">
        <v>210</v>
      </c>
      <c r="L2" s="324" t="s">
        <v>198</v>
      </c>
    </row>
    <row r="3" spans="1:12" s="5" customFormat="1" ht="57.75" customHeight="1" x14ac:dyDescent="0.25">
      <c r="A3" s="344"/>
      <c r="B3" s="324"/>
      <c r="C3" s="203" t="s">
        <v>53</v>
      </c>
      <c r="D3" s="203" t="s">
        <v>83</v>
      </c>
      <c r="E3" s="324"/>
      <c r="F3" s="324"/>
      <c r="G3" s="203" t="s">
        <v>59</v>
      </c>
      <c r="H3" s="203" t="s">
        <v>209</v>
      </c>
      <c r="I3" s="203" t="s">
        <v>60</v>
      </c>
      <c r="J3" s="324"/>
      <c r="K3" s="324"/>
      <c r="L3" s="324"/>
    </row>
    <row r="4" spans="1:12" s="5" customFormat="1" ht="75" customHeight="1" x14ac:dyDescent="0.25">
      <c r="A4" s="59" t="s">
        <v>61</v>
      </c>
      <c r="B4" s="99" t="s">
        <v>54</v>
      </c>
      <c r="C4" s="99">
        <f>SUM(C5,C12,C21)</f>
        <v>5</v>
      </c>
      <c r="D4" s="99">
        <f>SUM(D5,D12,D21)</f>
        <v>5</v>
      </c>
      <c r="E4" s="99"/>
      <c r="F4" s="99"/>
      <c r="G4" s="99">
        <f t="shared" ref="G4:L4" si="0">SUM(G5,G12,G21)</f>
        <v>91</v>
      </c>
      <c r="H4" s="99">
        <f t="shared" si="0"/>
        <v>27</v>
      </c>
      <c r="I4" s="99">
        <f t="shared" si="0"/>
        <v>1548</v>
      </c>
      <c r="J4" s="99">
        <f t="shared" si="0"/>
        <v>0</v>
      </c>
      <c r="K4" s="99">
        <f t="shared" si="0"/>
        <v>0</v>
      </c>
      <c r="L4" s="99">
        <f t="shared" si="0"/>
        <v>0</v>
      </c>
    </row>
    <row r="5" spans="1:12" s="5" customFormat="1" ht="21.6" customHeight="1" x14ac:dyDescent="0.25">
      <c r="A5" s="58"/>
      <c r="B5" s="126" t="s">
        <v>211</v>
      </c>
      <c r="C5" s="221">
        <f>SUM(C6:C11)</f>
        <v>4</v>
      </c>
      <c r="D5" s="221">
        <f>D6+D7+D8+D9+D10+D11</f>
        <v>4</v>
      </c>
      <c r="E5" s="209"/>
      <c r="F5" s="128"/>
      <c r="G5" s="221">
        <f t="shared" ref="G5:L5" si="1">SUM(G6:G11)</f>
        <v>81</v>
      </c>
      <c r="H5" s="221">
        <f t="shared" si="1"/>
        <v>23</v>
      </c>
      <c r="I5" s="127">
        <f t="shared" si="1"/>
        <v>1498</v>
      </c>
      <c r="J5" s="128">
        <f t="shared" si="1"/>
        <v>0</v>
      </c>
      <c r="K5" s="128">
        <f t="shared" si="1"/>
        <v>0</v>
      </c>
      <c r="L5" s="129">
        <f t="shared" si="1"/>
        <v>0</v>
      </c>
    </row>
    <row r="6" spans="1:12" s="5" customFormat="1" ht="37.5" x14ac:dyDescent="0.25">
      <c r="A6" s="58"/>
      <c r="B6" s="67" t="s">
        <v>586</v>
      </c>
      <c r="C6" s="57">
        <v>1</v>
      </c>
      <c r="D6" s="57">
        <v>1</v>
      </c>
      <c r="E6" s="98" t="s">
        <v>587</v>
      </c>
      <c r="F6" s="98" t="s">
        <v>588</v>
      </c>
      <c r="G6" s="21">
        <v>40</v>
      </c>
      <c r="H6" s="21">
        <v>12</v>
      </c>
      <c r="I6" s="21">
        <v>480</v>
      </c>
      <c r="J6" s="108"/>
      <c r="K6" s="108"/>
      <c r="L6" s="108"/>
    </row>
    <row r="7" spans="1:12" s="5" customFormat="1" x14ac:dyDescent="0.25">
      <c r="A7" s="58"/>
      <c r="B7" s="67" t="s">
        <v>589</v>
      </c>
      <c r="C7" s="57">
        <v>1</v>
      </c>
      <c r="D7" s="57">
        <v>1</v>
      </c>
      <c r="E7" s="98" t="s">
        <v>587</v>
      </c>
      <c r="F7" s="98" t="s">
        <v>554</v>
      </c>
      <c r="G7" s="21">
        <v>25</v>
      </c>
      <c r="H7" s="21">
        <v>11</v>
      </c>
      <c r="I7" s="21">
        <v>453</v>
      </c>
      <c r="J7" s="108"/>
      <c r="K7" s="108"/>
      <c r="L7" s="108"/>
    </row>
    <row r="8" spans="1:12" s="5" customFormat="1" x14ac:dyDescent="0.25">
      <c r="A8" s="58"/>
      <c r="B8" s="67" t="s">
        <v>590</v>
      </c>
      <c r="C8" s="57">
        <v>1</v>
      </c>
      <c r="D8" s="57">
        <v>1</v>
      </c>
      <c r="E8" s="98" t="s">
        <v>587</v>
      </c>
      <c r="F8" s="98" t="s">
        <v>554</v>
      </c>
      <c r="G8" s="21">
        <v>10</v>
      </c>
      <c r="H8" s="21">
        <v>0</v>
      </c>
      <c r="I8" s="21">
        <v>360</v>
      </c>
      <c r="J8" s="108"/>
      <c r="K8" s="108"/>
      <c r="L8" s="108"/>
    </row>
    <row r="9" spans="1:12" s="5" customFormat="1" x14ac:dyDescent="0.25">
      <c r="A9" s="58"/>
      <c r="B9" s="67" t="s">
        <v>591</v>
      </c>
      <c r="C9" s="57">
        <v>1</v>
      </c>
      <c r="D9" s="57">
        <v>1</v>
      </c>
      <c r="E9" s="98" t="s">
        <v>587</v>
      </c>
      <c r="F9" s="98" t="s">
        <v>554</v>
      </c>
      <c r="G9" s="21">
        <v>6</v>
      </c>
      <c r="H9" s="21">
        <v>0</v>
      </c>
      <c r="I9" s="21">
        <v>205</v>
      </c>
      <c r="J9" s="108"/>
      <c r="K9" s="108"/>
      <c r="L9" s="108"/>
    </row>
    <row r="10" spans="1:12" s="5" customFormat="1" x14ac:dyDescent="0.25">
      <c r="A10" s="58"/>
      <c r="B10" s="67"/>
      <c r="C10" s="57"/>
      <c r="D10" s="57"/>
      <c r="E10" s="98"/>
      <c r="F10" s="98"/>
      <c r="G10" s="21"/>
      <c r="H10" s="21"/>
      <c r="I10" s="21"/>
      <c r="J10" s="108"/>
      <c r="K10" s="108"/>
      <c r="L10" s="108"/>
    </row>
    <row r="11" spans="1:12" s="5" customFormat="1" x14ac:dyDescent="0.25">
      <c r="A11" s="58"/>
      <c r="B11" s="67"/>
      <c r="C11" s="57"/>
      <c r="D11" s="57"/>
      <c r="E11" s="98"/>
      <c r="F11" s="98"/>
      <c r="G11" s="21"/>
      <c r="H11" s="21"/>
      <c r="I11" s="21"/>
      <c r="J11" s="108"/>
      <c r="K11" s="108"/>
      <c r="L11" s="108"/>
    </row>
    <row r="12" spans="1:12" s="5" customFormat="1" x14ac:dyDescent="0.25">
      <c r="A12" s="58"/>
      <c r="B12" s="126" t="s">
        <v>212</v>
      </c>
      <c r="C12" s="221">
        <f>SUM(C13:C20)</f>
        <v>1</v>
      </c>
      <c r="D12" s="222">
        <f>SUM(D13:D20)</f>
        <v>1</v>
      </c>
      <c r="E12" s="209"/>
      <c r="F12" s="128"/>
      <c r="G12" s="221">
        <f t="shared" ref="G12:L12" si="2">SUM(G13:G20)</f>
        <v>10</v>
      </c>
      <c r="H12" s="221">
        <f t="shared" si="2"/>
        <v>4</v>
      </c>
      <c r="I12" s="221">
        <f t="shared" si="2"/>
        <v>50</v>
      </c>
      <c r="J12" s="223">
        <f t="shared" si="2"/>
        <v>0</v>
      </c>
      <c r="K12" s="223">
        <f t="shared" si="2"/>
        <v>0</v>
      </c>
      <c r="L12" s="224">
        <f t="shared" si="2"/>
        <v>0</v>
      </c>
    </row>
    <row r="13" spans="1:12" s="5" customFormat="1" x14ac:dyDescent="0.25">
      <c r="A13" s="58"/>
      <c r="B13" s="67" t="s">
        <v>592</v>
      </c>
      <c r="C13" s="57">
        <v>1</v>
      </c>
      <c r="D13" s="57">
        <v>1</v>
      </c>
      <c r="E13" s="98">
        <v>2022</v>
      </c>
      <c r="F13" s="98" t="s">
        <v>554</v>
      </c>
      <c r="G13" s="21">
        <v>10</v>
      </c>
      <c r="H13" s="21">
        <v>4</v>
      </c>
      <c r="I13" s="21">
        <v>50</v>
      </c>
      <c r="J13" s="108"/>
      <c r="K13" s="108"/>
      <c r="L13" s="108"/>
    </row>
    <row r="14" spans="1:12" s="5" customFormat="1" x14ac:dyDescent="0.25">
      <c r="A14" s="58"/>
      <c r="B14" s="67"/>
      <c r="C14" s="57"/>
      <c r="D14" s="57"/>
      <c r="E14" s="98"/>
      <c r="F14" s="98"/>
      <c r="G14" s="21"/>
      <c r="H14" s="21"/>
      <c r="I14" s="21"/>
      <c r="J14" s="108"/>
      <c r="K14" s="108"/>
      <c r="L14" s="108"/>
    </row>
    <row r="15" spans="1:12" s="5" customFormat="1" x14ac:dyDescent="0.25">
      <c r="A15" s="58"/>
      <c r="B15" s="67"/>
      <c r="C15" s="57"/>
      <c r="D15" s="57"/>
      <c r="E15" s="98"/>
      <c r="F15" s="98"/>
      <c r="G15" s="21"/>
      <c r="H15" s="21"/>
      <c r="I15" s="21"/>
      <c r="J15" s="108"/>
      <c r="K15" s="108"/>
      <c r="L15" s="108"/>
    </row>
    <row r="16" spans="1:12" s="5" customFormat="1" x14ac:dyDescent="0.25">
      <c r="A16" s="58"/>
      <c r="B16" s="67"/>
      <c r="C16" s="57"/>
      <c r="D16" s="57"/>
      <c r="E16" s="98"/>
      <c r="F16" s="98"/>
      <c r="G16" s="21"/>
      <c r="H16" s="21"/>
      <c r="I16" s="21"/>
      <c r="J16" s="108"/>
      <c r="K16" s="108"/>
      <c r="L16" s="108"/>
    </row>
    <row r="17" spans="1:12" s="5" customFormat="1" x14ac:dyDescent="0.25">
      <c r="A17" s="58"/>
      <c r="B17" s="67"/>
      <c r="C17" s="57"/>
      <c r="D17" s="57"/>
      <c r="E17" s="98"/>
      <c r="F17" s="98"/>
      <c r="G17" s="21"/>
      <c r="H17" s="21"/>
      <c r="I17" s="21"/>
      <c r="J17" s="108"/>
      <c r="K17" s="108"/>
      <c r="L17" s="108"/>
    </row>
    <row r="18" spans="1:12" s="5" customFormat="1" x14ac:dyDescent="0.25">
      <c r="A18" s="58"/>
      <c r="B18" s="67"/>
      <c r="C18" s="57"/>
      <c r="D18" s="57"/>
      <c r="E18" s="98"/>
      <c r="F18" s="98"/>
      <c r="G18" s="21"/>
      <c r="H18" s="21"/>
      <c r="I18" s="21"/>
      <c r="J18" s="108"/>
      <c r="K18" s="108"/>
      <c r="L18" s="108"/>
    </row>
    <row r="19" spans="1:12" s="5" customFormat="1" x14ac:dyDescent="0.25">
      <c r="A19" s="58"/>
      <c r="B19" s="67"/>
      <c r="C19" s="57"/>
      <c r="D19" s="57"/>
      <c r="E19" s="98"/>
      <c r="F19" s="98"/>
      <c r="G19" s="21"/>
      <c r="H19" s="21"/>
      <c r="I19" s="21"/>
      <c r="J19" s="108"/>
      <c r="K19" s="108"/>
      <c r="L19" s="108"/>
    </row>
    <row r="20" spans="1:12" s="5" customFormat="1" x14ac:dyDescent="0.25">
      <c r="A20" s="58"/>
      <c r="B20" s="67"/>
      <c r="C20" s="57"/>
      <c r="D20" s="57"/>
      <c r="E20" s="98"/>
      <c r="F20" s="98"/>
      <c r="G20" s="21"/>
      <c r="H20" s="21"/>
      <c r="I20" s="21"/>
      <c r="J20" s="108"/>
      <c r="K20" s="108"/>
      <c r="L20" s="108"/>
    </row>
    <row r="21" spans="1:12" s="5" customFormat="1" x14ac:dyDescent="0.25">
      <c r="A21" s="58"/>
      <c r="B21" s="126" t="s">
        <v>213</v>
      </c>
      <c r="C21" s="221">
        <f>SUM(C22:C28)</f>
        <v>0</v>
      </c>
      <c r="D21" s="221">
        <f>SUM(D22:D28)</f>
        <v>0</v>
      </c>
      <c r="E21" s="209"/>
      <c r="F21" s="128"/>
      <c r="G21" s="221">
        <f t="shared" ref="G21:L21" si="3">SUM(G22:G28)</f>
        <v>0</v>
      </c>
      <c r="H21" s="221">
        <f t="shared" si="3"/>
        <v>0</v>
      </c>
      <c r="I21" s="221">
        <f t="shared" si="3"/>
        <v>0</v>
      </c>
      <c r="J21" s="223">
        <f t="shared" si="3"/>
        <v>0</v>
      </c>
      <c r="K21" s="223">
        <f t="shared" si="3"/>
        <v>0</v>
      </c>
      <c r="L21" s="224">
        <f t="shared" si="3"/>
        <v>0</v>
      </c>
    </row>
    <row r="22" spans="1:12" s="5" customFormat="1" x14ac:dyDescent="0.25">
      <c r="A22" s="58"/>
      <c r="B22" s="130"/>
      <c r="C22" s="131"/>
      <c r="D22" s="131"/>
      <c r="E22" s="210"/>
      <c r="F22" s="132"/>
      <c r="G22" s="131"/>
      <c r="H22" s="131"/>
      <c r="I22" s="131"/>
      <c r="J22" s="132"/>
      <c r="K22" s="132"/>
      <c r="L22" s="211"/>
    </row>
    <row r="23" spans="1:12" s="5" customFormat="1" x14ac:dyDescent="0.25">
      <c r="A23" s="58"/>
      <c r="B23" s="130"/>
      <c r="C23" s="131"/>
      <c r="D23" s="131"/>
      <c r="E23" s="210"/>
      <c r="F23" s="132"/>
      <c r="G23" s="131"/>
      <c r="H23" s="131"/>
      <c r="I23" s="131"/>
      <c r="J23" s="132"/>
      <c r="K23" s="132"/>
      <c r="L23" s="211"/>
    </row>
    <row r="24" spans="1:12" s="5" customFormat="1" x14ac:dyDescent="0.25">
      <c r="A24" s="58"/>
      <c r="B24" s="130"/>
      <c r="C24" s="131"/>
      <c r="D24" s="131"/>
      <c r="E24" s="210"/>
      <c r="F24" s="132"/>
      <c r="G24" s="131"/>
      <c r="H24" s="131"/>
      <c r="I24" s="131"/>
      <c r="J24" s="132"/>
      <c r="K24" s="132"/>
      <c r="L24" s="211"/>
    </row>
    <row r="25" spans="1:12" s="5" customFormat="1" x14ac:dyDescent="0.25">
      <c r="A25" s="58"/>
      <c r="B25" s="130"/>
      <c r="C25" s="131"/>
      <c r="D25" s="131"/>
      <c r="E25" s="210"/>
      <c r="F25" s="132"/>
      <c r="G25" s="131"/>
      <c r="H25" s="131"/>
      <c r="I25" s="131"/>
      <c r="J25" s="132"/>
      <c r="K25" s="132"/>
      <c r="L25" s="211"/>
    </row>
    <row r="26" spans="1:12" s="5" customFormat="1" x14ac:dyDescent="0.25">
      <c r="A26" s="58"/>
      <c r="B26" s="67"/>
      <c r="C26" s="57"/>
      <c r="D26" s="57"/>
      <c r="E26" s="98"/>
      <c r="F26" s="98"/>
      <c r="G26" s="21"/>
      <c r="H26" s="21"/>
      <c r="I26" s="21"/>
      <c r="J26" s="108"/>
      <c r="K26" s="108"/>
      <c r="L26" s="108"/>
    </row>
    <row r="27" spans="1:12" s="5" customFormat="1" x14ac:dyDescent="0.25">
      <c r="A27" s="58"/>
      <c r="B27" s="67"/>
      <c r="C27" s="57"/>
      <c r="D27" s="57"/>
      <c r="E27" s="98"/>
      <c r="F27" s="98"/>
      <c r="G27" s="21"/>
      <c r="H27" s="21"/>
      <c r="I27" s="21"/>
      <c r="J27" s="108"/>
      <c r="K27" s="108"/>
      <c r="L27" s="108"/>
    </row>
    <row r="28" spans="1:12" x14ac:dyDescent="0.25">
      <c r="A28" s="58"/>
      <c r="B28" s="67"/>
      <c r="C28" s="57"/>
      <c r="D28" s="57"/>
      <c r="E28" s="98"/>
      <c r="F28" s="98"/>
      <c r="G28" s="21"/>
      <c r="H28" s="21"/>
      <c r="I28" s="21"/>
      <c r="J28" s="108"/>
      <c r="K28" s="108"/>
      <c r="L28" s="108"/>
    </row>
    <row r="29" spans="1:12" s="5" customFormat="1" ht="75" customHeight="1" x14ac:dyDescent="0.25">
      <c r="A29" s="59" t="s">
        <v>62</v>
      </c>
      <c r="B29" s="99" t="s">
        <v>55</v>
      </c>
      <c r="C29" s="99">
        <f>SUM(C30,C35,C41)</f>
        <v>1</v>
      </c>
      <c r="D29" s="99">
        <f>SUM(D30,D35,D41)</f>
        <v>1</v>
      </c>
      <c r="E29" s="99"/>
      <c r="F29" s="99"/>
      <c r="G29" s="99">
        <f>SUM(G30,G35,G41)</f>
        <v>10</v>
      </c>
      <c r="H29" s="99">
        <f>SUM(H30,H35,H41)</f>
        <v>0</v>
      </c>
      <c r="I29" s="99">
        <f>SUM(I30,I35,I41)</f>
        <v>1100</v>
      </c>
      <c r="J29" s="99">
        <f>SUM(J30,J35,J41)</f>
        <v>0</v>
      </c>
      <c r="K29" s="99">
        <f>SUM(K30,K35,K41)</f>
        <v>0</v>
      </c>
      <c r="L29" s="99">
        <f>SUM(K30,K35,K41)</f>
        <v>0</v>
      </c>
    </row>
    <row r="30" spans="1:12" s="5" customFormat="1" x14ac:dyDescent="0.25">
      <c r="A30" s="58"/>
      <c r="B30" s="126" t="s">
        <v>211</v>
      </c>
      <c r="C30" s="221">
        <f>SUM(C31:C34)</f>
        <v>1</v>
      </c>
      <c r="D30" s="221">
        <f>SUM(D31:D34)</f>
        <v>1</v>
      </c>
      <c r="E30" s="209"/>
      <c r="F30" s="128"/>
      <c r="G30" s="221">
        <f t="shared" ref="G30:L30" si="4">SUM(G31:G34)</f>
        <v>10</v>
      </c>
      <c r="H30" s="221">
        <f t="shared" si="4"/>
        <v>0</v>
      </c>
      <c r="I30" s="221">
        <f t="shared" si="4"/>
        <v>1100</v>
      </c>
      <c r="J30" s="223">
        <f t="shared" si="4"/>
        <v>0</v>
      </c>
      <c r="K30" s="223">
        <f t="shared" si="4"/>
        <v>0</v>
      </c>
      <c r="L30" s="224">
        <f t="shared" si="4"/>
        <v>0</v>
      </c>
    </row>
    <row r="31" spans="1:12" s="5" customFormat="1" x14ac:dyDescent="0.25">
      <c r="A31" s="58"/>
      <c r="B31" s="67" t="s">
        <v>593</v>
      </c>
      <c r="C31" s="57">
        <v>1</v>
      </c>
      <c r="D31" s="57">
        <v>1</v>
      </c>
      <c r="E31" s="98" t="s">
        <v>587</v>
      </c>
      <c r="F31" s="98" t="s">
        <v>554</v>
      </c>
      <c r="G31" s="21">
        <v>10</v>
      </c>
      <c r="H31" s="21">
        <v>0</v>
      </c>
      <c r="I31" s="21">
        <v>1100</v>
      </c>
      <c r="J31" s="98"/>
      <c r="K31" s="98"/>
      <c r="L31" s="98"/>
    </row>
    <row r="32" spans="1:12" s="5" customFormat="1" x14ac:dyDescent="0.25">
      <c r="A32" s="58"/>
      <c r="B32" s="67"/>
      <c r="C32" s="57"/>
      <c r="D32" s="57"/>
      <c r="E32" s="98"/>
      <c r="F32" s="98"/>
      <c r="G32" s="21"/>
      <c r="H32" s="21"/>
      <c r="I32" s="21"/>
      <c r="J32" s="98"/>
      <c r="K32" s="98"/>
      <c r="L32" s="98"/>
    </row>
    <row r="33" spans="1:12" s="5" customFormat="1" x14ac:dyDescent="0.25">
      <c r="A33" s="58"/>
      <c r="B33" s="67"/>
      <c r="C33" s="57"/>
      <c r="D33" s="57"/>
      <c r="E33" s="98"/>
      <c r="F33" s="98"/>
      <c r="G33" s="21"/>
      <c r="H33" s="21"/>
      <c r="I33" s="21"/>
      <c r="J33" s="98"/>
      <c r="K33" s="98"/>
      <c r="L33" s="98"/>
    </row>
    <row r="34" spans="1:12" s="5" customFormat="1" x14ac:dyDescent="0.25">
      <c r="A34" s="58"/>
      <c r="B34" s="67"/>
      <c r="C34" s="57"/>
      <c r="D34" s="57"/>
      <c r="E34" s="98"/>
      <c r="F34" s="98"/>
      <c r="G34" s="21"/>
      <c r="H34" s="21"/>
      <c r="I34" s="21"/>
      <c r="J34" s="98"/>
      <c r="K34" s="98"/>
      <c r="L34" s="98"/>
    </row>
    <row r="35" spans="1:12" s="5" customFormat="1" x14ac:dyDescent="0.25">
      <c r="A35" s="58"/>
      <c r="B35" s="126" t="s">
        <v>212</v>
      </c>
      <c r="C35" s="221">
        <f>SUM(C36:C40)</f>
        <v>0</v>
      </c>
      <c r="D35" s="221">
        <f>SUM(D36:D40)</f>
        <v>0</v>
      </c>
      <c r="E35" s="209"/>
      <c r="F35" s="128"/>
      <c r="G35" s="221">
        <f t="shared" ref="G35:L35" si="5">SUM(G36:G40)</f>
        <v>0</v>
      </c>
      <c r="H35" s="221">
        <f t="shared" si="5"/>
        <v>0</v>
      </c>
      <c r="I35" s="221">
        <f t="shared" si="5"/>
        <v>0</v>
      </c>
      <c r="J35" s="223">
        <f t="shared" si="5"/>
        <v>0</v>
      </c>
      <c r="K35" s="223">
        <f t="shared" si="5"/>
        <v>0</v>
      </c>
      <c r="L35" s="224">
        <f t="shared" si="5"/>
        <v>0</v>
      </c>
    </row>
    <row r="36" spans="1:12" s="5" customFormat="1" x14ac:dyDescent="0.25">
      <c r="A36" s="58"/>
      <c r="B36" s="67"/>
      <c r="C36" s="57"/>
      <c r="D36" s="57"/>
      <c r="E36" s="98"/>
      <c r="F36" s="98"/>
      <c r="G36" s="21"/>
      <c r="H36" s="21"/>
      <c r="I36" s="21"/>
      <c r="J36" s="98"/>
      <c r="K36" s="98"/>
      <c r="L36" s="98"/>
    </row>
    <row r="37" spans="1:12" s="5" customFormat="1" x14ac:dyDescent="0.25">
      <c r="A37" s="58"/>
      <c r="B37" s="67"/>
      <c r="C37" s="57"/>
      <c r="D37" s="57"/>
      <c r="E37" s="98"/>
      <c r="F37" s="98"/>
      <c r="G37" s="21"/>
      <c r="H37" s="21"/>
      <c r="I37" s="21"/>
      <c r="J37" s="98"/>
      <c r="K37" s="98"/>
      <c r="L37" s="98"/>
    </row>
    <row r="38" spans="1:12" s="5" customFormat="1" x14ac:dyDescent="0.25">
      <c r="A38" s="58"/>
      <c r="B38" s="67"/>
      <c r="C38" s="57"/>
      <c r="D38" s="57"/>
      <c r="E38" s="98"/>
      <c r="F38" s="98"/>
      <c r="G38" s="21"/>
      <c r="H38" s="21"/>
      <c r="I38" s="21"/>
      <c r="J38" s="98"/>
      <c r="K38" s="98"/>
      <c r="L38" s="98"/>
    </row>
    <row r="39" spans="1:12" s="5" customFormat="1" x14ac:dyDescent="0.25">
      <c r="A39" s="58"/>
      <c r="B39" s="67"/>
      <c r="C39" s="57"/>
      <c r="D39" s="57"/>
      <c r="E39" s="98"/>
      <c r="F39" s="98"/>
      <c r="G39" s="21"/>
      <c r="H39" s="21"/>
      <c r="I39" s="21"/>
      <c r="J39" s="98"/>
      <c r="K39" s="98"/>
      <c r="L39" s="98"/>
    </row>
    <row r="40" spans="1:12" s="5" customFormat="1" x14ac:dyDescent="0.25">
      <c r="A40" s="58"/>
      <c r="B40" s="67"/>
      <c r="C40" s="57"/>
      <c r="D40" s="57"/>
      <c r="E40" s="98"/>
      <c r="F40" s="98"/>
      <c r="G40" s="21"/>
      <c r="H40" s="21"/>
      <c r="I40" s="21"/>
      <c r="J40" s="98"/>
      <c r="K40" s="98"/>
      <c r="L40" s="98"/>
    </row>
    <row r="41" spans="1:12" s="5" customFormat="1" x14ac:dyDescent="0.25">
      <c r="A41" s="58"/>
      <c r="B41" s="126" t="s">
        <v>213</v>
      </c>
      <c r="C41" s="221">
        <f>SUM(C42:C46)</f>
        <v>0</v>
      </c>
      <c r="D41" s="221">
        <f>SUM(D42:D46)</f>
        <v>0</v>
      </c>
      <c r="E41" s="209"/>
      <c r="F41" s="128"/>
      <c r="G41" s="221">
        <f t="shared" ref="G41:L41" si="6">SUM(G42:G46)</f>
        <v>0</v>
      </c>
      <c r="H41" s="221">
        <f t="shared" si="6"/>
        <v>0</v>
      </c>
      <c r="I41" s="221">
        <f t="shared" si="6"/>
        <v>0</v>
      </c>
      <c r="J41" s="223">
        <f t="shared" si="6"/>
        <v>0</v>
      </c>
      <c r="K41" s="223">
        <f t="shared" si="6"/>
        <v>0</v>
      </c>
      <c r="L41" s="224">
        <f t="shared" si="6"/>
        <v>0</v>
      </c>
    </row>
    <row r="42" spans="1:12" s="5" customFormat="1" x14ac:dyDescent="0.25">
      <c r="A42" s="58"/>
      <c r="B42" s="67"/>
      <c r="C42" s="57"/>
      <c r="D42" s="57"/>
      <c r="E42" s="98"/>
      <c r="F42" s="98"/>
      <c r="G42" s="21"/>
      <c r="H42" s="21"/>
      <c r="I42" s="21"/>
      <c r="J42" s="98"/>
      <c r="K42" s="98"/>
      <c r="L42" s="98"/>
    </row>
    <row r="43" spans="1:12" s="5" customFormat="1" x14ac:dyDescent="0.25">
      <c r="A43" s="58"/>
      <c r="B43" s="67"/>
      <c r="C43" s="57"/>
      <c r="D43" s="57"/>
      <c r="E43" s="98"/>
      <c r="F43" s="98"/>
      <c r="G43" s="21"/>
      <c r="H43" s="21"/>
      <c r="I43" s="21"/>
      <c r="J43" s="98"/>
      <c r="K43" s="98"/>
      <c r="L43" s="98"/>
    </row>
    <row r="44" spans="1:12" s="5" customFormat="1" x14ac:dyDescent="0.25">
      <c r="A44" s="58"/>
      <c r="B44" s="67"/>
      <c r="C44" s="57"/>
      <c r="D44" s="57"/>
      <c r="E44" s="98"/>
      <c r="F44" s="98"/>
      <c r="G44" s="21"/>
      <c r="H44" s="21"/>
      <c r="I44" s="21"/>
      <c r="J44" s="98"/>
      <c r="K44" s="98"/>
      <c r="L44" s="98"/>
    </row>
    <row r="45" spans="1:12" s="5" customFormat="1" x14ac:dyDescent="0.25">
      <c r="A45" s="58"/>
      <c r="B45" s="67"/>
      <c r="C45" s="57"/>
      <c r="D45" s="57"/>
      <c r="E45" s="98"/>
      <c r="F45" s="98"/>
      <c r="G45" s="21"/>
      <c r="H45" s="21"/>
      <c r="I45" s="21"/>
      <c r="J45" s="98"/>
      <c r="K45" s="98"/>
      <c r="L45" s="98"/>
    </row>
    <row r="46" spans="1:12" x14ac:dyDescent="0.25">
      <c r="A46" s="58"/>
      <c r="B46" s="67"/>
      <c r="C46" s="57"/>
      <c r="D46" s="57"/>
      <c r="E46" s="98"/>
      <c r="F46" s="98"/>
      <c r="G46" s="21"/>
      <c r="H46" s="21"/>
      <c r="I46" s="21"/>
      <c r="J46" s="98"/>
      <c r="K46" s="98"/>
      <c r="L46" s="98"/>
    </row>
    <row r="47" spans="1:12" s="5" customFormat="1" ht="37.5" customHeight="1" x14ac:dyDescent="0.25">
      <c r="A47" s="59" t="s">
        <v>88</v>
      </c>
      <c r="B47" s="99" t="s">
        <v>63</v>
      </c>
      <c r="C47" s="99">
        <f>SUM(C48,C52,C57)</f>
        <v>3</v>
      </c>
      <c r="D47" s="99">
        <f>SUM(D48,D52,D57)</f>
        <v>3</v>
      </c>
      <c r="E47" s="99"/>
      <c r="F47" s="59"/>
      <c r="G47" s="99">
        <f t="shared" ref="G47:L47" si="7">SUM(G48,G52,G57)</f>
        <v>45</v>
      </c>
      <c r="H47" s="99">
        <f t="shared" si="7"/>
        <v>0</v>
      </c>
      <c r="I47" s="99">
        <f t="shared" si="7"/>
        <v>1703</v>
      </c>
      <c r="J47" s="99">
        <f t="shared" si="7"/>
        <v>0</v>
      </c>
      <c r="K47" s="99">
        <f t="shared" si="7"/>
        <v>0</v>
      </c>
      <c r="L47" s="99">
        <f t="shared" si="7"/>
        <v>0</v>
      </c>
    </row>
    <row r="48" spans="1:12" s="5" customFormat="1" x14ac:dyDescent="0.25">
      <c r="A48" s="58"/>
      <c r="B48" s="126" t="s">
        <v>211</v>
      </c>
      <c r="C48" s="127">
        <f>SUM(C49:C51)</f>
        <v>3</v>
      </c>
      <c r="D48" s="127">
        <f>SUM(D49:D51)</f>
        <v>3</v>
      </c>
      <c r="E48" s="209"/>
      <c r="F48" s="128"/>
      <c r="G48" s="127">
        <f t="shared" ref="G48:L48" si="8">SUM(G49:G51)</f>
        <v>45</v>
      </c>
      <c r="H48" s="127">
        <f t="shared" si="8"/>
        <v>0</v>
      </c>
      <c r="I48" s="127">
        <f t="shared" si="8"/>
        <v>1703</v>
      </c>
      <c r="J48" s="128">
        <f t="shared" si="8"/>
        <v>0</v>
      </c>
      <c r="K48" s="128">
        <f t="shared" si="8"/>
        <v>0</v>
      </c>
      <c r="L48" s="129">
        <f t="shared" si="8"/>
        <v>0</v>
      </c>
    </row>
    <row r="49" spans="1:12" s="5" customFormat="1" x14ac:dyDescent="0.25">
      <c r="A49" s="58"/>
      <c r="B49" s="67" t="s">
        <v>594</v>
      </c>
      <c r="C49" s="57">
        <v>1</v>
      </c>
      <c r="D49" s="57">
        <v>1</v>
      </c>
      <c r="E49" s="98" t="s">
        <v>587</v>
      </c>
      <c r="F49" s="98" t="s">
        <v>554</v>
      </c>
      <c r="G49" s="21">
        <v>15</v>
      </c>
      <c r="H49" s="21">
        <v>0</v>
      </c>
      <c r="I49" s="21">
        <v>210</v>
      </c>
      <c r="J49" s="98"/>
      <c r="K49" s="98"/>
      <c r="L49" s="98"/>
    </row>
    <row r="50" spans="1:12" s="5" customFormat="1" x14ac:dyDescent="0.25">
      <c r="A50" s="58"/>
      <c r="B50" s="67" t="s">
        <v>595</v>
      </c>
      <c r="C50" s="57">
        <v>1</v>
      </c>
      <c r="D50" s="57">
        <v>1</v>
      </c>
      <c r="E50" s="98" t="s">
        <v>587</v>
      </c>
      <c r="F50" s="98" t="s">
        <v>554</v>
      </c>
      <c r="G50" s="21">
        <v>10</v>
      </c>
      <c r="H50" s="21">
        <v>0</v>
      </c>
      <c r="I50" s="21">
        <v>30</v>
      </c>
      <c r="J50" s="98"/>
      <c r="K50" s="98"/>
      <c r="L50" s="98"/>
    </row>
    <row r="51" spans="1:12" s="5" customFormat="1" x14ac:dyDescent="0.25">
      <c r="A51" s="58"/>
      <c r="B51" s="67" t="s">
        <v>596</v>
      </c>
      <c r="C51" s="57">
        <v>1</v>
      </c>
      <c r="D51" s="57">
        <v>1</v>
      </c>
      <c r="E51" s="98" t="s">
        <v>597</v>
      </c>
      <c r="F51" s="98" t="s">
        <v>554</v>
      </c>
      <c r="G51" s="21">
        <v>20</v>
      </c>
      <c r="H51" s="21">
        <v>0</v>
      </c>
      <c r="I51" s="21">
        <v>1463</v>
      </c>
      <c r="J51" s="98"/>
      <c r="K51" s="98"/>
      <c r="L51" s="98"/>
    </row>
    <row r="52" spans="1:12" s="5" customFormat="1" x14ac:dyDescent="0.25">
      <c r="A52" s="58"/>
      <c r="B52" s="126" t="s">
        <v>212</v>
      </c>
      <c r="C52" s="127">
        <f>SUM(C53:C56)</f>
        <v>0</v>
      </c>
      <c r="D52" s="127">
        <f>SUM(D53:D56)</f>
        <v>0</v>
      </c>
      <c r="E52" s="209"/>
      <c r="F52" s="128"/>
      <c r="G52" s="127">
        <f t="shared" ref="G52:L52" si="9">SUM(G53:G56)</f>
        <v>0</v>
      </c>
      <c r="H52" s="127">
        <f t="shared" si="9"/>
        <v>0</v>
      </c>
      <c r="I52" s="127">
        <f t="shared" si="9"/>
        <v>0</v>
      </c>
      <c r="J52" s="128">
        <f t="shared" si="9"/>
        <v>0</v>
      </c>
      <c r="K52" s="128">
        <f t="shared" si="9"/>
        <v>0</v>
      </c>
      <c r="L52" s="129">
        <f t="shared" si="9"/>
        <v>0</v>
      </c>
    </row>
    <row r="53" spans="1:12" s="5" customFormat="1" x14ac:dyDescent="0.25">
      <c r="A53" s="58"/>
      <c r="B53" s="67"/>
      <c r="C53" s="57"/>
      <c r="D53" s="57"/>
      <c r="E53" s="98"/>
      <c r="F53" s="98"/>
      <c r="G53" s="21"/>
      <c r="H53" s="21"/>
      <c r="I53" s="21"/>
      <c r="J53" s="98"/>
      <c r="K53" s="98"/>
      <c r="L53" s="98"/>
    </row>
    <row r="54" spans="1:12" s="5" customFormat="1" x14ac:dyDescent="0.25">
      <c r="A54" s="58"/>
      <c r="B54" s="67"/>
      <c r="C54" s="57"/>
      <c r="D54" s="57"/>
      <c r="E54" s="98"/>
      <c r="F54" s="98"/>
      <c r="G54" s="21"/>
      <c r="H54" s="21"/>
      <c r="I54" s="21"/>
      <c r="J54" s="98"/>
      <c r="K54" s="98"/>
      <c r="L54" s="98"/>
    </row>
    <row r="55" spans="1:12" s="5" customFormat="1" x14ac:dyDescent="0.25">
      <c r="A55" s="58"/>
      <c r="B55" s="67"/>
      <c r="C55" s="57"/>
      <c r="D55" s="57"/>
      <c r="E55" s="98"/>
      <c r="F55" s="98"/>
      <c r="G55" s="21"/>
      <c r="H55" s="21"/>
      <c r="I55" s="21"/>
      <c r="J55" s="98"/>
      <c r="K55" s="98"/>
      <c r="L55" s="98"/>
    </row>
    <row r="56" spans="1:12" s="5" customFormat="1" x14ac:dyDescent="0.25">
      <c r="A56" s="58"/>
      <c r="B56" s="67"/>
      <c r="C56" s="57"/>
      <c r="D56" s="57"/>
      <c r="E56" s="98"/>
      <c r="F56" s="98"/>
      <c r="G56" s="21"/>
      <c r="H56" s="21"/>
      <c r="I56" s="21"/>
      <c r="J56" s="98"/>
      <c r="K56" s="98"/>
      <c r="L56" s="98"/>
    </row>
    <row r="57" spans="1:12" s="5" customFormat="1" x14ac:dyDescent="0.25">
      <c r="A57" s="58"/>
      <c r="B57" s="126" t="s">
        <v>213</v>
      </c>
      <c r="C57" s="127">
        <f>SUM(C58:C60)</f>
        <v>0</v>
      </c>
      <c r="D57" s="127">
        <f>SUM(D58:D60)</f>
        <v>0</v>
      </c>
      <c r="E57" s="209"/>
      <c r="F57" s="128"/>
      <c r="G57" s="127">
        <f t="shared" ref="G57:L57" si="10">SUM(G58:G60)</f>
        <v>0</v>
      </c>
      <c r="H57" s="127">
        <f t="shared" si="10"/>
        <v>0</v>
      </c>
      <c r="I57" s="127">
        <f t="shared" si="10"/>
        <v>0</v>
      </c>
      <c r="J57" s="128">
        <f t="shared" si="10"/>
        <v>0</v>
      </c>
      <c r="K57" s="128">
        <f t="shared" si="10"/>
        <v>0</v>
      </c>
      <c r="L57" s="129">
        <f t="shared" si="10"/>
        <v>0</v>
      </c>
    </row>
    <row r="58" spans="1:12" s="5" customFormat="1" x14ac:dyDescent="0.25">
      <c r="A58" s="58"/>
      <c r="B58" s="67"/>
      <c r="C58" s="57"/>
      <c r="D58" s="57"/>
      <c r="E58" s="98"/>
      <c r="F58" s="98"/>
      <c r="G58" s="21"/>
      <c r="H58" s="21"/>
      <c r="I58" s="21"/>
      <c r="J58" s="98"/>
      <c r="K58" s="98"/>
      <c r="L58" s="98"/>
    </row>
    <row r="59" spans="1:12" s="5" customFormat="1" x14ac:dyDescent="0.25">
      <c r="A59" s="58"/>
      <c r="B59" s="67"/>
      <c r="C59" s="57"/>
      <c r="D59" s="57"/>
      <c r="E59" s="98"/>
      <c r="F59" s="98"/>
      <c r="G59" s="21"/>
      <c r="H59" s="21"/>
      <c r="I59" s="21"/>
      <c r="J59" s="98"/>
      <c r="K59" s="98"/>
      <c r="L59" s="98"/>
    </row>
    <row r="60" spans="1:12" x14ac:dyDescent="0.25">
      <c r="A60" s="58"/>
      <c r="B60" s="67"/>
      <c r="C60" s="57"/>
      <c r="D60" s="57"/>
      <c r="E60" s="98"/>
      <c r="F60" s="98"/>
      <c r="G60" s="21"/>
      <c r="H60" s="21"/>
      <c r="I60" s="21"/>
      <c r="J60" s="98"/>
      <c r="K60" s="98"/>
      <c r="L60" s="98"/>
    </row>
    <row r="61" spans="1:12" s="5" customFormat="1" ht="75" customHeight="1" x14ac:dyDescent="0.25">
      <c r="A61" s="99" t="s">
        <v>89</v>
      </c>
      <c r="B61" s="99" t="s">
        <v>64</v>
      </c>
      <c r="C61" s="99">
        <f>SUM(C62,C66,C70)</f>
        <v>2</v>
      </c>
      <c r="D61" s="99">
        <f>SUM(D62,D66,D70)</f>
        <v>2</v>
      </c>
      <c r="E61" s="99"/>
      <c r="F61" s="99"/>
      <c r="G61" s="99">
        <f t="shared" ref="G61:L61" si="11">SUM(G62,G66,G70)</f>
        <v>10</v>
      </c>
      <c r="H61" s="99">
        <f t="shared" si="11"/>
        <v>0</v>
      </c>
      <c r="I61" s="99">
        <f t="shared" si="11"/>
        <v>405</v>
      </c>
      <c r="J61" s="99">
        <f t="shared" si="11"/>
        <v>0</v>
      </c>
      <c r="K61" s="99">
        <f t="shared" si="11"/>
        <v>0</v>
      </c>
      <c r="L61" s="99">
        <f t="shared" si="11"/>
        <v>0</v>
      </c>
    </row>
    <row r="62" spans="1:12" s="5" customFormat="1" x14ac:dyDescent="0.25">
      <c r="A62" s="58"/>
      <c r="B62" s="126" t="s">
        <v>211</v>
      </c>
      <c r="C62" s="127">
        <f>SUM(C63:C65)</f>
        <v>2</v>
      </c>
      <c r="D62" s="127">
        <f>SUM(D63:D65)</f>
        <v>2</v>
      </c>
      <c r="E62" s="209"/>
      <c r="F62" s="128"/>
      <c r="G62" s="127">
        <f t="shared" ref="G62:L62" si="12">SUM(G63:G65)</f>
        <v>10</v>
      </c>
      <c r="H62" s="127">
        <f t="shared" si="12"/>
        <v>0</v>
      </c>
      <c r="I62" s="127">
        <f t="shared" si="12"/>
        <v>405</v>
      </c>
      <c r="J62" s="128">
        <f t="shared" si="12"/>
        <v>0</v>
      </c>
      <c r="K62" s="128">
        <f t="shared" si="12"/>
        <v>0</v>
      </c>
      <c r="L62" s="129">
        <f t="shared" si="12"/>
        <v>0</v>
      </c>
    </row>
    <row r="63" spans="1:12" s="5" customFormat="1" x14ac:dyDescent="0.25">
      <c r="A63" s="58"/>
      <c r="B63" s="67" t="s">
        <v>598</v>
      </c>
      <c r="C63" s="57">
        <v>1</v>
      </c>
      <c r="D63" s="57">
        <v>1</v>
      </c>
      <c r="E63" s="98" t="s">
        <v>587</v>
      </c>
      <c r="F63" s="98" t="s">
        <v>554</v>
      </c>
      <c r="G63" s="21">
        <v>10</v>
      </c>
      <c r="H63" s="21">
        <v>0</v>
      </c>
      <c r="I63" s="21">
        <v>300</v>
      </c>
      <c r="J63" s="98"/>
      <c r="K63" s="98"/>
      <c r="L63" s="98"/>
    </row>
    <row r="64" spans="1:12" s="5" customFormat="1" x14ac:dyDescent="0.25">
      <c r="A64" s="58"/>
      <c r="B64" s="67" t="s">
        <v>599</v>
      </c>
      <c r="C64" s="57">
        <v>1</v>
      </c>
      <c r="D64" s="57">
        <v>1</v>
      </c>
      <c r="E64" s="98" t="s">
        <v>587</v>
      </c>
      <c r="F64" s="98" t="s">
        <v>554</v>
      </c>
      <c r="G64" s="21">
        <v>0</v>
      </c>
      <c r="H64" s="21">
        <v>0</v>
      </c>
      <c r="I64" s="21">
        <v>105</v>
      </c>
      <c r="J64" s="98"/>
      <c r="K64" s="98"/>
      <c r="L64" s="98"/>
    </row>
    <row r="65" spans="1:12" s="5" customFormat="1" x14ac:dyDescent="0.25">
      <c r="A65" s="58"/>
      <c r="B65" s="67"/>
      <c r="C65" s="57"/>
      <c r="D65" s="57"/>
      <c r="E65" s="98"/>
      <c r="F65" s="98"/>
      <c r="G65" s="21"/>
      <c r="H65" s="21"/>
      <c r="I65" s="21"/>
      <c r="J65" s="98"/>
      <c r="K65" s="98"/>
      <c r="L65" s="98"/>
    </row>
    <row r="66" spans="1:12" s="5" customFormat="1" x14ac:dyDescent="0.25">
      <c r="A66" s="58"/>
      <c r="B66" s="126" t="s">
        <v>212</v>
      </c>
      <c r="C66" s="127">
        <f>SUM(C67:C69)</f>
        <v>0</v>
      </c>
      <c r="D66" s="127">
        <f>SUM(D67:D69)</f>
        <v>0</v>
      </c>
      <c r="E66" s="209"/>
      <c r="F66" s="128"/>
      <c r="G66" s="127">
        <f t="shared" ref="G66:L66" si="13">SUM(G67:G69)</f>
        <v>0</v>
      </c>
      <c r="H66" s="127">
        <f t="shared" si="13"/>
        <v>0</v>
      </c>
      <c r="I66" s="127">
        <f t="shared" si="13"/>
        <v>0</v>
      </c>
      <c r="J66" s="128">
        <f t="shared" si="13"/>
        <v>0</v>
      </c>
      <c r="K66" s="128">
        <f t="shared" si="13"/>
        <v>0</v>
      </c>
      <c r="L66" s="129">
        <f t="shared" si="13"/>
        <v>0</v>
      </c>
    </row>
    <row r="67" spans="1:12" s="5" customFormat="1" x14ac:dyDescent="0.25">
      <c r="A67" s="58"/>
      <c r="B67" s="67"/>
      <c r="C67" s="57"/>
      <c r="D67" s="57"/>
      <c r="E67" s="98"/>
      <c r="F67" s="98"/>
      <c r="G67" s="21"/>
      <c r="H67" s="21"/>
      <c r="I67" s="21"/>
      <c r="J67" s="98"/>
      <c r="K67" s="98"/>
      <c r="L67" s="98"/>
    </row>
    <row r="68" spans="1:12" s="5" customFormat="1" x14ac:dyDescent="0.25">
      <c r="A68" s="58"/>
      <c r="B68" s="67"/>
      <c r="C68" s="57"/>
      <c r="D68" s="57"/>
      <c r="E68" s="98"/>
      <c r="F68" s="98"/>
      <c r="G68" s="21"/>
      <c r="H68" s="21"/>
      <c r="I68" s="21"/>
      <c r="J68" s="98"/>
      <c r="K68" s="98"/>
      <c r="L68" s="98"/>
    </row>
    <row r="69" spans="1:12" s="5" customFormat="1" x14ac:dyDescent="0.25">
      <c r="A69" s="58"/>
      <c r="B69" s="67"/>
      <c r="C69" s="57"/>
      <c r="D69" s="57"/>
      <c r="E69" s="98"/>
      <c r="F69" s="98"/>
      <c r="G69" s="21"/>
      <c r="H69" s="21"/>
      <c r="I69" s="21"/>
      <c r="J69" s="98"/>
      <c r="K69" s="98"/>
      <c r="L69" s="98"/>
    </row>
    <row r="70" spans="1:12" s="5" customFormat="1" x14ac:dyDescent="0.25">
      <c r="A70" s="58"/>
      <c r="B70" s="126" t="s">
        <v>213</v>
      </c>
      <c r="C70" s="127">
        <f>SUM(C71:C74)</f>
        <v>0</v>
      </c>
      <c r="D70" s="127">
        <f>SUM(D71:D74)</f>
        <v>0</v>
      </c>
      <c r="E70" s="209"/>
      <c r="F70" s="128"/>
      <c r="G70" s="127">
        <f t="shared" ref="G70:L70" si="14">SUM(G71:G74)</f>
        <v>0</v>
      </c>
      <c r="H70" s="127">
        <f t="shared" si="14"/>
        <v>0</v>
      </c>
      <c r="I70" s="127">
        <f t="shared" si="14"/>
        <v>0</v>
      </c>
      <c r="J70" s="128">
        <f t="shared" si="14"/>
        <v>0</v>
      </c>
      <c r="K70" s="128">
        <f t="shared" si="14"/>
        <v>0</v>
      </c>
      <c r="L70" s="129">
        <f t="shared" si="14"/>
        <v>0</v>
      </c>
    </row>
    <row r="71" spans="1:12" s="5" customFormat="1" x14ac:dyDescent="0.25">
      <c r="A71" s="58"/>
      <c r="B71" s="67"/>
      <c r="C71" s="57"/>
      <c r="D71" s="57"/>
      <c r="E71" s="98"/>
      <c r="F71" s="98"/>
      <c r="G71" s="21"/>
      <c r="H71" s="21"/>
      <c r="I71" s="21"/>
      <c r="J71" s="98"/>
      <c r="K71" s="98"/>
      <c r="L71" s="98"/>
    </row>
    <row r="72" spans="1:12" s="5" customFormat="1" x14ac:dyDescent="0.25">
      <c r="A72" s="58"/>
      <c r="B72" s="67"/>
      <c r="C72" s="57"/>
      <c r="D72" s="57"/>
      <c r="E72" s="98"/>
      <c r="F72" s="98"/>
      <c r="G72" s="21"/>
      <c r="H72" s="21"/>
      <c r="I72" s="21"/>
      <c r="J72" s="98"/>
      <c r="K72" s="98"/>
      <c r="L72" s="98"/>
    </row>
    <row r="73" spans="1:12" s="5" customFormat="1" x14ac:dyDescent="0.25">
      <c r="A73" s="58"/>
      <c r="B73" s="67"/>
      <c r="C73" s="57"/>
      <c r="D73" s="57"/>
      <c r="E73" s="98"/>
      <c r="F73" s="98"/>
      <c r="G73" s="21"/>
      <c r="H73" s="21"/>
      <c r="I73" s="21"/>
      <c r="J73" s="98"/>
      <c r="K73" s="98"/>
      <c r="L73" s="98"/>
    </row>
    <row r="74" spans="1:12" x14ac:dyDescent="0.25">
      <c r="A74" s="58"/>
      <c r="B74" s="67"/>
      <c r="C74" s="57"/>
      <c r="D74" s="57"/>
      <c r="E74" s="98"/>
      <c r="F74" s="98"/>
      <c r="G74" s="21"/>
      <c r="H74" s="21"/>
      <c r="I74" s="21"/>
      <c r="J74" s="98"/>
      <c r="K74" s="98"/>
      <c r="L74" s="98"/>
    </row>
    <row r="75" spans="1:12" s="5" customFormat="1" ht="93.75" customHeight="1" x14ac:dyDescent="0.25">
      <c r="A75" s="99" t="s">
        <v>90</v>
      </c>
      <c r="B75" s="99" t="s">
        <v>65</v>
      </c>
      <c r="C75" s="99">
        <f>SUM(C76,C80,C86)</f>
        <v>0</v>
      </c>
      <c r="D75" s="99">
        <f>SUM(D76,D80,D86)</f>
        <v>0</v>
      </c>
      <c r="E75" s="99"/>
      <c r="F75" s="99"/>
      <c r="G75" s="99">
        <f t="shared" ref="G75:L75" si="15">SUM(G76,G80,G86)</f>
        <v>0</v>
      </c>
      <c r="H75" s="99">
        <f t="shared" si="15"/>
        <v>0</v>
      </c>
      <c r="I75" s="99">
        <f t="shared" si="15"/>
        <v>0</v>
      </c>
      <c r="J75" s="99">
        <f t="shared" si="15"/>
        <v>0</v>
      </c>
      <c r="K75" s="99">
        <f t="shared" si="15"/>
        <v>0</v>
      </c>
      <c r="L75" s="99">
        <f t="shared" si="15"/>
        <v>0</v>
      </c>
    </row>
    <row r="76" spans="1:12" s="5" customFormat="1" x14ac:dyDescent="0.25">
      <c r="A76" s="58"/>
      <c r="B76" s="126" t="s">
        <v>211</v>
      </c>
      <c r="C76" s="127">
        <f>SUM(C77:C79)</f>
        <v>0</v>
      </c>
      <c r="D76" s="127">
        <f>SUM(D77:D79)</f>
        <v>0</v>
      </c>
      <c r="E76" s="209"/>
      <c r="F76" s="128"/>
      <c r="G76" s="127">
        <f t="shared" ref="G76:L76" si="16">SUM(G77:G79)</f>
        <v>0</v>
      </c>
      <c r="H76" s="127">
        <f t="shared" si="16"/>
        <v>0</v>
      </c>
      <c r="I76" s="127">
        <f t="shared" si="16"/>
        <v>0</v>
      </c>
      <c r="J76" s="128">
        <f t="shared" si="16"/>
        <v>0</v>
      </c>
      <c r="K76" s="128">
        <f t="shared" si="16"/>
        <v>0</v>
      </c>
      <c r="L76" s="129">
        <f t="shared" si="16"/>
        <v>0</v>
      </c>
    </row>
    <row r="77" spans="1:12" s="5" customFormat="1" x14ac:dyDescent="0.25">
      <c r="A77" s="58"/>
      <c r="B77" s="67"/>
      <c r="C77" s="57"/>
      <c r="D77" s="57"/>
      <c r="E77" s="98"/>
      <c r="F77" s="98"/>
      <c r="G77" s="21"/>
      <c r="H77" s="21"/>
      <c r="I77" s="21"/>
      <c r="J77" s="98"/>
      <c r="K77" s="98"/>
      <c r="L77" s="98"/>
    </row>
    <row r="78" spans="1:12" s="5" customFormat="1" x14ac:dyDescent="0.25">
      <c r="A78" s="58"/>
      <c r="B78" s="67"/>
      <c r="C78" s="57"/>
      <c r="D78" s="57"/>
      <c r="E78" s="98"/>
      <c r="F78" s="98"/>
      <c r="G78" s="21"/>
      <c r="H78" s="21"/>
      <c r="I78" s="21"/>
      <c r="J78" s="98"/>
      <c r="K78" s="98"/>
      <c r="L78" s="98"/>
    </row>
    <row r="79" spans="1:12" s="5" customFormat="1" x14ac:dyDescent="0.25">
      <c r="A79" s="58"/>
      <c r="B79" s="67"/>
      <c r="C79" s="57"/>
      <c r="D79" s="57"/>
      <c r="E79" s="98"/>
      <c r="F79" s="98"/>
      <c r="G79" s="21"/>
      <c r="H79" s="21"/>
      <c r="I79" s="21"/>
      <c r="J79" s="98"/>
      <c r="K79" s="98"/>
      <c r="L79" s="98"/>
    </row>
    <row r="80" spans="1:12" s="5" customFormat="1" x14ac:dyDescent="0.25">
      <c r="A80" s="58"/>
      <c r="B80" s="126" t="s">
        <v>212</v>
      </c>
      <c r="C80" s="127">
        <f>SUM(C81:C85)</f>
        <v>0</v>
      </c>
      <c r="D80" s="127">
        <f>SUM(D81:D85)</f>
        <v>0</v>
      </c>
      <c r="E80" s="209"/>
      <c r="F80" s="128"/>
      <c r="G80" s="127">
        <f t="shared" ref="G80:L80" si="17">SUM(G81:G85)</f>
        <v>0</v>
      </c>
      <c r="H80" s="127">
        <f t="shared" si="17"/>
        <v>0</v>
      </c>
      <c r="I80" s="127">
        <f t="shared" si="17"/>
        <v>0</v>
      </c>
      <c r="J80" s="128">
        <f t="shared" si="17"/>
        <v>0</v>
      </c>
      <c r="K80" s="128">
        <f t="shared" si="17"/>
        <v>0</v>
      </c>
      <c r="L80" s="129">
        <f t="shared" si="17"/>
        <v>0</v>
      </c>
    </row>
    <row r="81" spans="1:12" s="5" customFormat="1" x14ac:dyDescent="0.25">
      <c r="A81" s="58"/>
      <c r="B81" s="67"/>
      <c r="C81" s="57"/>
      <c r="D81" s="57"/>
      <c r="E81" s="98"/>
      <c r="F81" s="98"/>
      <c r="G81" s="21"/>
      <c r="H81" s="21"/>
      <c r="I81" s="21"/>
      <c r="J81" s="98"/>
      <c r="K81" s="98"/>
      <c r="L81" s="98"/>
    </row>
    <row r="82" spans="1:12" s="5" customFormat="1" x14ac:dyDescent="0.25">
      <c r="A82" s="58"/>
      <c r="B82" s="67"/>
      <c r="C82" s="57"/>
      <c r="D82" s="57"/>
      <c r="E82" s="98"/>
      <c r="F82" s="98"/>
      <c r="G82" s="21"/>
      <c r="H82" s="21"/>
      <c r="I82" s="21"/>
      <c r="J82" s="98"/>
      <c r="K82" s="98"/>
      <c r="L82" s="98"/>
    </row>
    <row r="83" spans="1:12" s="5" customFormat="1" x14ac:dyDescent="0.25">
      <c r="A83" s="58"/>
      <c r="B83" s="67"/>
      <c r="C83" s="57"/>
      <c r="D83" s="57"/>
      <c r="E83" s="98"/>
      <c r="F83" s="98"/>
      <c r="G83" s="21"/>
      <c r="H83" s="21"/>
      <c r="I83" s="21"/>
      <c r="J83" s="98"/>
      <c r="K83" s="98"/>
      <c r="L83" s="98"/>
    </row>
    <row r="84" spans="1:12" s="5" customFormat="1" x14ac:dyDescent="0.25">
      <c r="A84" s="58"/>
      <c r="B84" s="67"/>
      <c r="C84" s="57"/>
      <c r="D84" s="57"/>
      <c r="E84" s="98"/>
      <c r="F84" s="98"/>
      <c r="G84" s="21"/>
      <c r="H84" s="21"/>
      <c r="I84" s="21"/>
      <c r="J84" s="98"/>
      <c r="K84" s="98"/>
      <c r="L84" s="98"/>
    </row>
    <row r="85" spans="1:12" s="5" customFormat="1" x14ac:dyDescent="0.25">
      <c r="A85" s="58"/>
      <c r="B85" s="67"/>
      <c r="C85" s="57"/>
      <c r="D85" s="57"/>
      <c r="E85" s="98"/>
      <c r="F85" s="98"/>
      <c r="G85" s="21"/>
      <c r="H85" s="21"/>
      <c r="I85" s="21"/>
      <c r="J85" s="98"/>
      <c r="K85" s="98"/>
      <c r="L85" s="98"/>
    </row>
    <row r="86" spans="1:12" s="5" customFormat="1" x14ac:dyDescent="0.25">
      <c r="A86" s="58"/>
      <c r="B86" s="126" t="s">
        <v>213</v>
      </c>
      <c r="C86" s="127">
        <f>SUM(C87:C90)</f>
        <v>0</v>
      </c>
      <c r="D86" s="127">
        <f>SUM(D87:D90)</f>
        <v>0</v>
      </c>
      <c r="E86" s="209"/>
      <c r="F86" s="128"/>
      <c r="G86" s="127">
        <f t="shared" ref="G86:L86" si="18">SUM(G87:G90)</f>
        <v>0</v>
      </c>
      <c r="H86" s="127">
        <f t="shared" si="18"/>
        <v>0</v>
      </c>
      <c r="I86" s="127">
        <f t="shared" si="18"/>
        <v>0</v>
      </c>
      <c r="J86" s="128">
        <f t="shared" si="18"/>
        <v>0</v>
      </c>
      <c r="K86" s="128">
        <f t="shared" si="18"/>
        <v>0</v>
      </c>
      <c r="L86" s="129">
        <f t="shared" si="18"/>
        <v>0</v>
      </c>
    </row>
    <row r="87" spans="1:12" s="5" customFormat="1" x14ac:dyDescent="0.25">
      <c r="A87" s="58"/>
      <c r="B87" s="67"/>
      <c r="C87" s="57"/>
      <c r="D87" s="57"/>
      <c r="E87" s="98"/>
      <c r="F87" s="98"/>
      <c r="G87" s="21"/>
      <c r="H87" s="21"/>
      <c r="I87" s="21"/>
      <c r="J87" s="98"/>
      <c r="K87" s="98"/>
      <c r="L87" s="98"/>
    </row>
    <row r="88" spans="1:12" s="5" customFormat="1" x14ac:dyDescent="0.25">
      <c r="A88" s="58"/>
      <c r="B88" s="67"/>
      <c r="C88" s="57"/>
      <c r="D88" s="57"/>
      <c r="E88" s="98"/>
      <c r="F88" s="98"/>
      <c r="G88" s="21"/>
      <c r="H88" s="21"/>
      <c r="I88" s="21"/>
      <c r="J88" s="98"/>
      <c r="K88" s="98"/>
      <c r="L88" s="98"/>
    </row>
    <row r="89" spans="1:12" s="5" customFormat="1" x14ac:dyDescent="0.25">
      <c r="A89" s="58"/>
      <c r="B89" s="67"/>
      <c r="C89" s="57"/>
      <c r="D89" s="57"/>
      <c r="E89" s="98"/>
      <c r="F89" s="98"/>
      <c r="G89" s="21"/>
      <c r="H89" s="21"/>
      <c r="I89" s="21"/>
      <c r="J89" s="98"/>
      <c r="K89" s="98"/>
      <c r="L89" s="98"/>
    </row>
    <row r="90" spans="1:12" x14ac:dyDescent="0.25">
      <c r="A90" s="58"/>
      <c r="B90" s="67"/>
      <c r="C90" s="57"/>
      <c r="D90" s="57"/>
      <c r="E90" s="98"/>
      <c r="F90" s="98"/>
      <c r="G90" s="21"/>
      <c r="H90" s="21"/>
      <c r="I90" s="21"/>
      <c r="J90" s="98"/>
      <c r="K90" s="98"/>
      <c r="L90" s="98"/>
    </row>
    <row r="91" spans="1:12" s="5" customFormat="1" ht="75" customHeight="1" x14ac:dyDescent="0.25">
      <c r="A91" s="99" t="s">
        <v>91</v>
      </c>
      <c r="B91" s="99" t="s">
        <v>66</v>
      </c>
      <c r="C91" s="99">
        <f>SUM(C92,C96,C102)</f>
        <v>1</v>
      </c>
      <c r="D91" s="99">
        <f>SUM(D92,D96,D102)</f>
        <v>1</v>
      </c>
      <c r="E91" s="99"/>
      <c r="F91" s="99"/>
      <c r="G91" s="99">
        <f>SUM(G92,G96,G102)</f>
        <v>6</v>
      </c>
      <c r="H91" s="99">
        <f>SUM(H92,H96,H102)</f>
        <v>6</v>
      </c>
      <c r="I91" s="99">
        <f>I92+I96+I102</f>
        <v>186</v>
      </c>
      <c r="J91" s="99">
        <f>SUM(J92,J96,J102)</f>
        <v>0</v>
      </c>
      <c r="K91" s="99">
        <f>SUM(K92,K96,K102)</f>
        <v>0</v>
      </c>
      <c r="L91" s="99">
        <f>SUM(L92,L96,L102)</f>
        <v>0</v>
      </c>
    </row>
    <row r="92" spans="1:12" s="5" customFormat="1" x14ac:dyDescent="0.25">
      <c r="A92" s="58"/>
      <c r="B92" s="126" t="s">
        <v>211</v>
      </c>
      <c r="C92" s="127">
        <f>SUM(C93:C95)</f>
        <v>1</v>
      </c>
      <c r="D92" s="127">
        <f>SUM(D93:D95)</f>
        <v>1</v>
      </c>
      <c r="E92" s="209"/>
      <c r="F92" s="128"/>
      <c r="G92" s="127">
        <f t="shared" ref="G92:L92" si="19">SUM(G93:G95)</f>
        <v>6</v>
      </c>
      <c r="H92" s="127">
        <f t="shared" si="19"/>
        <v>6</v>
      </c>
      <c r="I92" s="127">
        <f t="shared" si="19"/>
        <v>186</v>
      </c>
      <c r="J92" s="128">
        <f t="shared" si="19"/>
        <v>0</v>
      </c>
      <c r="K92" s="128">
        <f t="shared" si="19"/>
        <v>0</v>
      </c>
      <c r="L92" s="129">
        <f t="shared" si="19"/>
        <v>0</v>
      </c>
    </row>
    <row r="93" spans="1:12" s="5" customFormat="1" x14ac:dyDescent="0.25">
      <c r="A93" s="58"/>
      <c r="B93" s="67" t="s">
        <v>600</v>
      </c>
      <c r="C93" s="57">
        <v>1</v>
      </c>
      <c r="D93" s="57">
        <v>1</v>
      </c>
      <c r="E93" s="98" t="s">
        <v>587</v>
      </c>
      <c r="F93" s="98" t="s">
        <v>554</v>
      </c>
      <c r="G93" s="21">
        <v>6</v>
      </c>
      <c r="H93" s="21">
        <v>6</v>
      </c>
      <c r="I93" s="21">
        <v>186</v>
      </c>
      <c r="J93" s="98"/>
      <c r="K93" s="98"/>
      <c r="L93" s="98"/>
    </row>
    <row r="94" spans="1:12" s="5" customFormat="1" x14ac:dyDescent="0.25">
      <c r="A94" s="58"/>
      <c r="B94" s="67"/>
      <c r="C94" s="57"/>
      <c r="D94" s="57"/>
      <c r="E94" s="98"/>
      <c r="F94" s="98"/>
      <c r="G94" s="21"/>
      <c r="H94" s="21"/>
      <c r="I94" s="21"/>
      <c r="J94" s="98"/>
      <c r="K94" s="98"/>
      <c r="L94" s="98"/>
    </row>
    <row r="95" spans="1:12" s="5" customFormat="1" x14ac:dyDescent="0.25">
      <c r="A95" s="58"/>
      <c r="B95" s="67"/>
      <c r="C95" s="57"/>
      <c r="D95" s="57"/>
      <c r="E95" s="98"/>
      <c r="F95" s="98"/>
      <c r="G95" s="21"/>
      <c r="H95" s="21"/>
      <c r="I95" s="21"/>
      <c r="J95" s="98"/>
      <c r="K95" s="98"/>
      <c r="L95" s="98"/>
    </row>
    <row r="96" spans="1:12" s="5" customFormat="1" x14ac:dyDescent="0.25">
      <c r="A96" s="58"/>
      <c r="B96" s="126" t="s">
        <v>212</v>
      </c>
      <c r="C96" s="127">
        <f>C97+C98+C99+C100+C101</f>
        <v>0</v>
      </c>
      <c r="D96" s="127">
        <f>D97+D98+D99+D100+D101</f>
        <v>0</v>
      </c>
      <c r="E96" s="209"/>
      <c r="F96" s="128"/>
      <c r="G96" s="127">
        <f t="shared" ref="G96:L96" si="20">SUM(G97:G101)</f>
        <v>0</v>
      </c>
      <c r="H96" s="127">
        <f t="shared" si="20"/>
        <v>0</v>
      </c>
      <c r="I96" s="127">
        <f t="shared" si="20"/>
        <v>0</v>
      </c>
      <c r="J96" s="128">
        <f t="shared" si="20"/>
        <v>0</v>
      </c>
      <c r="K96" s="128">
        <f t="shared" si="20"/>
        <v>0</v>
      </c>
      <c r="L96" s="129">
        <f t="shared" si="20"/>
        <v>0</v>
      </c>
    </row>
    <row r="97" spans="1:12" s="5" customFormat="1" x14ac:dyDescent="0.25">
      <c r="A97" s="58"/>
      <c r="B97" s="67"/>
      <c r="C97" s="57"/>
      <c r="D97" s="57"/>
      <c r="E97" s="98"/>
      <c r="F97" s="98"/>
      <c r="G97" s="21"/>
      <c r="H97" s="21"/>
      <c r="I97" s="21"/>
      <c r="J97" s="98"/>
      <c r="K97" s="98"/>
      <c r="L97" s="98"/>
    </row>
    <row r="98" spans="1:12" s="5" customFormat="1" x14ac:dyDescent="0.25">
      <c r="A98" s="58"/>
      <c r="B98" s="67"/>
      <c r="C98" s="57"/>
      <c r="D98" s="57"/>
      <c r="E98" s="98"/>
      <c r="F98" s="98"/>
      <c r="G98" s="21"/>
      <c r="H98" s="21"/>
      <c r="I98" s="21"/>
      <c r="J98" s="98"/>
      <c r="K98" s="98"/>
      <c r="L98" s="98"/>
    </row>
    <row r="99" spans="1:12" s="5" customFormat="1" x14ac:dyDescent="0.25">
      <c r="A99" s="58"/>
      <c r="B99" s="67"/>
      <c r="C99" s="57"/>
      <c r="D99" s="57"/>
      <c r="E99" s="98"/>
      <c r="F99" s="98"/>
      <c r="G99" s="21"/>
      <c r="H99" s="21"/>
      <c r="I99" s="21"/>
      <c r="J99" s="98"/>
      <c r="K99" s="98"/>
      <c r="L99" s="98"/>
    </row>
    <row r="100" spans="1:12" s="5" customFormat="1" x14ac:dyDescent="0.25">
      <c r="A100" s="58"/>
      <c r="B100" s="67"/>
      <c r="C100" s="57"/>
      <c r="D100" s="57"/>
      <c r="E100" s="98"/>
      <c r="F100" s="98"/>
      <c r="G100" s="21"/>
      <c r="H100" s="21"/>
      <c r="I100" s="21"/>
      <c r="J100" s="98"/>
      <c r="K100" s="98"/>
      <c r="L100" s="98"/>
    </row>
    <row r="101" spans="1:12" s="5" customFormat="1" x14ac:dyDescent="0.25">
      <c r="A101" s="58"/>
      <c r="B101" s="67"/>
      <c r="C101" s="57"/>
      <c r="D101" s="57"/>
      <c r="E101" s="98"/>
      <c r="F101" s="98"/>
      <c r="G101" s="21"/>
      <c r="H101" s="21"/>
      <c r="I101" s="21"/>
      <c r="J101" s="98"/>
      <c r="K101" s="98"/>
      <c r="L101" s="98"/>
    </row>
    <row r="102" spans="1:12" s="5" customFormat="1" x14ac:dyDescent="0.25">
      <c r="A102" s="58"/>
      <c r="B102" s="126" t="s">
        <v>213</v>
      </c>
      <c r="C102" s="127">
        <f>SUM(C103:C106)</f>
        <v>0</v>
      </c>
      <c r="D102" s="127">
        <f>SUM(D103:D106)</f>
        <v>0</v>
      </c>
      <c r="E102" s="209"/>
      <c r="F102" s="128"/>
      <c r="G102" s="127">
        <f t="shared" ref="G102:L102" si="21">SUM(G103:G106)</f>
        <v>0</v>
      </c>
      <c r="H102" s="127">
        <f t="shared" si="21"/>
        <v>0</v>
      </c>
      <c r="I102" s="127">
        <f t="shared" si="21"/>
        <v>0</v>
      </c>
      <c r="J102" s="128">
        <f t="shared" si="21"/>
        <v>0</v>
      </c>
      <c r="K102" s="128">
        <f t="shared" si="21"/>
        <v>0</v>
      </c>
      <c r="L102" s="129">
        <f t="shared" si="21"/>
        <v>0</v>
      </c>
    </row>
    <row r="103" spans="1:12" s="5" customFormat="1" x14ac:dyDescent="0.25">
      <c r="A103" s="58"/>
      <c r="B103" s="67"/>
      <c r="C103" s="57"/>
      <c r="D103" s="57"/>
      <c r="E103" s="98"/>
      <c r="F103" s="98"/>
      <c r="G103" s="21"/>
      <c r="H103" s="21"/>
      <c r="I103" s="21"/>
      <c r="J103" s="98"/>
      <c r="K103" s="98"/>
      <c r="L103" s="98"/>
    </row>
    <row r="104" spans="1:12" s="5" customFormat="1" x14ac:dyDescent="0.25">
      <c r="A104" s="58"/>
      <c r="B104" s="67"/>
      <c r="C104" s="57"/>
      <c r="D104" s="57"/>
      <c r="E104" s="98"/>
      <c r="F104" s="98"/>
      <c r="G104" s="21"/>
      <c r="H104" s="21"/>
      <c r="I104" s="21"/>
      <c r="J104" s="98"/>
      <c r="K104" s="98"/>
      <c r="L104" s="98"/>
    </row>
    <row r="105" spans="1:12" s="5" customFormat="1" x14ac:dyDescent="0.25">
      <c r="A105" s="58"/>
      <c r="B105" s="67"/>
      <c r="C105" s="57"/>
      <c r="D105" s="57"/>
      <c r="E105" s="98"/>
      <c r="F105" s="98"/>
      <c r="G105" s="21"/>
      <c r="H105" s="21"/>
      <c r="I105" s="21"/>
      <c r="J105" s="98"/>
      <c r="K105" s="98"/>
      <c r="L105" s="98"/>
    </row>
    <row r="106" spans="1:12" x14ac:dyDescent="0.25">
      <c r="A106" s="58"/>
      <c r="B106" s="67"/>
      <c r="C106" s="57"/>
      <c r="D106" s="57"/>
      <c r="E106" s="98"/>
      <c r="F106" s="98"/>
      <c r="G106" s="21"/>
      <c r="H106" s="21"/>
      <c r="I106" s="21"/>
      <c r="J106" s="98"/>
      <c r="K106" s="98"/>
      <c r="L106" s="98"/>
    </row>
    <row r="107" spans="1:12" ht="187.5" customHeight="1" x14ac:dyDescent="0.25">
      <c r="A107" s="99" t="s">
        <v>179</v>
      </c>
      <c r="B107" s="99" t="s">
        <v>180</v>
      </c>
      <c r="C107" s="99">
        <f>SUM(C108,C112,C115)</f>
        <v>0</v>
      </c>
      <c r="D107" s="99">
        <f>SUM(D108,D112,D115)</f>
        <v>0</v>
      </c>
      <c r="E107" s="99"/>
      <c r="F107" s="99"/>
      <c r="G107" s="99">
        <f t="shared" ref="G107:K107" si="22">SUM(G108,G112,G115)</f>
        <v>0</v>
      </c>
      <c r="H107" s="99">
        <f t="shared" si="22"/>
        <v>0</v>
      </c>
      <c r="I107" s="99">
        <f t="shared" si="22"/>
        <v>0</v>
      </c>
      <c r="J107" s="99">
        <f t="shared" si="22"/>
        <v>0</v>
      </c>
      <c r="K107" s="99">
        <f t="shared" si="22"/>
        <v>0</v>
      </c>
      <c r="L107" s="99">
        <f>L108+L112+L115</f>
        <v>0</v>
      </c>
    </row>
    <row r="108" spans="1:12" x14ac:dyDescent="0.25">
      <c r="A108" s="58"/>
      <c r="B108" s="126" t="s">
        <v>211</v>
      </c>
      <c r="C108" s="127">
        <f>SUM(C109:C111)</f>
        <v>0</v>
      </c>
      <c r="D108" s="127">
        <f>SUM(D109:D111)</f>
        <v>0</v>
      </c>
      <c r="E108" s="209"/>
      <c r="F108" s="128"/>
      <c r="G108" s="127">
        <f t="shared" ref="G108:K108" si="23">SUM(G109:G111)</f>
        <v>0</v>
      </c>
      <c r="H108" s="127">
        <f t="shared" si="23"/>
        <v>0</v>
      </c>
      <c r="I108" s="127">
        <f t="shared" si="23"/>
        <v>0</v>
      </c>
      <c r="J108" s="128">
        <f t="shared" si="23"/>
        <v>0</v>
      </c>
      <c r="K108" s="128">
        <f t="shared" si="23"/>
        <v>0</v>
      </c>
      <c r="L108" s="129">
        <f>L109+L110+L111</f>
        <v>0</v>
      </c>
    </row>
    <row r="109" spans="1:12" x14ac:dyDescent="0.25">
      <c r="A109" s="58"/>
      <c r="B109" s="67"/>
      <c r="C109" s="57"/>
      <c r="D109" s="57"/>
      <c r="E109" s="98"/>
      <c r="F109" s="98"/>
      <c r="G109" s="21"/>
      <c r="H109" s="21"/>
      <c r="I109" s="21"/>
      <c r="J109" s="98"/>
      <c r="K109" s="98"/>
      <c r="L109" s="98"/>
    </row>
    <row r="110" spans="1:12" x14ac:dyDescent="0.25">
      <c r="A110" s="58"/>
      <c r="B110" s="67"/>
      <c r="C110" s="57"/>
      <c r="D110" s="57"/>
      <c r="E110" s="98"/>
      <c r="F110" s="98"/>
      <c r="G110" s="21"/>
      <c r="H110" s="21"/>
      <c r="I110" s="21"/>
      <c r="J110" s="98"/>
      <c r="K110" s="98"/>
      <c r="L110" s="98"/>
    </row>
    <row r="111" spans="1:12" x14ac:dyDescent="0.25">
      <c r="A111" s="58"/>
      <c r="B111" s="67"/>
      <c r="C111" s="57"/>
      <c r="D111" s="57"/>
      <c r="E111" s="98"/>
      <c r="F111" s="98"/>
      <c r="G111" s="21"/>
      <c r="H111" s="21"/>
      <c r="I111" s="21"/>
      <c r="J111" s="98"/>
      <c r="K111" s="98"/>
      <c r="L111" s="98"/>
    </row>
    <row r="112" spans="1:12" x14ac:dyDescent="0.25">
      <c r="A112" s="58"/>
      <c r="B112" s="126" t="s">
        <v>212</v>
      </c>
      <c r="C112" s="127">
        <f>SUM(C113:C114)</f>
        <v>0</v>
      </c>
      <c r="D112" s="127">
        <f>SUM(D113:D114)</f>
        <v>0</v>
      </c>
      <c r="E112" s="209"/>
      <c r="F112" s="128"/>
      <c r="G112" s="127">
        <f t="shared" ref="G112:L112" si="24">SUM(G113:G114)</f>
        <v>0</v>
      </c>
      <c r="H112" s="127">
        <f t="shared" si="24"/>
        <v>0</v>
      </c>
      <c r="I112" s="127">
        <f t="shared" si="24"/>
        <v>0</v>
      </c>
      <c r="J112" s="128">
        <f t="shared" si="24"/>
        <v>0</v>
      </c>
      <c r="K112" s="128">
        <f t="shared" si="24"/>
        <v>0</v>
      </c>
      <c r="L112" s="129">
        <f t="shared" si="24"/>
        <v>0</v>
      </c>
    </row>
    <row r="113" spans="1:14" x14ac:dyDescent="0.25">
      <c r="A113" s="58"/>
      <c r="B113" s="67"/>
      <c r="C113" s="57"/>
      <c r="D113" s="57"/>
      <c r="E113" s="98"/>
      <c r="F113" s="98"/>
      <c r="G113" s="21"/>
      <c r="H113" s="21"/>
      <c r="I113" s="21"/>
      <c r="J113" s="98"/>
      <c r="K113" s="98"/>
      <c r="L113" s="98"/>
    </row>
    <row r="114" spans="1:14" x14ac:dyDescent="0.25">
      <c r="A114" s="58"/>
      <c r="B114" s="67"/>
      <c r="C114" s="57"/>
      <c r="D114" s="57"/>
      <c r="E114" s="98"/>
      <c r="F114" s="98"/>
      <c r="G114" s="21"/>
      <c r="H114" s="21"/>
      <c r="I114" s="21"/>
      <c r="J114" s="98"/>
      <c r="K114" s="98"/>
      <c r="L114" s="98"/>
    </row>
    <row r="115" spans="1:14" x14ac:dyDescent="0.25">
      <c r="A115" s="58"/>
      <c r="B115" s="126" t="s">
        <v>213</v>
      </c>
      <c r="C115" s="127">
        <f>SUM(C116:C118)</f>
        <v>0</v>
      </c>
      <c r="D115" s="127">
        <f>SUM(D116:D118)</f>
        <v>0</v>
      </c>
      <c r="E115" s="209"/>
      <c r="F115" s="128"/>
      <c r="G115" s="127">
        <f t="shared" ref="G115:L115" si="25">SUM(G116:G118)</f>
        <v>0</v>
      </c>
      <c r="H115" s="127">
        <f t="shared" si="25"/>
        <v>0</v>
      </c>
      <c r="I115" s="127">
        <f t="shared" si="25"/>
        <v>0</v>
      </c>
      <c r="J115" s="128">
        <f t="shared" si="25"/>
        <v>0</v>
      </c>
      <c r="K115" s="128">
        <f t="shared" si="25"/>
        <v>0</v>
      </c>
      <c r="L115" s="129">
        <f t="shared" si="25"/>
        <v>0</v>
      </c>
    </row>
    <row r="116" spans="1:14" x14ac:dyDescent="0.25">
      <c r="A116" s="58"/>
      <c r="B116" s="67"/>
      <c r="C116" s="57"/>
      <c r="D116" s="57"/>
      <c r="E116" s="98"/>
      <c r="F116" s="98"/>
      <c r="G116" s="21"/>
      <c r="H116" s="21"/>
      <c r="I116" s="21"/>
      <c r="J116" s="98"/>
      <c r="K116" s="98"/>
      <c r="L116" s="98"/>
    </row>
    <row r="117" spans="1:14" x14ac:dyDescent="0.25">
      <c r="A117" s="58"/>
      <c r="B117" s="67"/>
      <c r="C117" s="57"/>
      <c r="D117" s="57"/>
      <c r="E117" s="98"/>
      <c r="F117" s="98"/>
      <c r="G117" s="21"/>
      <c r="H117" s="21"/>
      <c r="I117" s="21"/>
      <c r="J117" s="98"/>
      <c r="K117" s="98"/>
      <c r="L117" s="98"/>
    </row>
    <row r="118" spans="1:14" x14ac:dyDescent="0.25">
      <c r="A118" s="58"/>
      <c r="B118" s="67"/>
      <c r="C118" s="57"/>
      <c r="D118" s="57"/>
      <c r="E118" s="98"/>
      <c r="F118" s="98"/>
      <c r="G118" s="21"/>
      <c r="H118" s="21"/>
      <c r="I118" s="21"/>
      <c r="J118" s="98"/>
      <c r="K118" s="98"/>
      <c r="L118" s="98"/>
    </row>
    <row r="119" spans="1:14" ht="19.5" x14ac:dyDescent="0.35">
      <c r="A119" s="343" t="s">
        <v>178</v>
      </c>
      <c r="B119" s="343"/>
      <c r="C119" s="343"/>
      <c r="D119" s="343"/>
      <c r="E119" s="343"/>
      <c r="F119" s="343"/>
      <c r="G119" s="343"/>
      <c r="H119" s="343"/>
      <c r="I119" s="343"/>
      <c r="J119" s="343"/>
      <c r="K119" s="99"/>
      <c r="L119" s="99"/>
    </row>
    <row r="120" spans="1:14" x14ac:dyDescent="0.3">
      <c r="K120" s="212"/>
      <c r="L120" s="124"/>
    </row>
    <row r="121" spans="1:14" x14ac:dyDescent="0.3">
      <c r="I121" s="10"/>
      <c r="J121" s="10"/>
      <c r="K121" s="124"/>
      <c r="L121" s="124"/>
      <c r="M121" s="3"/>
      <c r="N121" s="3"/>
    </row>
    <row r="122" spans="1:14" x14ac:dyDescent="0.3">
      <c r="I122" s="10"/>
      <c r="J122" s="10"/>
      <c r="K122" s="124"/>
      <c r="L122" s="124"/>
      <c r="M122" s="3"/>
      <c r="N122" s="3"/>
    </row>
    <row r="123" spans="1:14" x14ac:dyDescent="0.3">
      <c r="I123" s="10"/>
      <c r="J123" s="10"/>
      <c r="K123" s="124"/>
      <c r="L123" s="124"/>
      <c r="M123" s="3"/>
      <c r="N123" s="3"/>
    </row>
    <row r="124" spans="1:14" x14ac:dyDescent="0.3">
      <c r="I124" s="10"/>
      <c r="J124" s="10"/>
      <c r="K124" s="124"/>
      <c r="L124" s="124"/>
      <c r="M124" s="3"/>
      <c r="N124" s="3"/>
    </row>
    <row r="125" spans="1:14" x14ac:dyDescent="0.3">
      <c r="I125" s="10"/>
      <c r="J125" s="10"/>
      <c r="K125" s="124"/>
      <c r="L125" s="124"/>
      <c r="M125" s="3"/>
      <c r="N125" s="3"/>
    </row>
    <row r="126" spans="1:14" x14ac:dyDescent="0.3">
      <c r="I126" s="10"/>
      <c r="J126" s="10"/>
      <c r="K126" s="124"/>
      <c r="L126" s="124"/>
      <c r="M126" s="3"/>
      <c r="N126" s="3"/>
    </row>
    <row r="127" spans="1:14" x14ac:dyDescent="0.3">
      <c r="I127" s="10"/>
      <c r="J127" s="213"/>
      <c r="K127" s="214"/>
      <c r="L127" s="214"/>
      <c r="M127" s="215"/>
      <c r="N127" s="3"/>
    </row>
    <row r="128" spans="1:14" x14ac:dyDescent="0.3">
      <c r="I128" s="10"/>
      <c r="J128" s="213"/>
      <c r="K128" s="214"/>
      <c r="L128" s="214"/>
      <c r="M128" s="215"/>
      <c r="N128" s="3"/>
    </row>
    <row r="129" spans="9:14" customFormat="1" x14ac:dyDescent="0.25">
      <c r="I129" s="3"/>
      <c r="J129" s="215"/>
      <c r="K129" s="214"/>
      <c r="L129" s="214"/>
      <c r="M129" s="215"/>
      <c r="N129" s="3"/>
    </row>
    <row r="130" spans="9:14" customFormat="1" x14ac:dyDescent="0.25">
      <c r="I130" s="3"/>
      <c r="J130" s="215"/>
      <c r="K130" s="216"/>
      <c r="L130" s="216"/>
      <c r="M130" s="215"/>
      <c r="N130" s="3"/>
    </row>
    <row r="131" spans="9:14" customFormat="1" x14ac:dyDescent="0.25">
      <c r="I131" s="3"/>
      <c r="J131" s="215"/>
      <c r="K131" s="217"/>
      <c r="L131" s="217"/>
      <c r="M131" s="215"/>
      <c r="N131" s="3"/>
    </row>
    <row r="132" spans="9:14" customFormat="1" x14ac:dyDescent="0.25">
      <c r="I132" s="3"/>
      <c r="J132" s="215"/>
      <c r="K132" s="217"/>
      <c r="L132" s="217"/>
      <c r="M132" s="215"/>
      <c r="N132" s="3"/>
    </row>
    <row r="133" spans="9:14" customFormat="1" x14ac:dyDescent="0.25">
      <c r="I133" s="3"/>
      <c r="J133" s="215"/>
      <c r="K133" s="217"/>
      <c r="L133" s="217"/>
      <c r="M133" s="215"/>
      <c r="N133" s="3"/>
    </row>
    <row r="134" spans="9:14" customFormat="1" x14ac:dyDescent="0.25">
      <c r="I134" s="3"/>
      <c r="J134" s="3"/>
      <c r="K134" s="125"/>
      <c r="L134" s="125"/>
      <c r="M134" s="3"/>
      <c r="N134" s="3"/>
    </row>
    <row r="135" spans="9:14" customFormat="1" x14ac:dyDescent="0.25">
      <c r="I135" s="3"/>
      <c r="J135" s="3"/>
      <c r="K135" s="125"/>
      <c r="L135" s="125"/>
      <c r="M135" s="3"/>
      <c r="N135" s="3"/>
    </row>
    <row r="136" spans="9:14" customFormat="1" x14ac:dyDescent="0.25">
      <c r="I136" s="3"/>
      <c r="J136" s="3"/>
      <c r="K136" s="125"/>
      <c r="L136" s="125"/>
      <c r="M136" s="3"/>
      <c r="N136" s="3"/>
    </row>
    <row r="137" spans="9:14" customFormat="1" x14ac:dyDescent="0.25">
      <c r="I137" s="3"/>
      <c r="J137" s="215"/>
      <c r="K137" s="217"/>
      <c r="L137" s="217"/>
      <c r="M137" s="215"/>
      <c r="N137" s="215"/>
    </row>
    <row r="138" spans="9:14" customFormat="1" x14ac:dyDescent="0.25">
      <c r="I138" s="3"/>
      <c r="J138" s="215"/>
      <c r="K138" s="217"/>
      <c r="L138" s="217"/>
      <c r="M138" s="215"/>
      <c r="N138" s="215"/>
    </row>
    <row r="139" spans="9:14" customFormat="1" x14ac:dyDescent="0.25">
      <c r="I139" s="3"/>
      <c r="J139" s="215"/>
      <c r="K139" s="217"/>
      <c r="L139" s="217"/>
      <c r="M139" s="215"/>
      <c r="N139" s="215"/>
    </row>
    <row r="140" spans="9:14" customFormat="1" x14ac:dyDescent="0.25">
      <c r="I140" s="3"/>
      <c r="J140" s="215"/>
      <c r="K140" s="217"/>
      <c r="L140" s="217"/>
      <c r="M140" s="215"/>
      <c r="N140" s="215"/>
    </row>
    <row r="141" spans="9:14" customFormat="1" x14ac:dyDescent="0.25">
      <c r="I141" s="3"/>
      <c r="J141" s="215"/>
      <c r="K141" s="216"/>
      <c r="L141" s="216"/>
      <c r="M141" s="215"/>
      <c r="N141" s="215"/>
    </row>
    <row r="142" spans="9:14" customFormat="1" x14ac:dyDescent="0.25">
      <c r="I142" s="3"/>
      <c r="J142" s="215"/>
      <c r="K142" s="217"/>
      <c r="L142" s="217"/>
      <c r="M142" s="215"/>
      <c r="N142" s="215"/>
    </row>
    <row r="143" spans="9:14" customFormat="1" x14ac:dyDescent="0.25">
      <c r="I143" s="3"/>
      <c r="J143" s="215"/>
      <c r="K143" s="217"/>
      <c r="L143" s="217"/>
      <c r="M143" s="215"/>
      <c r="N143" s="215"/>
    </row>
    <row r="144" spans="9:14" customFormat="1" x14ac:dyDescent="0.25">
      <c r="I144" s="3"/>
      <c r="J144" s="215"/>
      <c r="K144" s="217"/>
      <c r="L144" s="217"/>
      <c r="M144" s="215"/>
      <c r="N144" s="215"/>
    </row>
    <row r="145" spans="9:14" customFormat="1" x14ac:dyDescent="0.25">
      <c r="I145" s="3"/>
      <c r="J145" s="215"/>
      <c r="K145" s="217"/>
      <c r="L145" s="217"/>
      <c r="M145" s="215"/>
      <c r="N145" s="215"/>
    </row>
    <row r="146" spans="9:14" customFormat="1" x14ac:dyDescent="0.25">
      <c r="I146" s="3"/>
      <c r="J146" s="215"/>
      <c r="K146" s="217"/>
      <c r="L146" s="217"/>
      <c r="M146" s="215"/>
      <c r="N146" s="215"/>
    </row>
    <row r="147" spans="9:14" customFormat="1" x14ac:dyDescent="0.25">
      <c r="I147" s="3"/>
      <c r="J147" s="3"/>
      <c r="K147" s="125"/>
      <c r="L147" s="125"/>
      <c r="M147" s="3"/>
      <c r="N147" s="3"/>
    </row>
    <row r="148" spans="9:14" customFormat="1" x14ac:dyDescent="0.25">
      <c r="I148" s="3"/>
      <c r="J148" s="3"/>
      <c r="K148" s="125"/>
      <c r="L148" s="125"/>
      <c r="M148" s="3"/>
      <c r="N148" s="3"/>
    </row>
    <row r="149" spans="9:14" customFormat="1" x14ac:dyDescent="0.25">
      <c r="I149" s="3"/>
      <c r="J149" s="215"/>
      <c r="K149" s="217"/>
      <c r="L149" s="217"/>
      <c r="M149" s="215"/>
      <c r="N149" s="215"/>
    </row>
    <row r="150" spans="9:14" customFormat="1" x14ac:dyDescent="0.25">
      <c r="I150" s="3"/>
      <c r="J150" s="215"/>
      <c r="K150" s="217"/>
      <c r="L150" s="217"/>
      <c r="M150" s="215"/>
      <c r="N150" s="215"/>
    </row>
    <row r="151" spans="9:14" customFormat="1" x14ac:dyDescent="0.25">
      <c r="I151" s="3"/>
      <c r="J151" s="215"/>
      <c r="K151" s="217"/>
      <c r="L151" s="217"/>
      <c r="M151" s="215"/>
      <c r="N151" s="215"/>
    </row>
    <row r="152" spans="9:14" customFormat="1" x14ac:dyDescent="0.25">
      <c r="I152" s="3"/>
      <c r="J152" s="215"/>
      <c r="K152" s="216"/>
      <c r="L152" s="216"/>
      <c r="M152" s="215"/>
      <c r="N152" s="215"/>
    </row>
    <row r="153" spans="9:14" customFormat="1" x14ac:dyDescent="0.25">
      <c r="I153" s="3"/>
      <c r="J153" s="215"/>
      <c r="K153" s="217"/>
      <c r="L153" s="217"/>
      <c r="M153" s="215"/>
      <c r="N153" s="215"/>
    </row>
    <row r="154" spans="9:14" customFormat="1" x14ac:dyDescent="0.25">
      <c r="I154" s="3"/>
      <c r="J154" s="215"/>
      <c r="K154" s="217"/>
      <c r="L154" s="217"/>
      <c r="M154" s="215"/>
      <c r="N154" s="215"/>
    </row>
    <row r="155" spans="9:14" customFormat="1" x14ac:dyDescent="0.25">
      <c r="I155" s="3"/>
      <c r="J155" s="215"/>
      <c r="K155" s="217"/>
      <c r="L155" s="217"/>
      <c r="M155" s="215"/>
      <c r="N155" s="215"/>
    </row>
    <row r="156" spans="9:14" customFormat="1" x14ac:dyDescent="0.25">
      <c r="I156" s="3"/>
      <c r="J156" s="215"/>
      <c r="K156" s="217"/>
      <c r="L156" s="217"/>
      <c r="M156" s="215"/>
      <c r="N156" s="215"/>
    </row>
    <row r="157" spans="9:14" customFormat="1" x14ac:dyDescent="0.25">
      <c r="I157" s="3"/>
      <c r="J157" s="215"/>
      <c r="K157" s="217"/>
      <c r="L157" s="217"/>
      <c r="M157" s="215"/>
      <c r="N157" s="215"/>
    </row>
    <row r="158" spans="9:14" customFormat="1" x14ac:dyDescent="0.25">
      <c r="I158" s="3"/>
      <c r="J158" s="215"/>
      <c r="K158" s="217"/>
      <c r="L158" s="217"/>
      <c r="M158" s="215"/>
      <c r="N158" s="215"/>
    </row>
    <row r="159" spans="9:14" customFormat="1" x14ac:dyDescent="0.25">
      <c r="I159" s="3"/>
      <c r="J159" s="215"/>
      <c r="K159" s="217"/>
      <c r="L159" s="217"/>
      <c r="M159" s="215"/>
      <c r="N159" s="215"/>
    </row>
    <row r="160" spans="9:14" customFormat="1" x14ac:dyDescent="0.25">
      <c r="I160" s="3"/>
      <c r="J160" s="215"/>
      <c r="K160" s="217"/>
      <c r="L160" s="217"/>
      <c r="M160" s="215"/>
      <c r="N160" s="215"/>
    </row>
    <row r="161" spans="7:17" customFormat="1" x14ac:dyDescent="0.25">
      <c r="I161" s="3"/>
      <c r="J161" s="215"/>
      <c r="K161" s="217"/>
      <c r="L161" s="217"/>
      <c r="M161" s="215"/>
      <c r="N161" s="215"/>
    </row>
    <row r="162" spans="7:17" customFormat="1" x14ac:dyDescent="0.25">
      <c r="I162" s="3"/>
      <c r="J162" s="215"/>
      <c r="K162" s="217"/>
      <c r="L162" s="217"/>
      <c r="M162" s="215"/>
      <c r="N162" s="215"/>
    </row>
    <row r="163" spans="7:17" customFormat="1" x14ac:dyDescent="0.25">
      <c r="I163" s="3"/>
      <c r="J163" s="215"/>
      <c r="K163" s="216"/>
      <c r="L163" s="216"/>
      <c r="M163" s="215"/>
      <c r="N163" s="215"/>
    </row>
    <row r="164" spans="7:17" customFormat="1" x14ac:dyDescent="0.25">
      <c r="I164" s="3"/>
      <c r="J164" s="215"/>
      <c r="K164" s="217"/>
      <c r="L164" s="217"/>
      <c r="M164" s="215"/>
      <c r="N164" s="215"/>
    </row>
    <row r="165" spans="7:17" customFormat="1" x14ac:dyDescent="0.25">
      <c r="G165" s="218"/>
      <c r="H165" s="218"/>
      <c r="I165" s="215"/>
      <c r="J165" s="215"/>
      <c r="K165" s="217"/>
      <c r="L165" s="217"/>
      <c r="M165" s="215"/>
      <c r="N165" s="215"/>
      <c r="O165" s="218"/>
      <c r="P165" s="218"/>
      <c r="Q165" s="218"/>
    </row>
    <row r="166" spans="7:17" customFormat="1" x14ac:dyDescent="0.25">
      <c r="G166" s="218"/>
      <c r="H166" s="218"/>
      <c r="I166" s="215"/>
      <c r="J166" s="215"/>
      <c r="K166" s="217"/>
      <c r="L166" s="217"/>
      <c r="M166" s="215"/>
      <c r="N166" s="215"/>
      <c r="O166" s="218"/>
      <c r="P166" s="218"/>
      <c r="Q166" s="218"/>
    </row>
    <row r="167" spans="7:17" customFormat="1" x14ac:dyDescent="0.25">
      <c r="G167" s="218"/>
      <c r="H167" s="218"/>
      <c r="I167" s="215"/>
      <c r="J167" s="215"/>
      <c r="K167" s="217"/>
      <c r="L167" s="217"/>
      <c r="M167" s="215"/>
      <c r="N167" s="215"/>
      <c r="O167" s="218"/>
      <c r="P167" s="218"/>
      <c r="Q167" s="218"/>
    </row>
    <row r="168" spans="7:17" customFormat="1" x14ac:dyDescent="0.25">
      <c r="G168" s="218"/>
      <c r="H168" s="218"/>
      <c r="I168" s="215"/>
      <c r="J168" s="215"/>
      <c r="K168" s="217"/>
      <c r="L168" s="217"/>
      <c r="M168" s="215"/>
      <c r="N168" s="215"/>
      <c r="O168" s="218"/>
      <c r="P168" s="218"/>
      <c r="Q168" s="218"/>
    </row>
    <row r="169" spans="7:17" customFormat="1" x14ac:dyDescent="0.25">
      <c r="G169" s="218"/>
      <c r="H169" s="218"/>
      <c r="I169" s="215"/>
      <c r="J169" s="215"/>
      <c r="K169" s="217"/>
      <c r="L169" s="217"/>
      <c r="M169" s="215"/>
      <c r="N169" s="215"/>
      <c r="O169" s="218"/>
      <c r="P169" s="218"/>
      <c r="Q169" s="218"/>
    </row>
    <row r="170" spans="7:17" customFormat="1" x14ac:dyDescent="0.25">
      <c r="G170" s="218"/>
      <c r="H170" s="218"/>
      <c r="I170" s="215"/>
      <c r="J170" s="215"/>
      <c r="K170" s="217"/>
      <c r="L170" s="217"/>
      <c r="M170" s="215"/>
      <c r="N170" s="215"/>
      <c r="O170" s="218"/>
      <c r="P170" s="218"/>
      <c r="Q170" s="218"/>
    </row>
    <row r="171" spans="7:17" customFormat="1" x14ac:dyDescent="0.25">
      <c r="G171" s="218"/>
      <c r="H171" s="218"/>
      <c r="I171" s="215"/>
      <c r="J171" s="215"/>
      <c r="K171" s="217"/>
      <c r="L171" s="217"/>
      <c r="M171" s="215"/>
      <c r="N171" s="215"/>
      <c r="O171" s="218"/>
      <c r="P171" s="218"/>
      <c r="Q171" s="218"/>
    </row>
    <row r="172" spans="7:17" customFormat="1" x14ac:dyDescent="0.25">
      <c r="G172" s="218"/>
      <c r="H172" s="218"/>
      <c r="I172" s="215"/>
      <c r="J172" s="215"/>
      <c r="K172" s="217"/>
      <c r="L172" s="217"/>
      <c r="M172" s="215"/>
      <c r="N172" s="215"/>
      <c r="O172" s="218"/>
      <c r="P172" s="218"/>
      <c r="Q172" s="218"/>
    </row>
    <row r="173" spans="7:17" customFormat="1" x14ac:dyDescent="0.25">
      <c r="G173" s="218"/>
      <c r="H173" s="218"/>
      <c r="I173" s="215"/>
      <c r="J173" s="215"/>
      <c r="K173" s="217"/>
      <c r="L173" s="217"/>
      <c r="M173" s="215"/>
      <c r="N173" s="215"/>
      <c r="O173" s="218"/>
      <c r="P173" s="218"/>
      <c r="Q173" s="218"/>
    </row>
    <row r="174" spans="7:17" customFormat="1" x14ac:dyDescent="0.25">
      <c r="G174" s="218"/>
      <c r="H174" s="218"/>
      <c r="I174" s="215"/>
      <c r="J174" s="215"/>
      <c r="K174" s="216"/>
      <c r="L174" s="216"/>
      <c r="M174" s="215"/>
      <c r="N174" s="215"/>
      <c r="O174" s="218"/>
      <c r="P174" s="218"/>
      <c r="Q174" s="218"/>
    </row>
    <row r="175" spans="7:17" customFormat="1" x14ac:dyDescent="0.25">
      <c r="G175" s="218"/>
      <c r="H175" s="218"/>
      <c r="I175" s="215"/>
      <c r="J175" s="215"/>
      <c r="K175" s="217"/>
      <c r="L175" s="217"/>
      <c r="M175" s="215"/>
      <c r="N175" s="215"/>
      <c r="O175" s="218"/>
      <c r="P175" s="218"/>
      <c r="Q175" s="218"/>
    </row>
    <row r="176" spans="7:17" customFormat="1" x14ac:dyDescent="0.25">
      <c r="G176" s="218"/>
      <c r="H176" s="218"/>
      <c r="I176" s="215"/>
      <c r="J176" s="215"/>
      <c r="K176" s="217"/>
      <c r="L176" s="217"/>
      <c r="M176" s="215"/>
      <c r="N176" s="215"/>
      <c r="O176" s="218"/>
      <c r="P176" s="218"/>
      <c r="Q176" s="218"/>
    </row>
    <row r="177" spans="7:17" x14ac:dyDescent="0.3">
      <c r="G177" s="219"/>
      <c r="H177" s="219"/>
      <c r="I177" s="213"/>
      <c r="J177" s="213"/>
      <c r="K177" s="213"/>
      <c r="L177" s="213"/>
      <c r="M177" s="215"/>
      <c r="N177" s="215"/>
      <c r="O177" s="218"/>
      <c r="P177" s="218"/>
      <c r="Q177" s="218"/>
    </row>
    <row r="178" spans="7:17" x14ac:dyDescent="0.3">
      <c r="G178" s="219"/>
      <c r="H178" s="219"/>
      <c r="I178" s="213"/>
      <c r="J178" s="213"/>
      <c r="K178" s="213"/>
      <c r="L178" s="213"/>
      <c r="M178" s="215"/>
      <c r="N178" s="215"/>
      <c r="O178" s="218"/>
      <c r="P178" s="218"/>
      <c r="Q178" s="218"/>
    </row>
    <row r="179" spans="7:17" x14ac:dyDescent="0.3">
      <c r="G179" s="219"/>
      <c r="H179" s="219"/>
      <c r="I179" s="220"/>
      <c r="J179" s="220"/>
      <c r="K179" s="220"/>
      <c r="L179" s="220"/>
      <c r="M179" s="218"/>
      <c r="N179" s="218"/>
      <c r="O179" s="218"/>
      <c r="P179" s="218"/>
      <c r="Q179" s="218"/>
    </row>
  </sheetData>
  <sheetProtection sort="0" autoFilter="0" pivotTables="0"/>
  <mergeCells count="11">
    <mergeCell ref="K2:K3"/>
    <mergeCell ref="L2:L3"/>
    <mergeCell ref="A119:J119"/>
    <mergeCell ref="A1:J1"/>
    <mergeCell ref="A2:A3"/>
    <mergeCell ref="B2:B3"/>
    <mergeCell ref="C2:D2"/>
    <mergeCell ref="E2:E3"/>
    <mergeCell ref="F2:F3"/>
    <mergeCell ref="G2:I2"/>
    <mergeCell ref="J2:J3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  <rowBreaks count="2" manualBreakCount="2">
    <brk id="21" max="11" man="1"/>
    <brk id="23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view="pageBreakPreview" zoomScale="90" zoomScaleNormal="100" zoomScaleSheetLayoutView="90" workbookViewId="0">
      <selection activeCell="G4" sqref="G4"/>
    </sheetView>
  </sheetViews>
  <sheetFormatPr defaultRowHeight="15" x14ac:dyDescent="0.25"/>
  <cols>
    <col min="1" max="1" width="23" customWidth="1"/>
    <col min="2" max="2" width="12.42578125" customWidth="1"/>
    <col min="3" max="3" width="10.5703125" customWidth="1"/>
    <col min="4" max="4" width="39.5703125" customWidth="1"/>
    <col min="5" max="5" width="29.140625" customWidth="1"/>
    <col min="6" max="6" width="21.5703125" customWidth="1"/>
    <col min="7" max="7" width="37.85546875" customWidth="1"/>
  </cols>
  <sheetData>
    <row r="1" spans="1:7" ht="18.75" x14ac:dyDescent="0.25">
      <c r="A1" s="345" t="s">
        <v>97</v>
      </c>
      <c r="B1" s="345"/>
      <c r="C1" s="345"/>
      <c r="D1" s="345"/>
      <c r="E1" s="345"/>
      <c r="F1" s="345"/>
      <c r="G1" s="345"/>
    </row>
    <row r="2" spans="1:7" ht="54.75" customHeight="1" x14ac:dyDescent="0.25">
      <c r="A2" s="320" t="s">
        <v>98</v>
      </c>
      <c r="B2" s="346" t="s">
        <v>99</v>
      </c>
      <c r="C2" s="347"/>
      <c r="D2" s="320" t="s">
        <v>101</v>
      </c>
      <c r="E2" s="320" t="s">
        <v>102</v>
      </c>
      <c r="F2" s="320" t="s">
        <v>103</v>
      </c>
      <c r="G2" s="324" t="s">
        <v>104</v>
      </c>
    </row>
    <row r="3" spans="1:7" ht="21" customHeight="1" x14ac:dyDescent="0.25">
      <c r="A3" s="322"/>
      <c r="B3" s="178" t="s">
        <v>53</v>
      </c>
      <c r="C3" s="178" t="s">
        <v>83</v>
      </c>
      <c r="D3" s="322"/>
      <c r="E3" s="322"/>
      <c r="F3" s="322"/>
      <c r="G3" s="324"/>
    </row>
    <row r="4" spans="1:7" ht="129" customHeight="1" x14ac:dyDescent="0.25">
      <c r="A4" s="51" t="s">
        <v>266</v>
      </c>
      <c r="B4" s="54"/>
      <c r="C4" s="54">
        <v>12</v>
      </c>
      <c r="D4" s="74" t="s">
        <v>605</v>
      </c>
      <c r="E4" s="74" t="s">
        <v>606</v>
      </c>
      <c r="F4" s="97" t="s">
        <v>607</v>
      </c>
      <c r="G4" s="67" t="s">
        <v>608</v>
      </c>
    </row>
    <row r="5" spans="1:7" ht="143.25" customHeight="1" x14ac:dyDescent="0.25">
      <c r="A5" s="53" t="s">
        <v>100</v>
      </c>
      <c r="B5" s="54"/>
      <c r="C5" s="54"/>
      <c r="D5" s="74"/>
      <c r="E5" s="97"/>
      <c r="F5" s="97"/>
      <c r="G5" s="67"/>
    </row>
  </sheetData>
  <mergeCells count="7">
    <mergeCell ref="A1:G1"/>
    <mergeCell ref="A2:A3"/>
    <mergeCell ref="B2:C2"/>
    <mergeCell ref="D2:D3"/>
    <mergeCell ref="E2:E3"/>
    <mergeCell ref="F2:F3"/>
    <mergeCell ref="G2:G3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view="pageBreakPreview" zoomScale="90" zoomScaleNormal="100" zoomScaleSheetLayoutView="90" workbookViewId="0">
      <selection activeCell="I6" sqref="I6"/>
    </sheetView>
  </sheetViews>
  <sheetFormatPr defaultRowHeight="15" x14ac:dyDescent="0.25"/>
  <cols>
    <col min="1" max="1" width="5.42578125" customWidth="1"/>
    <col min="2" max="2" width="27.42578125" customWidth="1"/>
    <col min="3" max="3" width="7.5703125" customWidth="1"/>
    <col min="4" max="4" width="7.85546875" customWidth="1"/>
    <col min="5" max="5" width="15.42578125" customWidth="1"/>
    <col min="6" max="6" width="26.42578125" customWidth="1"/>
    <col min="7" max="7" width="20.140625" customWidth="1"/>
    <col min="8" max="8" width="19.85546875" customWidth="1"/>
    <col min="9" max="9" width="15.5703125" customWidth="1"/>
  </cols>
  <sheetData>
    <row r="1" spans="1:9" ht="18.75" x14ac:dyDescent="0.25">
      <c r="A1" s="352" t="s">
        <v>105</v>
      </c>
      <c r="B1" s="352"/>
      <c r="C1" s="352"/>
      <c r="D1" s="352"/>
      <c r="E1" s="352"/>
      <c r="F1" s="352"/>
      <c r="G1" s="352"/>
      <c r="H1" s="352"/>
      <c r="I1" s="352"/>
    </row>
    <row r="2" spans="1:9" s="5" customFormat="1" ht="38.25" customHeight="1" x14ac:dyDescent="0.25">
      <c r="A2" s="350" t="s">
        <v>56</v>
      </c>
      <c r="B2" s="350" t="s">
        <v>106</v>
      </c>
      <c r="C2" s="351" t="s">
        <v>107</v>
      </c>
      <c r="D2" s="351"/>
      <c r="E2" s="350" t="s">
        <v>108</v>
      </c>
      <c r="F2" s="350" t="s">
        <v>87</v>
      </c>
      <c r="G2" s="350" t="s">
        <v>110</v>
      </c>
      <c r="H2" s="350"/>
      <c r="I2" s="350" t="s">
        <v>112</v>
      </c>
    </row>
    <row r="3" spans="1:9" s="5" customFormat="1" ht="55.5" customHeight="1" x14ac:dyDescent="0.25">
      <c r="A3" s="350"/>
      <c r="B3" s="350"/>
      <c r="C3" s="19" t="s">
        <v>53</v>
      </c>
      <c r="D3" s="19" t="s">
        <v>83</v>
      </c>
      <c r="E3" s="350"/>
      <c r="F3" s="350"/>
      <c r="G3" s="7" t="s">
        <v>109</v>
      </c>
      <c r="H3" s="7" t="s">
        <v>111</v>
      </c>
      <c r="I3" s="350"/>
    </row>
    <row r="4" spans="1:9" ht="56.25" x14ac:dyDescent="0.25">
      <c r="A4" s="55"/>
      <c r="B4" s="67" t="s">
        <v>613</v>
      </c>
      <c r="C4" s="57">
        <v>1</v>
      </c>
      <c r="D4" s="57">
        <v>1</v>
      </c>
      <c r="E4" s="83" t="s">
        <v>609</v>
      </c>
      <c r="F4" s="67" t="s">
        <v>610</v>
      </c>
      <c r="G4" s="21">
        <v>8</v>
      </c>
      <c r="H4" s="21">
        <v>0</v>
      </c>
      <c r="I4" s="83" t="s">
        <v>614</v>
      </c>
    </row>
    <row r="5" spans="1:9" ht="75" x14ac:dyDescent="0.25">
      <c r="A5" s="55">
        <v>2</v>
      </c>
      <c r="B5" s="67" t="s">
        <v>612</v>
      </c>
      <c r="C5" s="57">
        <v>1</v>
      </c>
      <c r="D5" s="57">
        <v>1</v>
      </c>
      <c r="E5" s="55" t="s">
        <v>611</v>
      </c>
      <c r="F5" s="67" t="s">
        <v>616</v>
      </c>
      <c r="G5" s="21">
        <v>11</v>
      </c>
      <c r="H5" s="21">
        <v>0</v>
      </c>
      <c r="I5" s="55" t="s">
        <v>615</v>
      </c>
    </row>
    <row r="6" spans="1:9" ht="18.75" x14ac:dyDescent="0.25">
      <c r="A6" s="55">
        <v>3</v>
      </c>
      <c r="B6" s="67"/>
      <c r="C6" s="57">
        <v>0</v>
      </c>
      <c r="D6" s="57">
        <v>0</v>
      </c>
      <c r="E6" s="55"/>
      <c r="F6" s="67"/>
      <c r="G6" s="21">
        <v>0</v>
      </c>
      <c r="H6" s="21">
        <v>0</v>
      </c>
      <c r="I6" s="55"/>
    </row>
    <row r="7" spans="1:9" ht="18.75" x14ac:dyDescent="0.25">
      <c r="A7" s="55">
        <v>4</v>
      </c>
      <c r="B7" s="67"/>
      <c r="C7" s="57">
        <v>0</v>
      </c>
      <c r="D7" s="57">
        <v>0</v>
      </c>
      <c r="E7" s="55"/>
      <c r="F7" s="67"/>
      <c r="G7" s="21">
        <v>0</v>
      </c>
      <c r="H7" s="21">
        <v>0</v>
      </c>
      <c r="I7" s="55"/>
    </row>
    <row r="8" spans="1:9" ht="18.75" x14ac:dyDescent="0.25">
      <c r="A8" s="55">
        <v>5</v>
      </c>
      <c r="B8" s="67"/>
      <c r="C8" s="57">
        <v>0</v>
      </c>
      <c r="D8" s="57">
        <v>0</v>
      </c>
      <c r="E8" s="55"/>
      <c r="F8" s="67"/>
      <c r="G8" s="21">
        <v>0</v>
      </c>
      <c r="H8" s="21">
        <v>0</v>
      </c>
      <c r="I8" s="55"/>
    </row>
    <row r="9" spans="1:9" ht="18.75" x14ac:dyDescent="0.25">
      <c r="A9" s="55">
        <v>6</v>
      </c>
      <c r="B9" s="67"/>
      <c r="C9" s="57">
        <v>0</v>
      </c>
      <c r="D9" s="57">
        <v>0</v>
      </c>
      <c r="E9" s="55"/>
      <c r="F9" s="67"/>
      <c r="G9" s="21">
        <v>0</v>
      </c>
      <c r="H9" s="21">
        <v>0</v>
      </c>
      <c r="I9" s="55"/>
    </row>
    <row r="10" spans="1:9" ht="18.75" x14ac:dyDescent="0.25">
      <c r="A10" s="55">
        <v>7</v>
      </c>
      <c r="B10" s="67"/>
      <c r="C10" s="57">
        <v>0</v>
      </c>
      <c r="D10" s="57">
        <v>0</v>
      </c>
      <c r="E10" s="55"/>
      <c r="F10" s="67"/>
      <c r="G10" s="21">
        <v>0</v>
      </c>
      <c r="H10" s="21">
        <v>0</v>
      </c>
      <c r="I10" s="55"/>
    </row>
    <row r="11" spans="1:9" ht="18.75" x14ac:dyDescent="0.25">
      <c r="A11" s="98">
        <v>8</v>
      </c>
      <c r="B11" s="67"/>
      <c r="C11" s="57">
        <v>0</v>
      </c>
      <c r="D11" s="57">
        <v>0</v>
      </c>
      <c r="E11" s="55"/>
      <c r="F11" s="67"/>
      <c r="G11" s="21">
        <v>0</v>
      </c>
      <c r="H11" s="21">
        <v>0</v>
      </c>
      <c r="I11" s="55"/>
    </row>
    <row r="12" spans="1:9" ht="18.75" x14ac:dyDescent="0.25">
      <c r="A12" s="98">
        <v>9</v>
      </c>
      <c r="B12" s="67"/>
      <c r="C12" s="57">
        <v>0</v>
      </c>
      <c r="D12" s="57">
        <v>0</v>
      </c>
      <c r="E12" s="55"/>
      <c r="F12" s="67"/>
      <c r="G12" s="21">
        <v>0</v>
      </c>
      <c r="H12" s="21">
        <v>0</v>
      </c>
      <c r="I12" s="55"/>
    </row>
    <row r="13" spans="1:9" ht="18.75" x14ac:dyDescent="0.25">
      <c r="A13" s="98">
        <v>10</v>
      </c>
      <c r="B13" s="67"/>
      <c r="C13" s="57">
        <v>0</v>
      </c>
      <c r="D13" s="57">
        <v>0</v>
      </c>
      <c r="E13" s="55"/>
      <c r="F13" s="67"/>
      <c r="G13" s="21">
        <v>0</v>
      </c>
      <c r="H13" s="21">
        <v>0</v>
      </c>
      <c r="I13" s="55"/>
    </row>
    <row r="14" spans="1:9" ht="18.75" x14ac:dyDescent="0.25">
      <c r="A14" s="98">
        <v>11</v>
      </c>
      <c r="B14" s="67"/>
      <c r="C14" s="57">
        <v>0</v>
      </c>
      <c r="D14" s="57">
        <v>0</v>
      </c>
      <c r="E14" s="55"/>
      <c r="F14" s="67"/>
      <c r="G14" s="21">
        <v>0</v>
      </c>
      <c r="H14" s="21">
        <v>0</v>
      </c>
      <c r="I14" s="55"/>
    </row>
    <row r="15" spans="1:9" ht="18.75" x14ac:dyDescent="0.25">
      <c r="A15" s="98">
        <v>12</v>
      </c>
      <c r="B15" s="67"/>
      <c r="C15" s="57">
        <v>0</v>
      </c>
      <c r="D15" s="57">
        <v>0</v>
      </c>
      <c r="E15" s="55"/>
      <c r="F15" s="67"/>
      <c r="G15" s="21">
        <v>0</v>
      </c>
      <c r="H15" s="21">
        <v>0</v>
      </c>
      <c r="I15" s="55"/>
    </row>
    <row r="16" spans="1:9" ht="18.75" x14ac:dyDescent="0.25">
      <c r="A16" s="98">
        <v>13</v>
      </c>
      <c r="B16" s="67"/>
      <c r="C16" s="57">
        <v>0</v>
      </c>
      <c r="D16" s="57">
        <v>0</v>
      </c>
      <c r="E16" s="55"/>
      <c r="F16" s="67"/>
      <c r="G16" s="21">
        <v>0</v>
      </c>
      <c r="H16" s="21">
        <v>0</v>
      </c>
      <c r="I16" s="55"/>
    </row>
    <row r="17" spans="1:9" ht="18.75" x14ac:dyDescent="0.25">
      <c r="A17" s="98">
        <v>14</v>
      </c>
      <c r="B17" s="67"/>
      <c r="C17" s="57">
        <v>0</v>
      </c>
      <c r="D17" s="57">
        <v>0</v>
      </c>
      <c r="E17" s="55"/>
      <c r="F17" s="67"/>
      <c r="G17" s="21">
        <v>0</v>
      </c>
      <c r="H17" s="21">
        <v>0</v>
      </c>
      <c r="I17" s="55"/>
    </row>
    <row r="18" spans="1:9" ht="18.75" x14ac:dyDescent="0.25">
      <c r="A18" s="98">
        <v>15</v>
      </c>
      <c r="B18" s="67"/>
      <c r="C18" s="57">
        <v>0</v>
      </c>
      <c r="D18" s="57">
        <v>0</v>
      </c>
      <c r="E18" s="55"/>
      <c r="F18" s="67"/>
      <c r="G18" s="21">
        <v>0</v>
      </c>
      <c r="H18" s="21">
        <v>0</v>
      </c>
      <c r="I18" s="55"/>
    </row>
    <row r="19" spans="1:9" ht="18.75" x14ac:dyDescent="0.25">
      <c r="A19" s="98">
        <v>16</v>
      </c>
      <c r="B19" s="67"/>
      <c r="C19" s="21">
        <v>0</v>
      </c>
      <c r="D19" s="21">
        <v>0</v>
      </c>
      <c r="E19" s="55"/>
      <c r="F19" s="67"/>
      <c r="G19" s="21">
        <v>0</v>
      </c>
      <c r="H19" s="21">
        <v>0</v>
      </c>
      <c r="I19" s="55"/>
    </row>
    <row r="20" spans="1:9" ht="18.75" x14ac:dyDescent="0.25">
      <c r="A20" s="98">
        <v>17</v>
      </c>
      <c r="B20" s="67"/>
      <c r="C20" s="21">
        <v>0</v>
      </c>
      <c r="D20" s="21">
        <v>0</v>
      </c>
      <c r="E20" s="55"/>
      <c r="F20" s="67"/>
      <c r="G20" s="21">
        <v>0</v>
      </c>
      <c r="H20" s="21">
        <v>0</v>
      </c>
      <c r="I20" s="55"/>
    </row>
    <row r="21" spans="1:9" ht="18.75" x14ac:dyDescent="0.25">
      <c r="A21" s="98">
        <v>18</v>
      </c>
      <c r="B21" s="67"/>
      <c r="C21" s="21">
        <v>0</v>
      </c>
      <c r="D21" s="21">
        <v>0</v>
      </c>
      <c r="E21" s="55"/>
      <c r="F21" s="67"/>
      <c r="G21" s="21">
        <v>0</v>
      </c>
      <c r="H21" s="21">
        <v>0</v>
      </c>
      <c r="I21" s="55"/>
    </row>
    <row r="22" spans="1:9" ht="18.75" x14ac:dyDescent="0.25">
      <c r="A22" s="98">
        <v>19</v>
      </c>
      <c r="B22" s="67"/>
      <c r="C22" s="21">
        <v>0</v>
      </c>
      <c r="D22" s="21">
        <v>0</v>
      </c>
      <c r="E22" s="55"/>
      <c r="F22" s="67"/>
      <c r="G22" s="21">
        <v>0</v>
      </c>
      <c r="H22" s="21">
        <v>0</v>
      </c>
      <c r="I22" s="55"/>
    </row>
    <row r="23" spans="1:9" ht="18.75" x14ac:dyDescent="0.25">
      <c r="A23" s="98">
        <v>20</v>
      </c>
      <c r="B23" s="67"/>
      <c r="C23" s="21">
        <v>0</v>
      </c>
      <c r="D23" s="21">
        <v>0</v>
      </c>
      <c r="E23" s="55"/>
      <c r="F23" s="67"/>
      <c r="G23" s="21">
        <v>0</v>
      </c>
      <c r="H23" s="21">
        <v>0</v>
      </c>
      <c r="I23" s="55"/>
    </row>
    <row r="24" spans="1:9" ht="18.75" x14ac:dyDescent="0.25">
      <c r="A24" s="98">
        <v>21</v>
      </c>
      <c r="B24" s="67"/>
      <c r="C24" s="21">
        <v>0</v>
      </c>
      <c r="D24" s="21">
        <v>0</v>
      </c>
      <c r="E24" s="55"/>
      <c r="F24" s="67"/>
      <c r="G24" s="21">
        <v>0</v>
      </c>
      <c r="H24" s="21">
        <v>0</v>
      </c>
      <c r="I24" s="55"/>
    </row>
    <row r="25" spans="1:9" ht="18.75" x14ac:dyDescent="0.25">
      <c r="A25" s="98">
        <v>22</v>
      </c>
      <c r="B25" s="67"/>
      <c r="C25" s="21">
        <v>0</v>
      </c>
      <c r="D25" s="21">
        <v>0</v>
      </c>
      <c r="E25" s="55"/>
      <c r="F25" s="67"/>
      <c r="G25" s="21">
        <v>0</v>
      </c>
      <c r="H25" s="21">
        <v>0</v>
      </c>
      <c r="I25" s="55"/>
    </row>
    <row r="26" spans="1:9" ht="18.75" x14ac:dyDescent="0.25">
      <c r="A26" s="98">
        <v>23</v>
      </c>
      <c r="B26" s="67"/>
      <c r="C26" s="21">
        <v>0</v>
      </c>
      <c r="D26" s="21">
        <v>0</v>
      </c>
      <c r="E26" s="55"/>
      <c r="F26" s="67"/>
      <c r="G26" s="21">
        <v>0</v>
      </c>
      <c r="H26" s="21">
        <v>0</v>
      </c>
      <c r="I26" s="55"/>
    </row>
    <row r="27" spans="1:9" ht="18.75" x14ac:dyDescent="0.25">
      <c r="A27" s="98">
        <v>24</v>
      </c>
      <c r="B27" s="67"/>
      <c r="C27" s="21">
        <v>0</v>
      </c>
      <c r="D27" s="21">
        <v>0</v>
      </c>
      <c r="E27" s="55"/>
      <c r="F27" s="67"/>
      <c r="G27" s="21">
        <v>0</v>
      </c>
      <c r="H27" s="21">
        <v>0</v>
      </c>
      <c r="I27" s="55"/>
    </row>
    <row r="28" spans="1:9" ht="18.75" x14ac:dyDescent="0.25">
      <c r="A28" s="98">
        <v>25</v>
      </c>
      <c r="B28" s="67"/>
      <c r="C28" s="21">
        <v>0</v>
      </c>
      <c r="D28" s="21">
        <v>0</v>
      </c>
      <c r="E28" s="55"/>
      <c r="F28" s="67"/>
      <c r="G28" s="21">
        <v>0</v>
      </c>
      <c r="H28" s="21">
        <v>0</v>
      </c>
      <c r="I28" s="55"/>
    </row>
    <row r="29" spans="1:9" ht="18.75" x14ac:dyDescent="0.25">
      <c r="A29" s="98">
        <v>26</v>
      </c>
      <c r="B29" s="84"/>
      <c r="C29" s="23">
        <v>0</v>
      </c>
      <c r="D29" s="23">
        <v>0</v>
      </c>
      <c r="E29" s="48"/>
      <c r="F29" s="84"/>
      <c r="G29" s="101">
        <v>0</v>
      </c>
      <c r="H29" s="101">
        <v>0</v>
      </c>
      <c r="I29" s="48"/>
    </row>
    <row r="30" spans="1:9" ht="18.75" x14ac:dyDescent="0.25">
      <c r="A30" s="98">
        <v>27</v>
      </c>
      <c r="B30" s="84"/>
      <c r="C30" s="23">
        <v>0</v>
      </c>
      <c r="D30" s="23">
        <v>0</v>
      </c>
      <c r="E30" s="48"/>
      <c r="F30" s="84"/>
      <c r="G30" s="101">
        <v>0</v>
      </c>
      <c r="H30" s="101">
        <v>0</v>
      </c>
      <c r="I30" s="48"/>
    </row>
    <row r="31" spans="1:9" ht="18.75" x14ac:dyDescent="0.25">
      <c r="A31" s="98">
        <v>28</v>
      </c>
      <c r="B31" s="84"/>
      <c r="C31" s="23">
        <v>0</v>
      </c>
      <c r="D31" s="23">
        <v>0</v>
      </c>
      <c r="E31" s="48"/>
      <c r="F31" s="84"/>
      <c r="G31" s="101">
        <v>0</v>
      </c>
      <c r="H31" s="101">
        <v>0</v>
      </c>
      <c r="I31" s="48"/>
    </row>
    <row r="32" spans="1:9" ht="18.75" x14ac:dyDescent="0.25">
      <c r="A32" s="98">
        <v>29</v>
      </c>
      <c r="B32" s="84"/>
      <c r="C32" s="23">
        <v>0</v>
      </c>
      <c r="D32" s="23">
        <v>0</v>
      </c>
      <c r="E32" s="48"/>
      <c r="F32" s="84"/>
      <c r="G32" s="101">
        <v>0</v>
      </c>
      <c r="H32" s="101">
        <v>0</v>
      </c>
      <c r="I32" s="48"/>
    </row>
    <row r="33" spans="1:9" ht="18.75" x14ac:dyDescent="0.25">
      <c r="A33" s="98">
        <v>30</v>
      </c>
      <c r="B33" s="84"/>
      <c r="C33" s="101">
        <v>0</v>
      </c>
      <c r="D33" s="101">
        <v>0</v>
      </c>
      <c r="E33" s="48"/>
      <c r="F33" s="84"/>
      <c r="G33" s="101">
        <v>0</v>
      </c>
      <c r="H33" s="101">
        <v>0</v>
      </c>
      <c r="I33" s="48"/>
    </row>
    <row r="34" spans="1:9" ht="18.75" x14ac:dyDescent="0.25">
      <c r="A34" s="98">
        <v>31</v>
      </c>
      <c r="B34" s="84"/>
      <c r="C34" s="101">
        <v>0</v>
      </c>
      <c r="D34" s="101">
        <v>0</v>
      </c>
      <c r="E34" s="48"/>
      <c r="F34" s="84"/>
      <c r="G34" s="101">
        <v>0</v>
      </c>
      <c r="H34" s="101">
        <v>0</v>
      </c>
      <c r="I34" s="48"/>
    </row>
    <row r="35" spans="1:9" ht="18.75" x14ac:dyDescent="0.25">
      <c r="A35" s="98">
        <v>32</v>
      </c>
      <c r="B35" s="84"/>
      <c r="C35" s="101">
        <v>0</v>
      </c>
      <c r="D35" s="101">
        <v>0</v>
      </c>
      <c r="E35" s="48"/>
      <c r="F35" s="84"/>
      <c r="G35" s="101">
        <v>0</v>
      </c>
      <c r="H35" s="101">
        <v>0</v>
      </c>
      <c r="I35" s="48"/>
    </row>
    <row r="36" spans="1:9" ht="18.75" x14ac:dyDescent="0.25">
      <c r="A36" s="98">
        <v>33</v>
      </c>
      <c r="B36" s="84"/>
      <c r="C36" s="101">
        <v>0</v>
      </c>
      <c r="D36" s="101">
        <v>0</v>
      </c>
      <c r="E36" s="48"/>
      <c r="F36" s="84"/>
      <c r="G36" s="101">
        <v>0</v>
      </c>
      <c r="H36" s="101">
        <v>0</v>
      </c>
      <c r="I36" s="48"/>
    </row>
    <row r="37" spans="1:9" ht="18.75" x14ac:dyDescent="0.25">
      <c r="A37" s="98">
        <v>34</v>
      </c>
      <c r="B37" s="84"/>
      <c r="C37" s="101">
        <v>0</v>
      </c>
      <c r="D37" s="101">
        <v>0</v>
      </c>
      <c r="E37" s="48"/>
      <c r="F37" s="84"/>
      <c r="G37" s="101">
        <v>0</v>
      </c>
      <c r="H37" s="101">
        <v>0</v>
      </c>
      <c r="I37" s="48"/>
    </row>
    <row r="38" spans="1:9" ht="18.75" x14ac:dyDescent="0.25">
      <c r="A38" s="98">
        <v>35</v>
      </c>
      <c r="B38" s="84"/>
      <c r="C38" s="101">
        <v>0</v>
      </c>
      <c r="D38" s="101">
        <v>0</v>
      </c>
      <c r="E38" s="48"/>
      <c r="F38" s="84"/>
      <c r="G38" s="101">
        <v>0</v>
      </c>
      <c r="H38" s="101">
        <v>0</v>
      </c>
      <c r="I38" s="48"/>
    </row>
    <row r="39" spans="1:9" ht="18.75" x14ac:dyDescent="0.25">
      <c r="A39" s="98">
        <v>36</v>
      </c>
      <c r="B39" s="84"/>
      <c r="C39" s="101">
        <v>0</v>
      </c>
      <c r="D39" s="101">
        <v>0</v>
      </c>
      <c r="E39" s="48"/>
      <c r="F39" s="84"/>
      <c r="G39" s="101">
        <v>0</v>
      </c>
      <c r="H39" s="101">
        <v>0</v>
      </c>
      <c r="I39" s="48"/>
    </row>
    <row r="40" spans="1:9" ht="18.75" x14ac:dyDescent="0.25">
      <c r="A40" s="98">
        <v>37</v>
      </c>
      <c r="B40" s="84"/>
      <c r="C40" s="101">
        <v>0</v>
      </c>
      <c r="D40" s="101">
        <v>0</v>
      </c>
      <c r="E40" s="48"/>
      <c r="F40" s="84"/>
      <c r="G40" s="101">
        <v>0</v>
      </c>
      <c r="H40" s="101">
        <v>0</v>
      </c>
      <c r="I40" s="48"/>
    </row>
    <row r="41" spans="1:9" ht="18.75" x14ac:dyDescent="0.25">
      <c r="A41" s="98">
        <v>38</v>
      </c>
      <c r="B41" s="84"/>
      <c r="C41" s="101">
        <v>0</v>
      </c>
      <c r="D41" s="101">
        <v>0</v>
      </c>
      <c r="E41" s="48"/>
      <c r="F41" s="84"/>
      <c r="G41" s="101">
        <v>0</v>
      </c>
      <c r="H41" s="101">
        <v>0</v>
      </c>
      <c r="I41" s="48"/>
    </row>
    <row r="42" spans="1:9" ht="18.75" x14ac:dyDescent="0.25">
      <c r="A42" s="98">
        <v>39</v>
      </c>
      <c r="B42" s="84"/>
      <c r="C42" s="101">
        <v>0</v>
      </c>
      <c r="D42" s="101">
        <v>0</v>
      </c>
      <c r="E42" s="48"/>
      <c r="F42" s="84"/>
      <c r="G42" s="101">
        <v>0</v>
      </c>
      <c r="H42" s="101">
        <v>0</v>
      </c>
      <c r="I42" s="48"/>
    </row>
    <row r="43" spans="1:9" ht="18.75" x14ac:dyDescent="0.25">
      <c r="A43" s="98">
        <v>40</v>
      </c>
      <c r="B43" s="84"/>
      <c r="C43" s="101">
        <v>0</v>
      </c>
      <c r="D43" s="101">
        <v>0</v>
      </c>
      <c r="E43" s="48"/>
      <c r="F43" s="84"/>
      <c r="G43" s="101">
        <v>0</v>
      </c>
      <c r="H43" s="101">
        <v>0</v>
      </c>
      <c r="I43" s="48"/>
    </row>
    <row r="44" spans="1:9" ht="18.75" x14ac:dyDescent="0.25">
      <c r="A44" s="98">
        <v>41</v>
      </c>
      <c r="B44" s="84"/>
      <c r="C44" s="101">
        <v>0</v>
      </c>
      <c r="D44" s="101">
        <v>0</v>
      </c>
      <c r="E44" s="48"/>
      <c r="F44" s="84"/>
      <c r="G44" s="101">
        <v>0</v>
      </c>
      <c r="H44" s="101">
        <v>0</v>
      </c>
      <c r="I44" s="48"/>
    </row>
    <row r="45" spans="1:9" ht="18.75" x14ac:dyDescent="0.25">
      <c r="A45" s="98">
        <v>42</v>
      </c>
      <c r="B45" s="84"/>
      <c r="C45" s="101">
        <v>0</v>
      </c>
      <c r="D45" s="101">
        <v>0</v>
      </c>
      <c r="E45" s="48"/>
      <c r="F45" s="84"/>
      <c r="G45" s="101">
        <v>0</v>
      </c>
      <c r="H45" s="101">
        <v>0</v>
      </c>
      <c r="I45" s="48"/>
    </row>
    <row r="46" spans="1:9" ht="18.75" x14ac:dyDescent="0.25">
      <c r="A46" s="98">
        <v>43</v>
      </c>
      <c r="B46" s="84"/>
      <c r="C46" s="101">
        <v>0</v>
      </c>
      <c r="D46" s="101">
        <v>0</v>
      </c>
      <c r="E46" s="48"/>
      <c r="F46" s="84"/>
      <c r="G46" s="101">
        <v>0</v>
      </c>
      <c r="H46" s="101">
        <v>0</v>
      </c>
      <c r="I46" s="48"/>
    </row>
    <row r="47" spans="1:9" ht="18.75" x14ac:dyDescent="0.25">
      <c r="A47" s="98">
        <v>44</v>
      </c>
      <c r="B47" s="84"/>
      <c r="C47" s="101">
        <v>0</v>
      </c>
      <c r="D47" s="101">
        <v>0</v>
      </c>
      <c r="E47" s="48"/>
      <c r="F47" s="84"/>
      <c r="G47" s="101">
        <v>0</v>
      </c>
      <c r="H47" s="101">
        <v>0</v>
      </c>
      <c r="I47" s="48"/>
    </row>
    <row r="48" spans="1:9" ht="18.75" x14ac:dyDescent="0.25">
      <c r="A48" s="98">
        <v>45</v>
      </c>
      <c r="B48" s="84"/>
      <c r="C48" s="101">
        <v>0</v>
      </c>
      <c r="D48" s="101">
        <v>0</v>
      </c>
      <c r="E48" s="48"/>
      <c r="F48" s="84"/>
      <c r="G48" s="101">
        <v>0</v>
      </c>
      <c r="H48" s="101">
        <v>0</v>
      </c>
      <c r="I48" s="48"/>
    </row>
    <row r="49" spans="1:9" ht="18.75" x14ac:dyDescent="0.25">
      <c r="A49" s="98">
        <v>46</v>
      </c>
      <c r="B49" s="84"/>
      <c r="C49" s="101">
        <v>0</v>
      </c>
      <c r="D49" s="101">
        <v>0</v>
      </c>
      <c r="E49" s="48"/>
      <c r="F49" s="84"/>
      <c r="G49" s="101">
        <v>0</v>
      </c>
      <c r="H49" s="101">
        <v>0</v>
      </c>
      <c r="I49" s="48"/>
    </row>
    <row r="50" spans="1:9" ht="18.75" x14ac:dyDescent="0.25">
      <c r="A50" s="98">
        <v>47</v>
      </c>
      <c r="B50" s="84"/>
      <c r="C50" s="101">
        <v>0</v>
      </c>
      <c r="D50" s="101">
        <v>0</v>
      </c>
      <c r="E50" s="48"/>
      <c r="F50" s="84"/>
      <c r="G50" s="101">
        <v>0</v>
      </c>
      <c r="H50" s="101">
        <v>0</v>
      </c>
      <c r="I50" s="48"/>
    </row>
    <row r="51" spans="1:9" ht="18.75" x14ac:dyDescent="0.25">
      <c r="A51" s="98">
        <v>48</v>
      </c>
      <c r="B51" s="84"/>
      <c r="C51" s="101">
        <v>0</v>
      </c>
      <c r="D51" s="101">
        <v>0</v>
      </c>
      <c r="E51" s="48"/>
      <c r="F51" s="84"/>
      <c r="G51" s="101">
        <v>0</v>
      </c>
      <c r="H51" s="101">
        <v>0</v>
      </c>
      <c r="I51" s="48"/>
    </row>
    <row r="52" spans="1:9" ht="18.75" x14ac:dyDescent="0.25">
      <c r="A52" s="98">
        <v>49</v>
      </c>
      <c r="B52" s="84"/>
      <c r="C52" s="101">
        <v>0</v>
      </c>
      <c r="D52" s="101">
        <v>0</v>
      </c>
      <c r="E52" s="48"/>
      <c r="F52" s="84"/>
      <c r="G52" s="101">
        <v>0</v>
      </c>
      <c r="H52" s="101">
        <v>0</v>
      </c>
      <c r="I52" s="48"/>
    </row>
    <row r="53" spans="1:9" ht="18.75" x14ac:dyDescent="0.25">
      <c r="A53" s="98">
        <v>50</v>
      </c>
      <c r="B53" s="84"/>
      <c r="C53" s="101">
        <v>0</v>
      </c>
      <c r="D53" s="101">
        <v>0</v>
      </c>
      <c r="E53" s="48"/>
      <c r="F53" s="84"/>
      <c r="G53" s="101">
        <v>0</v>
      </c>
      <c r="H53" s="101">
        <v>0</v>
      </c>
      <c r="I53" s="48"/>
    </row>
    <row r="54" spans="1:9" ht="18.75" x14ac:dyDescent="0.25">
      <c r="A54" s="98">
        <v>51</v>
      </c>
      <c r="B54" s="84"/>
      <c r="C54" s="101">
        <v>0</v>
      </c>
      <c r="D54" s="101">
        <v>0</v>
      </c>
      <c r="E54" s="48"/>
      <c r="F54" s="84"/>
      <c r="G54" s="101">
        <v>0</v>
      </c>
      <c r="H54" s="101">
        <v>0</v>
      </c>
      <c r="I54" s="48"/>
    </row>
    <row r="55" spans="1:9" ht="18.75" x14ac:dyDescent="0.25">
      <c r="A55" s="98">
        <v>52</v>
      </c>
      <c r="B55" s="84"/>
      <c r="C55" s="101">
        <v>0</v>
      </c>
      <c r="D55" s="101">
        <v>0</v>
      </c>
      <c r="E55" s="48"/>
      <c r="F55" s="84"/>
      <c r="G55" s="101">
        <v>0</v>
      </c>
      <c r="H55" s="101">
        <v>0</v>
      </c>
      <c r="I55" s="48"/>
    </row>
    <row r="56" spans="1:9" ht="18.75" x14ac:dyDescent="0.25">
      <c r="A56" s="98">
        <v>53</v>
      </c>
      <c r="B56" s="84"/>
      <c r="C56" s="101">
        <v>0</v>
      </c>
      <c r="D56" s="101">
        <v>0</v>
      </c>
      <c r="E56" s="48"/>
      <c r="F56" s="84"/>
      <c r="G56" s="101">
        <v>0</v>
      </c>
      <c r="H56" s="101">
        <v>0</v>
      </c>
      <c r="I56" s="48"/>
    </row>
    <row r="57" spans="1:9" ht="18.75" x14ac:dyDescent="0.25">
      <c r="A57" s="98">
        <v>52</v>
      </c>
      <c r="B57" s="84"/>
      <c r="C57" s="101">
        <v>0</v>
      </c>
      <c r="D57" s="101">
        <v>0</v>
      </c>
      <c r="E57" s="48"/>
      <c r="F57" s="84"/>
      <c r="G57" s="101">
        <v>0</v>
      </c>
      <c r="H57" s="101">
        <v>0</v>
      </c>
      <c r="I57" s="48"/>
    </row>
    <row r="58" spans="1:9" ht="18.75" x14ac:dyDescent="0.25">
      <c r="A58" s="98">
        <v>55</v>
      </c>
      <c r="B58" s="84"/>
      <c r="C58" s="23">
        <v>0</v>
      </c>
      <c r="D58" s="23">
        <v>0</v>
      </c>
      <c r="E58" s="48"/>
      <c r="F58" s="84"/>
      <c r="G58" s="101">
        <v>0</v>
      </c>
      <c r="H58" s="101">
        <v>0</v>
      </c>
      <c r="I58" s="48"/>
    </row>
    <row r="59" spans="1:9" ht="18.75" x14ac:dyDescent="0.25">
      <c r="A59" s="348" t="s">
        <v>84</v>
      </c>
      <c r="B59" s="349"/>
      <c r="C59" s="35">
        <f>SUM(C4:C58)</f>
        <v>2</v>
      </c>
      <c r="D59" s="35">
        <f>SUM(D4:D58)</f>
        <v>2</v>
      </c>
      <c r="E59" s="52"/>
      <c r="F59" s="52"/>
      <c r="G59" s="35">
        <f>SUM(G4:G58)</f>
        <v>19</v>
      </c>
      <c r="H59" s="35">
        <f>SUM(H4:H58)</f>
        <v>0</v>
      </c>
      <c r="I59" s="52"/>
    </row>
  </sheetData>
  <sheetProtection sheet="1" sort="0" autoFilter="0" pivotTables="0"/>
  <mergeCells count="9">
    <mergeCell ref="A59:B59"/>
    <mergeCell ref="A2:A3"/>
    <mergeCell ref="B2:B3"/>
    <mergeCell ref="C2:D2"/>
    <mergeCell ref="A1:I1"/>
    <mergeCell ref="E2:E3"/>
    <mergeCell ref="F2:F3"/>
    <mergeCell ref="G2:H2"/>
    <mergeCell ref="I2:I3"/>
  </mergeCells>
  <pageMargins left="0.7" right="0.7" top="0.75" bottom="0.75" header="0.3" footer="0.3"/>
  <pageSetup paperSize="9"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6"/>
  <sheetViews>
    <sheetView view="pageBreakPreview" zoomScale="60" zoomScaleNormal="80" workbookViewId="0">
      <selection activeCell="M26" sqref="M26"/>
    </sheetView>
  </sheetViews>
  <sheetFormatPr defaultRowHeight="15" x14ac:dyDescent="0.25"/>
  <cols>
    <col min="1" max="1" width="21.140625" customWidth="1"/>
    <col min="2" max="2" width="8.140625" style="5" customWidth="1"/>
    <col min="3" max="3" width="7.5703125" style="5" customWidth="1"/>
    <col min="4" max="4" width="30.140625" customWidth="1"/>
    <col min="5" max="5" width="29.140625" customWidth="1"/>
    <col min="6" max="6" width="17.5703125" customWidth="1"/>
    <col min="7" max="7" width="21.42578125" customWidth="1"/>
    <col min="8" max="8" width="17.42578125" customWidth="1"/>
    <col min="9" max="9" width="10.42578125" style="5" customWidth="1"/>
    <col min="10" max="10" width="7.85546875" style="5" customWidth="1"/>
    <col min="11" max="11" width="30" customWidth="1"/>
    <col min="12" max="12" width="29.42578125" customWidth="1"/>
    <col min="13" max="13" width="17.42578125" customWidth="1"/>
    <col min="14" max="14" width="20.85546875" customWidth="1"/>
  </cols>
  <sheetData>
    <row r="1" spans="1:14" s="5" customFormat="1" ht="18.75" x14ac:dyDescent="0.3">
      <c r="A1" s="2" t="s">
        <v>224</v>
      </c>
      <c r="B1" s="49"/>
      <c r="C1" s="49"/>
      <c r="D1" s="49"/>
      <c r="E1" s="49"/>
      <c r="F1" s="49"/>
      <c r="G1" s="49"/>
      <c r="H1" s="61"/>
      <c r="I1" s="61"/>
      <c r="J1" s="61"/>
      <c r="K1" s="61"/>
      <c r="L1" s="61"/>
      <c r="M1" s="61"/>
      <c r="N1" s="61"/>
    </row>
    <row r="2" spans="1:14" ht="18.75" x14ac:dyDescent="0.3">
      <c r="A2" s="355" t="s">
        <v>238</v>
      </c>
      <c r="B2" s="355"/>
      <c r="C2" s="355"/>
      <c r="D2" s="355"/>
      <c r="E2" s="355"/>
      <c r="F2" s="355"/>
      <c r="G2" s="355"/>
      <c r="H2" s="38"/>
      <c r="I2" s="61"/>
      <c r="J2" s="61"/>
      <c r="K2" s="38"/>
      <c r="L2" s="38"/>
      <c r="M2" s="38"/>
      <c r="N2" s="38"/>
    </row>
    <row r="3" spans="1:14" s="5" customFormat="1" ht="18.75" customHeight="1" x14ac:dyDescent="0.25">
      <c r="A3" s="324" t="s">
        <v>113</v>
      </c>
      <c r="B3" s="353" t="s">
        <v>107</v>
      </c>
      <c r="C3" s="353"/>
      <c r="D3" s="324" t="s">
        <v>243</v>
      </c>
      <c r="E3" s="354" t="s">
        <v>236</v>
      </c>
      <c r="F3" s="324" t="s">
        <v>115</v>
      </c>
      <c r="G3" s="324" t="s">
        <v>116</v>
      </c>
      <c r="H3" s="324" t="s">
        <v>113</v>
      </c>
      <c r="I3" s="353" t="s">
        <v>107</v>
      </c>
      <c r="J3" s="353"/>
      <c r="K3" s="324" t="s">
        <v>242</v>
      </c>
      <c r="L3" s="354" t="s">
        <v>236</v>
      </c>
      <c r="M3" s="324" t="s">
        <v>115</v>
      </c>
      <c r="N3" s="324" t="s">
        <v>116</v>
      </c>
    </row>
    <row r="4" spans="1:14" s="5" customFormat="1" ht="102.75" customHeight="1" x14ac:dyDescent="0.25">
      <c r="A4" s="324"/>
      <c r="B4" s="50" t="s">
        <v>53</v>
      </c>
      <c r="C4" s="50" t="s">
        <v>83</v>
      </c>
      <c r="D4" s="324"/>
      <c r="E4" s="354"/>
      <c r="F4" s="324"/>
      <c r="G4" s="324"/>
      <c r="H4" s="324"/>
      <c r="I4" s="50" t="s">
        <v>53</v>
      </c>
      <c r="J4" s="50" t="s">
        <v>83</v>
      </c>
      <c r="K4" s="324"/>
      <c r="L4" s="354"/>
      <c r="M4" s="324"/>
      <c r="N4" s="324"/>
    </row>
    <row r="5" spans="1:14" ht="18.75" x14ac:dyDescent="0.3">
      <c r="A5" s="62" t="s">
        <v>216</v>
      </c>
      <c r="B5" s="35">
        <f>B6+B7+B8+B9+B10+B11+B12+B13+B14+B15+B16+B17+B18+B19+B20+B21+B22+B23+B24+B25+B26+B27+B28+B29+B30+B31+B32+B33+B34+B35+B36+B37+B38+B39+B40+B41+B42+B43+B44+B45+B46+B47+B48+B49+B50+B51+B52+B53+B54+B55+B56+B57+B58+B59+B60+B61+B62+B63+B64+B65+B66+B67+B68+B69+B70+B71+B72+B73+B74+B75+B76+B77+B78+B79+B80+B81+B82+B83+B84+B85+B86+B87+B88+B89+B90+B91+B92+B93+B94+B95+B96+B97+B98+B99+B100+B101+B102+B103+B104+B105+B106+B107+B108+B109+B110+B111+B112+B113+B114+B115+B116+B117+B118+B119+B120+B121+B122+B123+B124+B125+B126+B127+B128+B129+B130+B131+B132+B133+B134+B135+B136+B137+B138+B139+B140+B141+B142+B143+B144+B145+B146</f>
        <v>2</v>
      </c>
      <c r="C5" s="35">
        <f>C6+C7+C8+C9+C10+C11+C12+C13+C14+C15+C16+C17+C18+C19+C20+C21+C22+C23+C24+C25+C26+C27+C28+C29+C30+C31+C32+C33+C34+C35+C36+C37+C38+C39+C40+C41+C42+C43+C44+C45+C46+C47+C48+C49+C50+C51+C52+C53+C54+C55+C56+C57+C58+C59+C60+C61+C62++C63+C64+C65+C66+C67+C68+C69+C70+C71+C72+C73+C74+C75+C76+C77+C78+C79+C80+C81+C82+C83+C84+C85+C86+C87+C88+C89+C90+C92+C91+C93+C94+C95+C96+C97++C98+C99+C100+C101+C102+C103+C104+C105+C106+C107+C108+C109+C110+C111+C112+C113+C114+C115+C116+C117+C118+C119+C120+C121+C122+C123+C124+C125+C126+C127+C128+C129+C130+C131+C132+C133+C134+C135+C136+C137+C138+C139+C140+C141+C142+C143+C144+C145+C146</f>
        <v>2</v>
      </c>
      <c r="D5" s="234"/>
      <c r="E5" s="234"/>
      <c r="F5" s="35">
        <f>SUM(F6:F146)</f>
        <v>750</v>
      </c>
      <c r="G5" s="234"/>
      <c r="H5" s="62" t="s">
        <v>114</v>
      </c>
      <c r="I5" s="35">
        <f>I6+I7+I8+I9+I10+I11+I12+I13+I14+I15+I16+I17+I18+I19+I20+I21+I22+I23+I24+I25+I26+I27+I28+I29+I30+I31+I32+I33+I34+I35+I36+I37+I38+I39+I40+I41+I42+I43+I44+I45+I46+I47+I48+I49+I50+I51+I52+I53+I54+I55+I56+I57+I58+I59+I60+I61+I62+I63+I64+I65+I66+I67+I68+I69+I70+I71+I72+I73+I74+I75+I76+I77+I78+I79+I80+I81+I82+I83+I84+I85+I86+I87+I88+I89+I90+I91+I92+I93+I94+I95+I96+I97+I98+I99+I100+I101+I102+I103+I104+I105+I106+I107+I108+I109+I110+I111+I112+I113+I114+I115+I116+I117+I118+I119+I120+I121+I122+I123+I124+I125+I126+I127+I128+I129+I130+I131+I132+I133+I134+I135+I136+I137+I138+I139+I140+I141+I142+I143+I144+I145+I146</f>
        <v>21</v>
      </c>
      <c r="J5" s="35">
        <f>SUM(J6:J146)</f>
        <v>21</v>
      </c>
      <c r="K5" s="234"/>
      <c r="L5" s="234"/>
      <c r="M5" s="35">
        <f>SUM(M6:M146)</f>
        <v>2520</v>
      </c>
      <c r="N5" s="234"/>
    </row>
    <row r="6" spans="1:14" ht="93.75" x14ac:dyDescent="0.25">
      <c r="A6" s="169"/>
      <c r="B6" s="168">
        <v>1</v>
      </c>
      <c r="C6" s="168">
        <v>1</v>
      </c>
      <c r="D6" s="166" t="s">
        <v>553</v>
      </c>
      <c r="E6" s="275"/>
      <c r="F6" s="168">
        <v>500</v>
      </c>
      <c r="G6" s="167" t="s">
        <v>554</v>
      </c>
      <c r="H6" s="169"/>
      <c r="I6" s="168">
        <v>1</v>
      </c>
      <c r="J6" s="168">
        <v>1</v>
      </c>
      <c r="K6" s="166" t="s">
        <v>555</v>
      </c>
      <c r="L6" s="167"/>
      <c r="M6" s="168">
        <v>120</v>
      </c>
      <c r="N6" s="167" t="s">
        <v>554</v>
      </c>
    </row>
    <row r="7" spans="1:14" ht="131.25" x14ac:dyDescent="0.25">
      <c r="A7" s="63"/>
      <c r="B7" s="21">
        <v>1</v>
      </c>
      <c r="C7" s="21">
        <v>1</v>
      </c>
      <c r="D7" s="166" t="s">
        <v>556</v>
      </c>
      <c r="E7" s="98"/>
      <c r="F7" s="21">
        <v>250</v>
      </c>
      <c r="G7" s="98" t="s">
        <v>554</v>
      </c>
      <c r="H7" s="63"/>
      <c r="I7" s="21">
        <v>1</v>
      </c>
      <c r="J7" s="21">
        <v>1</v>
      </c>
      <c r="K7" s="67" t="s">
        <v>557</v>
      </c>
      <c r="L7" s="98"/>
      <c r="M7" s="21">
        <v>120</v>
      </c>
      <c r="N7" s="98" t="s">
        <v>554</v>
      </c>
    </row>
    <row r="8" spans="1:14" ht="37.5" x14ac:dyDescent="0.25">
      <c r="A8" s="63"/>
      <c r="B8" s="21">
        <v>0</v>
      </c>
      <c r="C8" s="21">
        <v>0</v>
      </c>
      <c r="D8" s="67"/>
      <c r="E8" s="98"/>
      <c r="F8" s="21">
        <v>0</v>
      </c>
      <c r="G8" s="98"/>
      <c r="H8" s="63"/>
      <c r="I8" s="21">
        <v>1</v>
      </c>
      <c r="J8" s="21">
        <v>1</v>
      </c>
      <c r="K8" s="67" t="s">
        <v>558</v>
      </c>
      <c r="L8" s="98"/>
      <c r="M8" s="21">
        <v>120</v>
      </c>
      <c r="N8" s="98" t="s">
        <v>554</v>
      </c>
    </row>
    <row r="9" spans="1:14" ht="93.75" x14ac:dyDescent="0.25">
      <c r="A9" s="63"/>
      <c r="B9" s="21">
        <v>0</v>
      </c>
      <c r="C9" s="21">
        <v>0</v>
      </c>
      <c r="D9" s="67"/>
      <c r="E9" s="98"/>
      <c r="F9" s="21">
        <v>0</v>
      </c>
      <c r="G9" s="98"/>
      <c r="H9" s="63"/>
      <c r="I9" s="21">
        <v>1</v>
      </c>
      <c r="J9" s="21">
        <v>1</v>
      </c>
      <c r="K9" s="67" t="s">
        <v>559</v>
      </c>
      <c r="L9" s="98"/>
      <c r="M9" s="21">
        <v>120</v>
      </c>
      <c r="N9" s="98" t="s">
        <v>554</v>
      </c>
    </row>
    <row r="10" spans="1:14" ht="56.25" x14ac:dyDescent="0.25">
      <c r="A10" s="63"/>
      <c r="B10" s="21">
        <v>0</v>
      </c>
      <c r="C10" s="21">
        <v>0</v>
      </c>
      <c r="D10" s="67"/>
      <c r="E10" s="98"/>
      <c r="F10" s="21">
        <v>0</v>
      </c>
      <c r="G10" s="98"/>
      <c r="H10" s="63"/>
      <c r="I10" s="21">
        <v>1</v>
      </c>
      <c r="J10" s="21">
        <v>1</v>
      </c>
      <c r="K10" s="67" t="s">
        <v>560</v>
      </c>
      <c r="L10" s="98"/>
      <c r="M10" s="21">
        <v>120</v>
      </c>
      <c r="N10" s="98" t="s">
        <v>554</v>
      </c>
    </row>
    <row r="11" spans="1:14" ht="56.25" x14ac:dyDescent="0.25">
      <c r="A11" s="63"/>
      <c r="B11" s="21">
        <v>0</v>
      </c>
      <c r="C11" s="21">
        <v>0</v>
      </c>
      <c r="D11" s="67"/>
      <c r="E11" s="98"/>
      <c r="F11" s="21">
        <v>0</v>
      </c>
      <c r="G11" s="98"/>
      <c r="H11" s="63"/>
      <c r="I11" s="21">
        <v>1</v>
      </c>
      <c r="J11" s="21">
        <v>1</v>
      </c>
      <c r="K11" s="67" t="s">
        <v>561</v>
      </c>
      <c r="L11" s="98"/>
      <c r="M11" s="21">
        <v>120</v>
      </c>
      <c r="N11" s="98" t="s">
        <v>554</v>
      </c>
    </row>
    <row r="12" spans="1:14" ht="56.25" x14ac:dyDescent="0.25">
      <c r="A12" s="63"/>
      <c r="B12" s="21">
        <v>0</v>
      </c>
      <c r="C12" s="21">
        <v>0</v>
      </c>
      <c r="D12" s="67"/>
      <c r="E12" s="98"/>
      <c r="F12" s="21">
        <v>0</v>
      </c>
      <c r="G12" s="98"/>
      <c r="H12" s="63"/>
      <c r="I12" s="21">
        <v>1</v>
      </c>
      <c r="J12" s="21">
        <v>1</v>
      </c>
      <c r="K12" s="67" t="s">
        <v>562</v>
      </c>
      <c r="L12" s="98"/>
      <c r="M12" s="21">
        <v>120</v>
      </c>
      <c r="N12" s="98" t="s">
        <v>554</v>
      </c>
    </row>
    <row r="13" spans="1:14" ht="37.5" x14ac:dyDescent="0.25">
      <c r="A13" s="63"/>
      <c r="B13" s="21">
        <v>0</v>
      </c>
      <c r="C13" s="21">
        <v>0</v>
      </c>
      <c r="D13" s="67"/>
      <c r="E13" s="98"/>
      <c r="F13" s="21">
        <v>0</v>
      </c>
      <c r="G13" s="98"/>
      <c r="H13" s="63"/>
      <c r="I13" s="21">
        <v>1</v>
      </c>
      <c r="J13" s="21">
        <v>1</v>
      </c>
      <c r="K13" s="67" t="s">
        <v>563</v>
      </c>
      <c r="L13" s="98"/>
      <c r="M13" s="21">
        <v>120</v>
      </c>
      <c r="N13" s="98" t="s">
        <v>554</v>
      </c>
    </row>
    <row r="14" spans="1:14" ht="56.25" x14ac:dyDescent="0.25">
      <c r="A14" s="63"/>
      <c r="B14" s="21">
        <v>0</v>
      </c>
      <c r="C14" s="21">
        <v>0</v>
      </c>
      <c r="D14" s="67"/>
      <c r="E14" s="98"/>
      <c r="F14" s="21">
        <v>0</v>
      </c>
      <c r="G14" s="98"/>
      <c r="H14" s="63"/>
      <c r="I14" s="21">
        <v>1</v>
      </c>
      <c r="J14" s="21">
        <v>1</v>
      </c>
      <c r="K14" s="67" t="s">
        <v>564</v>
      </c>
      <c r="L14" s="98"/>
      <c r="M14" s="21">
        <v>120</v>
      </c>
      <c r="N14" s="98" t="s">
        <v>554</v>
      </c>
    </row>
    <row r="15" spans="1:14" ht="56.25" x14ac:dyDescent="0.25">
      <c r="A15" s="63"/>
      <c r="B15" s="21">
        <v>0</v>
      </c>
      <c r="C15" s="21">
        <v>0</v>
      </c>
      <c r="D15" s="67"/>
      <c r="E15" s="98"/>
      <c r="F15" s="21">
        <v>0</v>
      </c>
      <c r="G15" s="98"/>
      <c r="H15" s="63"/>
      <c r="I15" s="21">
        <v>1</v>
      </c>
      <c r="J15" s="21">
        <v>1</v>
      </c>
      <c r="K15" s="67" t="s">
        <v>565</v>
      </c>
      <c r="L15" s="98"/>
      <c r="M15" s="21">
        <v>120</v>
      </c>
      <c r="N15" s="98" t="s">
        <v>554</v>
      </c>
    </row>
    <row r="16" spans="1:14" ht="37.5" x14ac:dyDescent="0.25">
      <c r="A16" s="63"/>
      <c r="B16" s="21">
        <v>0</v>
      </c>
      <c r="C16" s="21">
        <v>0</v>
      </c>
      <c r="D16" s="67"/>
      <c r="E16" s="98"/>
      <c r="F16" s="21">
        <v>0</v>
      </c>
      <c r="G16" s="98"/>
      <c r="H16" s="63"/>
      <c r="I16" s="21">
        <v>1</v>
      </c>
      <c r="J16" s="21">
        <v>1</v>
      </c>
      <c r="K16" s="67" t="s">
        <v>566</v>
      </c>
      <c r="L16" s="98"/>
      <c r="M16" s="21">
        <v>120</v>
      </c>
      <c r="N16" s="98" t="s">
        <v>554</v>
      </c>
    </row>
    <row r="17" spans="1:14" ht="150" x14ac:dyDescent="0.25">
      <c r="A17" s="63"/>
      <c r="B17" s="21">
        <v>0</v>
      </c>
      <c r="C17" s="21">
        <v>0</v>
      </c>
      <c r="D17" s="67"/>
      <c r="E17" s="98"/>
      <c r="F17" s="21">
        <v>0</v>
      </c>
      <c r="G17" s="98"/>
      <c r="H17" s="63"/>
      <c r="I17" s="21">
        <v>1</v>
      </c>
      <c r="J17" s="21">
        <v>1</v>
      </c>
      <c r="K17" s="166" t="s">
        <v>567</v>
      </c>
      <c r="L17" s="98"/>
      <c r="M17" s="21">
        <v>120</v>
      </c>
      <c r="N17" s="98" t="s">
        <v>554</v>
      </c>
    </row>
    <row r="18" spans="1:14" ht="56.25" x14ac:dyDescent="0.25">
      <c r="A18" s="63"/>
      <c r="B18" s="21">
        <v>0</v>
      </c>
      <c r="C18" s="21">
        <v>0</v>
      </c>
      <c r="D18" s="67"/>
      <c r="E18" s="98"/>
      <c r="F18" s="21">
        <v>0</v>
      </c>
      <c r="G18" s="98"/>
      <c r="H18" s="63"/>
      <c r="I18" s="21">
        <v>1</v>
      </c>
      <c r="J18" s="21">
        <v>1</v>
      </c>
      <c r="K18" s="67" t="s">
        <v>568</v>
      </c>
      <c r="L18" s="98"/>
      <c r="M18" s="21">
        <v>120</v>
      </c>
      <c r="N18" s="98" t="s">
        <v>554</v>
      </c>
    </row>
    <row r="19" spans="1:14" ht="37.5" x14ac:dyDescent="0.25">
      <c r="A19" s="63"/>
      <c r="B19" s="21">
        <v>0</v>
      </c>
      <c r="C19" s="21">
        <v>0</v>
      </c>
      <c r="D19" s="67"/>
      <c r="E19" s="98"/>
      <c r="F19" s="21">
        <v>0</v>
      </c>
      <c r="G19" s="98"/>
      <c r="H19" s="63"/>
      <c r="I19" s="21">
        <v>1</v>
      </c>
      <c r="J19" s="21">
        <v>1</v>
      </c>
      <c r="K19" s="67" t="s">
        <v>569</v>
      </c>
      <c r="L19" s="98"/>
      <c r="M19" s="21">
        <v>120</v>
      </c>
      <c r="N19" s="98" t="s">
        <v>554</v>
      </c>
    </row>
    <row r="20" spans="1:14" ht="37.5" x14ac:dyDescent="0.25">
      <c r="A20" s="63"/>
      <c r="B20" s="21">
        <v>0</v>
      </c>
      <c r="C20" s="21">
        <v>0</v>
      </c>
      <c r="D20" s="67"/>
      <c r="E20" s="98"/>
      <c r="F20" s="21">
        <v>0</v>
      </c>
      <c r="G20" s="98"/>
      <c r="H20" s="63"/>
      <c r="I20" s="21">
        <v>1</v>
      </c>
      <c r="J20" s="21">
        <v>1</v>
      </c>
      <c r="K20" s="67" t="s">
        <v>570</v>
      </c>
      <c r="L20" s="98"/>
      <c r="M20" s="21">
        <v>120</v>
      </c>
      <c r="N20" s="98" t="s">
        <v>554</v>
      </c>
    </row>
    <row r="21" spans="1:14" ht="56.25" x14ac:dyDescent="0.25">
      <c r="A21" s="63"/>
      <c r="B21" s="21">
        <v>0</v>
      </c>
      <c r="C21" s="21">
        <v>0</v>
      </c>
      <c r="D21" s="67"/>
      <c r="E21" s="98"/>
      <c r="F21" s="21">
        <v>0</v>
      </c>
      <c r="G21" s="98"/>
      <c r="H21" s="63"/>
      <c r="I21" s="21">
        <v>1</v>
      </c>
      <c r="J21" s="21">
        <v>1</v>
      </c>
      <c r="K21" s="67" t="s">
        <v>571</v>
      </c>
      <c r="L21" s="98"/>
      <c r="M21" s="21">
        <v>120</v>
      </c>
      <c r="N21" s="98" t="s">
        <v>554</v>
      </c>
    </row>
    <row r="22" spans="1:14" ht="56.25" x14ac:dyDescent="0.25">
      <c r="A22" s="63"/>
      <c r="B22" s="21">
        <v>0</v>
      </c>
      <c r="C22" s="21">
        <v>0</v>
      </c>
      <c r="D22" s="67"/>
      <c r="E22" s="98"/>
      <c r="F22" s="21">
        <v>0</v>
      </c>
      <c r="G22" s="98"/>
      <c r="H22" s="63"/>
      <c r="I22" s="21">
        <v>1</v>
      </c>
      <c r="J22" s="21">
        <v>1</v>
      </c>
      <c r="K22" s="67" t="s">
        <v>572</v>
      </c>
      <c r="L22" s="98"/>
      <c r="M22" s="21">
        <v>120</v>
      </c>
      <c r="N22" s="98" t="s">
        <v>554</v>
      </c>
    </row>
    <row r="23" spans="1:14" ht="56.25" x14ac:dyDescent="0.25">
      <c r="A23" s="63"/>
      <c r="B23" s="21">
        <v>0</v>
      </c>
      <c r="C23" s="21">
        <v>0</v>
      </c>
      <c r="D23" s="67"/>
      <c r="E23" s="98"/>
      <c r="F23" s="21">
        <v>0</v>
      </c>
      <c r="G23" s="98"/>
      <c r="H23" s="63"/>
      <c r="I23" s="21">
        <v>1</v>
      </c>
      <c r="J23" s="21">
        <v>1</v>
      </c>
      <c r="K23" s="67" t="s">
        <v>573</v>
      </c>
      <c r="L23" s="98"/>
      <c r="M23" s="21">
        <v>120</v>
      </c>
      <c r="N23" s="98" t="s">
        <v>554</v>
      </c>
    </row>
    <row r="24" spans="1:14" ht="75" x14ac:dyDescent="0.25">
      <c r="A24" s="63"/>
      <c r="B24" s="21">
        <v>0</v>
      </c>
      <c r="C24" s="21">
        <v>0</v>
      </c>
      <c r="D24" s="67"/>
      <c r="E24" s="98"/>
      <c r="F24" s="21">
        <v>0</v>
      </c>
      <c r="G24" s="98"/>
      <c r="H24" s="63"/>
      <c r="I24" s="21">
        <v>1</v>
      </c>
      <c r="J24" s="21">
        <v>1</v>
      </c>
      <c r="K24" s="67" t="s">
        <v>574</v>
      </c>
      <c r="L24" s="98"/>
      <c r="M24" s="21">
        <v>120</v>
      </c>
      <c r="N24" s="98" t="s">
        <v>554</v>
      </c>
    </row>
    <row r="25" spans="1:14" ht="56.25" x14ac:dyDescent="0.25">
      <c r="A25" s="63"/>
      <c r="B25" s="21">
        <v>0</v>
      </c>
      <c r="C25" s="21">
        <v>0</v>
      </c>
      <c r="D25" s="67"/>
      <c r="E25" s="98"/>
      <c r="F25" s="21">
        <v>0</v>
      </c>
      <c r="G25" s="98"/>
      <c r="H25" s="63"/>
      <c r="I25" s="21">
        <v>1</v>
      </c>
      <c r="J25" s="21">
        <v>1</v>
      </c>
      <c r="K25" s="67" t="s">
        <v>575</v>
      </c>
      <c r="L25" s="98"/>
      <c r="M25" s="21">
        <v>120</v>
      </c>
      <c r="N25" s="98" t="s">
        <v>554</v>
      </c>
    </row>
    <row r="26" spans="1:14" ht="93.75" x14ac:dyDescent="0.25">
      <c r="A26" s="63"/>
      <c r="B26" s="21">
        <v>0</v>
      </c>
      <c r="C26" s="21">
        <v>0</v>
      </c>
      <c r="D26" s="67"/>
      <c r="E26" s="98"/>
      <c r="F26" s="21">
        <v>0</v>
      </c>
      <c r="G26" s="98"/>
      <c r="H26" s="63"/>
      <c r="I26" s="21">
        <v>1</v>
      </c>
      <c r="J26" s="21">
        <v>1</v>
      </c>
      <c r="K26" s="67" t="s">
        <v>576</v>
      </c>
      <c r="L26" s="98"/>
      <c r="M26" s="21">
        <v>120</v>
      </c>
      <c r="N26" s="98" t="s">
        <v>554</v>
      </c>
    </row>
    <row r="27" spans="1:14" ht="18.75" x14ac:dyDescent="0.25">
      <c r="A27" s="63"/>
      <c r="B27" s="21">
        <v>0</v>
      </c>
      <c r="C27" s="21">
        <v>0</v>
      </c>
      <c r="D27" s="67"/>
      <c r="E27" s="98"/>
      <c r="F27" s="21">
        <v>0</v>
      </c>
      <c r="G27" s="55"/>
      <c r="H27" s="63"/>
      <c r="I27" s="21">
        <v>0</v>
      </c>
      <c r="J27" s="21">
        <v>0</v>
      </c>
      <c r="K27" s="67"/>
      <c r="L27" s="98"/>
      <c r="M27" s="21">
        <v>0</v>
      </c>
      <c r="N27" s="55"/>
    </row>
    <row r="28" spans="1:14" ht="18.75" x14ac:dyDescent="0.25">
      <c r="A28" s="63"/>
      <c r="B28" s="21">
        <v>0</v>
      </c>
      <c r="C28" s="21">
        <v>0</v>
      </c>
      <c r="D28" s="67"/>
      <c r="E28" s="98"/>
      <c r="F28" s="21">
        <v>0</v>
      </c>
      <c r="G28" s="55"/>
      <c r="H28" s="63"/>
      <c r="I28" s="21">
        <v>0</v>
      </c>
      <c r="J28" s="21">
        <v>0</v>
      </c>
      <c r="K28" s="67"/>
      <c r="L28" s="98"/>
      <c r="M28" s="21">
        <v>0</v>
      </c>
      <c r="N28" s="55"/>
    </row>
    <row r="29" spans="1:14" ht="18.75" x14ac:dyDescent="0.25">
      <c r="A29" s="63"/>
      <c r="B29" s="21">
        <v>0</v>
      </c>
      <c r="C29" s="21">
        <v>0</v>
      </c>
      <c r="D29" s="67"/>
      <c r="E29" s="98"/>
      <c r="F29" s="21">
        <v>0</v>
      </c>
      <c r="G29" s="55"/>
      <c r="H29" s="63"/>
      <c r="I29" s="21">
        <v>0</v>
      </c>
      <c r="J29" s="21">
        <v>0</v>
      </c>
      <c r="K29" s="67"/>
      <c r="L29" s="98"/>
      <c r="M29" s="21">
        <v>0</v>
      </c>
      <c r="N29" s="55"/>
    </row>
    <row r="30" spans="1:14" ht="18.75" x14ac:dyDescent="0.25">
      <c r="A30" s="63"/>
      <c r="B30" s="21">
        <v>0</v>
      </c>
      <c r="C30" s="21">
        <v>0</v>
      </c>
      <c r="D30" s="67"/>
      <c r="E30" s="98"/>
      <c r="F30" s="21">
        <v>0</v>
      </c>
      <c r="G30" s="55"/>
      <c r="H30" s="63"/>
      <c r="I30" s="21">
        <v>0</v>
      </c>
      <c r="J30" s="21">
        <v>0</v>
      </c>
      <c r="K30" s="67"/>
      <c r="L30" s="98"/>
      <c r="M30" s="21">
        <v>0</v>
      </c>
      <c r="N30" s="55"/>
    </row>
    <row r="31" spans="1:14" ht="18.75" x14ac:dyDescent="0.25">
      <c r="A31" s="63"/>
      <c r="B31" s="21">
        <v>0</v>
      </c>
      <c r="C31" s="21">
        <v>0</v>
      </c>
      <c r="D31" s="67"/>
      <c r="E31" s="98"/>
      <c r="F31" s="21">
        <v>0</v>
      </c>
      <c r="G31" s="55"/>
      <c r="H31" s="63"/>
      <c r="I31" s="21">
        <v>0</v>
      </c>
      <c r="J31" s="21">
        <v>0</v>
      </c>
      <c r="K31" s="67"/>
      <c r="L31" s="98"/>
      <c r="M31" s="21">
        <v>0</v>
      </c>
      <c r="N31" s="55"/>
    </row>
    <row r="32" spans="1:14" ht="18.75" x14ac:dyDescent="0.25">
      <c r="A32" s="63"/>
      <c r="B32" s="21">
        <v>0</v>
      </c>
      <c r="C32" s="21">
        <v>0</v>
      </c>
      <c r="D32" s="67"/>
      <c r="E32" s="98"/>
      <c r="F32" s="21">
        <v>0</v>
      </c>
      <c r="G32" s="55"/>
      <c r="H32" s="63"/>
      <c r="I32" s="21">
        <v>0</v>
      </c>
      <c r="J32" s="21">
        <v>0</v>
      </c>
      <c r="K32" s="67"/>
      <c r="L32" s="98"/>
      <c r="M32" s="21">
        <v>0</v>
      </c>
      <c r="N32" s="55"/>
    </row>
    <row r="33" spans="1:14" ht="18.75" x14ac:dyDescent="0.25">
      <c r="A33" s="63"/>
      <c r="B33" s="21">
        <v>0</v>
      </c>
      <c r="C33" s="21">
        <v>0</v>
      </c>
      <c r="D33" s="67"/>
      <c r="E33" s="98"/>
      <c r="F33" s="21">
        <v>0</v>
      </c>
      <c r="G33" s="55"/>
      <c r="H33" s="63"/>
      <c r="I33" s="21">
        <v>0</v>
      </c>
      <c r="J33" s="21">
        <v>0</v>
      </c>
      <c r="K33" s="67"/>
      <c r="L33" s="98"/>
      <c r="M33" s="21">
        <v>0</v>
      </c>
      <c r="N33" s="55"/>
    </row>
    <row r="34" spans="1:14" ht="18.75" x14ac:dyDescent="0.25">
      <c r="A34" s="63"/>
      <c r="B34" s="21">
        <v>0</v>
      </c>
      <c r="C34" s="21">
        <v>0</v>
      </c>
      <c r="D34" s="67"/>
      <c r="E34" s="98"/>
      <c r="F34" s="21">
        <v>0</v>
      </c>
      <c r="G34" s="55"/>
      <c r="H34" s="63"/>
      <c r="I34" s="21">
        <v>0</v>
      </c>
      <c r="J34" s="21">
        <v>0</v>
      </c>
      <c r="K34" s="67"/>
      <c r="L34" s="98"/>
      <c r="M34" s="21">
        <v>0</v>
      </c>
      <c r="N34" s="55"/>
    </row>
    <row r="35" spans="1:14" ht="18.75" x14ac:dyDescent="0.25">
      <c r="A35" s="63"/>
      <c r="B35" s="21">
        <v>0</v>
      </c>
      <c r="C35" s="21">
        <v>0</v>
      </c>
      <c r="D35" s="67"/>
      <c r="E35" s="98"/>
      <c r="F35" s="21">
        <v>0</v>
      </c>
      <c r="G35" s="55"/>
      <c r="H35" s="63"/>
      <c r="I35" s="21">
        <v>0</v>
      </c>
      <c r="J35" s="21">
        <v>0</v>
      </c>
      <c r="K35" s="67"/>
      <c r="L35" s="98"/>
      <c r="M35" s="21">
        <v>0</v>
      </c>
      <c r="N35" s="55"/>
    </row>
    <row r="36" spans="1:14" ht="18.75" x14ac:dyDescent="0.25">
      <c r="A36" s="63"/>
      <c r="B36" s="21">
        <v>0</v>
      </c>
      <c r="C36" s="21">
        <v>0</v>
      </c>
      <c r="D36" s="67"/>
      <c r="E36" s="98"/>
      <c r="F36" s="21">
        <v>0</v>
      </c>
      <c r="G36" s="55"/>
      <c r="H36" s="63"/>
      <c r="I36" s="21">
        <v>0</v>
      </c>
      <c r="J36" s="21">
        <v>0</v>
      </c>
      <c r="K36" s="67"/>
      <c r="L36" s="98"/>
      <c r="M36" s="21">
        <v>0</v>
      </c>
      <c r="N36" s="55"/>
    </row>
    <row r="37" spans="1:14" ht="18.75" x14ac:dyDescent="0.25">
      <c r="A37" s="63"/>
      <c r="B37" s="21">
        <v>0</v>
      </c>
      <c r="C37" s="21">
        <v>0</v>
      </c>
      <c r="D37" s="67"/>
      <c r="E37" s="98"/>
      <c r="F37" s="21">
        <v>0</v>
      </c>
      <c r="G37" s="55"/>
      <c r="H37" s="63"/>
      <c r="I37" s="21">
        <v>0</v>
      </c>
      <c r="J37" s="21">
        <v>0</v>
      </c>
      <c r="K37" s="67"/>
      <c r="L37" s="98"/>
      <c r="M37" s="21">
        <v>0</v>
      </c>
      <c r="N37" s="55"/>
    </row>
    <row r="38" spans="1:14" ht="18.75" x14ac:dyDescent="0.25">
      <c r="A38" s="63"/>
      <c r="B38" s="21">
        <v>0</v>
      </c>
      <c r="C38" s="21">
        <v>0</v>
      </c>
      <c r="D38" s="67"/>
      <c r="E38" s="98"/>
      <c r="F38" s="21">
        <v>0</v>
      </c>
      <c r="G38" s="55"/>
      <c r="H38" s="63"/>
      <c r="I38" s="21">
        <v>0</v>
      </c>
      <c r="J38" s="21">
        <v>0</v>
      </c>
      <c r="K38" s="67"/>
      <c r="L38" s="98"/>
      <c r="M38" s="21">
        <v>0</v>
      </c>
      <c r="N38" s="55"/>
    </row>
    <row r="39" spans="1:14" ht="18.75" x14ac:dyDescent="0.25">
      <c r="A39" s="63"/>
      <c r="B39" s="21">
        <v>0</v>
      </c>
      <c r="C39" s="21">
        <v>0</v>
      </c>
      <c r="D39" s="67"/>
      <c r="E39" s="98"/>
      <c r="F39" s="21">
        <v>0</v>
      </c>
      <c r="G39" s="55"/>
      <c r="H39" s="63"/>
      <c r="I39" s="21">
        <v>0</v>
      </c>
      <c r="J39" s="21">
        <v>0</v>
      </c>
      <c r="K39" s="67"/>
      <c r="L39" s="98"/>
      <c r="M39" s="21">
        <v>0</v>
      </c>
      <c r="N39" s="55"/>
    </row>
    <row r="40" spans="1:14" ht="18.75" x14ac:dyDescent="0.25">
      <c r="A40" s="63"/>
      <c r="B40" s="21">
        <v>0</v>
      </c>
      <c r="C40" s="21">
        <v>0</v>
      </c>
      <c r="D40" s="67"/>
      <c r="E40" s="98"/>
      <c r="F40" s="21">
        <v>0</v>
      </c>
      <c r="G40" s="55"/>
      <c r="H40" s="63"/>
      <c r="I40" s="21">
        <v>0</v>
      </c>
      <c r="J40" s="21">
        <v>0</v>
      </c>
      <c r="K40" s="67"/>
      <c r="L40" s="98"/>
      <c r="M40" s="21">
        <v>0</v>
      </c>
      <c r="N40" s="55"/>
    </row>
    <row r="41" spans="1:14" ht="18.75" x14ac:dyDescent="0.25">
      <c r="A41" s="63"/>
      <c r="B41" s="21">
        <v>0</v>
      </c>
      <c r="C41" s="21">
        <v>0</v>
      </c>
      <c r="D41" s="67"/>
      <c r="E41" s="98"/>
      <c r="F41" s="21">
        <v>0</v>
      </c>
      <c r="G41" s="55"/>
      <c r="H41" s="63"/>
      <c r="I41" s="21">
        <v>0</v>
      </c>
      <c r="J41" s="21">
        <v>0</v>
      </c>
      <c r="K41" s="67"/>
      <c r="L41" s="98"/>
      <c r="M41" s="21">
        <v>0</v>
      </c>
      <c r="N41" s="55"/>
    </row>
    <row r="42" spans="1:14" ht="18.75" x14ac:dyDescent="0.25">
      <c r="A42" s="63"/>
      <c r="B42" s="21">
        <v>0</v>
      </c>
      <c r="C42" s="21">
        <v>0</v>
      </c>
      <c r="D42" s="67"/>
      <c r="E42" s="98"/>
      <c r="F42" s="21">
        <v>0</v>
      </c>
      <c r="G42" s="55"/>
      <c r="H42" s="63"/>
      <c r="I42" s="21">
        <v>0</v>
      </c>
      <c r="J42" s="21">
        <v>0</v>
      </c>
      <c r="K42" s="67"/>
      <c r="L42" s="98"/>
      <c r="M42" s="21">
        <v>0</v>
      </c>
      <c r="N42" s="55"/>
    </row>
    <row r="43" spans="1:14" ht="18.75" x14ac:dyDescent="0.25">
      <c r="A43" s="63"/>
      <c r="B43" s="21">
        <v>0</v>
      </c>
      <c r="C43" s="21">
        <v>0</v>
      </c>
      <c r="D43" s="67"/>
      <c r="E43" s="98"/>
      <c r="F43" s="21">
        <v>0</v>
      </c>
      <c r="G43" s="55"/>
      <c r="H43" s="63"/>
      <c r="I43" s="21">
        <v>0</v>
      </c>
      <c r="J43" s="21">
        <v>0</v>
      </c>
      <c r="K43" s="67"/>
      <c r="L43" s="98"/>
      <c r="M43" s="21">
        <v>0</v>
      </c>
      <c r="N43" s="55"/>
    </row>
    <row r="44" spans="1:14" ht="18.75" x14ac:dyDescent="0.25">
      <c r="A44" s="63"/>
      <c r="B44" s="21">
        <v>0</v>
      </c>
      <c r="C44" s="21">
        <v>0</v>
      </c>
      <c r="D44" s="67"/>
      <c r="E44" s="98"/>
      <c r="F44" s="21">
        <v>0</v>
      </c>
      <c r="G44" s="55"/>
      <c r="H44" s="63"/>
      <c r="I44" s="21">
        <v>0</v>
      </c>
      <c r="J44" s="21">
        <v>0</v>
      </c>
      <c r="K44" s="67"/>
      <c r="L44" s="98"/>
      <c r="M44" s="21">
        <v>0</v>
      </c>
      <c r="N44" s="55"/>
    </row>
    <row r="45" spans="1:14" ht="18.75" x14ac:dyDescent="0.25">
      <c r="A45" s="63"/>
      <c r="B45" s="21">
        <v>0</v>
      </c>
      <c r="C45" s="21">
        <v>0</v>
      </c>
      <c r="D45" s="67"/>
      <c r="E45" s="98"/>
      <c r="F45" s="21">
        <v>0</v>
      </c>
      <c r="G45" s="55"/>
      <c r="H45" s="63"/>
      <c r="I45" s="21">
        <v>0</v>
      </c>
      <c r="J45" s="21">
        <v>0</v>
      </c>
      <c r="K45" s="67"/>
      <c r="L45" s="98"/>
      <c r="M45" s="21">
        <v>0</v>
      </c>
      <c r="N45" s="55"/>
    </row>
    <row r="46" spans="1:14" ht="18.75" x14ac:dyDescent="0.25">
      <c r="A46" s="63"/>
      <c r="B46" s="21">
        <v>0</v>
      </c>
      <c r="C46" s="21">
        <v>0</v>
      </c>
      <c r="D46" s="67"/>
      <c r="E46" s="98"/>
      <c r="F46" s="21">
        <v>0</v>
      </c>
      <c r="G46" s="55"/>
      <c r="H46" s="63"/>
      <c r="I46" s="21">
        <v>0</v>
      </c>
      <c r="J46" s="21">
        <v>0</v>
      </c>
      <c r="K46" s="67"/>
      <c r="L46" s="98"/>
      <c r="M46" s="21">
        <v>0</v>
      </c>
      <c r="N46" s="55"/>
    </row>
    <row r="47" spans="1:14" ht="18.75" x14ac:dyDescent="0.25">
      <c r="A47" s="63"/>
      <c r="B47" s="21">
        <v>0</v>
      </c>
      <c r="C47" s="21">
        <v>0</v>
      </c>
      <c r="D47" s="67"/>
      <c r="E47" s="98"/>
      <c r="F47" s="21">
        <v>0</v>
      </c>
      <c r="G47" s="55"/>
      <c r="H47" s="63"/>
      <c r="I47" s="21">
        <v>0</v>
      </c>
      <c r="J47" s="21">
        <v>0</v>
      </c>
      <c r="K47" s="67"/>
      <c r="L47" s="98"/>
      <c r="M47" s="21">
        <v>0</v>
      </c>
      <c r="N47" s="55"/>
    </row>
    <row r="48" spans="1:14" ht="18.75" x14ac:dyDescent="0.25">
      <c r="A48" s="63"/>
      <c r="B48" s="21">
        <v>0</v>
      </c>
      <c r="C48" s="21">
        <v>0</v>
      </c>
      <c r="D48" s="67"/>
      <c r="E48" s="98"/>
      <c r="F48" s="21">
        <v>0</v>
      </c>
      <c r="G48" s="55"/>
      <c r="H48" s="63"/>
      <c r="I48" s="21">
        <v>0</v>
      </c>
      <c r="J48" s="21">
        <v>0</v>
      </c>
      <c r="K48" s="67"/>
      <c r="L48" s="98"/>
      <c r="M48" s="21">
        <v>0</v>
      </c>
      <c r="N48" s="55"/>
    </row>
    <row r="49" spans="1:14" ht="18.75" x14ac:dyDescent="0.25">
      <c r="A49" s="63"/>
      <c r="B49" s="21">
        <v>0</v>
      </c>
      <c r="C49" s="21">
        <v>0</v>
      </c>
      <c r="D49" s="67"/>
      <c r="E49" s="98"/>
      <c r="F49" s="21">
        <v>0</v>
      </c>
      <c r="G49" s="55"/>
      <c r="H49" s="63"/>
      <c r="I49" s="21">
        <v>0</v>
      </c>
      <c r="J49" s="21">
        <v>0</v>
      </c>
      <c r="K49" s="67"/>
      <c r="L49" s="98"/>
      <c r="M49" s="21">
        <v>0</v>
      </c>
      <c r="N49" s="55"/>
    </row>
    <row r="50" spans="1:14" ht="18.75" x14ac:dyDescent="0.25">
      <c r="A50" s="63"/>
      <c r="B50" s="21">
        <v>0</v>
      </c>
      <c r="C50" s="21">
        <v>0</v>
      </c>
      <c r="D50" s="67"/>
      <c r="E50" s="98"/>
      <c r="F50" s="21">
        <v>0</v>
      </c>
      <c r="G50" s="55"/>
      <c r="H50" s="63"/>
      <c r="I50" s="21">
        <v>0</v>
      </c>
      <c r="J50" s="21">
        <v>0</v>
      </c>
      <c r="K50" s="67"/>
      <c r="L50" s="98"/>
      <c r="M50" s="21">
        <v>0</v>
      </c>
      <c r="N50" s="55"/>
    </row>
    <row r="51" spans="1:14" ht="18.75" x14ac:dyDescent="0.25">
      <c r="A51" s="63"/>
      <c r="B51" s="21">
        <v>0</v>
      </c>
      <c r="C51" s="21">
        <v>0</v>
      </c>
      <c r="D51" s="67"/>
      <c r="E51" s="98"/>
      <c r="F51" s="21">
        <v>0</v>
      </c>
      <c r="G51" s="55"/>
      <c r="H51" s="63"/>
      <c r="I51" s="21">
        <v>0</v>
      </c>
      <c r="J51" s="21">
        <v>0</v>
      </c>
      <c r="K51" s="67"/>
      <c r="L51" s="98"/>
      <c r="M51" s="21">
        <v>0</v>
      </c>
      <c r="N51" s="55"/>
    </row>
    <row r="52" spans="1:14" ht="18.75" x14ac:dyDescent="0.25">
      <c r="A52" s="63"/>
      <c r="B52" s="21">
        <v>0</v>
      </c>
      <c r="C52" s="21">
        <v>0</v>
      </c>
      <c r="D52" s="67"/>
      <c r="E52" s="98"/>
      <c r="F52" s="21">
        <v>0</v>
      </c>
      <c r="G52" s="55"/>
      <c r="H52" s="63"/>
      <c r="I52" s="21">
        <v>0</v>
      </c>
      <c r="J52" s="21">
        <v>0</v>
      </c>
      <c r="K52" s="67"/>
      <c r="L52" s="98"/>
      <c r="M52" s="21">
        <v>0</v>
      </c>
      <c r="N52" s="55"/>
    </row>
    <row r="53" spans="1:14" ht="18.75" x14ac:dyDescent="0.25">
      <c r="A53" s="63"/>
      <c r="B53" s="21">
        <v>0</v>
      </c>
      <c r="C53" s="21">
        <v>0</v>
      </c>
      <c r="D53" s="67"/>
      <c r="E53" s="98"/>
      <c r="F53" s="21">
        <v>0</v>
      </c>
      <c r="G53" s="55"/>
      <c r="H53" s="63"/>
      <c r="I53" s="21">
        <v>0</v>
      </c>
      <c r="J53" s="21">
        <v>0</v>
      </c>
      <c r="K53" s="67"/>
      <c r="L53" s="98"/>
      <c r="M53" s="21">
        <v>0</v>
      </c>
      <c r="N53" s="55"/>
    </row>
    <row r="54" spans="1:14" ht="18.75" x14ac:dyDescent="0.25">
      <c r="A54" s="63"/>
      <c r="B54" s="21">
        <v>0</v>
      </c>
      <c r="C54" s="21">
        <v>0</v>
      </c>
      <c r="D54" s="67"/>
      <c r="E54" s="98"/>
      <c r="F54" s="21">
        <v>0</v>
      </c>
      <c r="G54" s="55"/>
      <c r="H54" s="63"/>
      <c r="I54" s="21">
        <v>0</v>
      </c>
      <c r="J54" s="21">
        <v>0</v>
      </c>
      <c r="K54" s="67"/>
      <c r="L54" s="98"/>
      <c r="M54" s="21">
        <v>0</v>
      </c>
      <c r="N54" s="55"/>
    </row>
    <row r="55" spans="1:14" ht="18.75" x14ac:dyDescent="0.25">
      <c r="A55" s="63"/>
      <c r="B55" s="21">
        <v>0</v>
      </c>
      <c r="C55" s="21">
        <v>0</v>
      </c>
      <c r="D55" s="67"/>
      <c r="E55" s="98"/>
      <c r="F55" s="21">
        <v>0</v>
      </c>
      <c r="G55" s="55"/>
      <c r="H55" s="63"/>
      <c r="I55" s="21">
        <v>0</v>
      </c>
      <c r="J55" s="21">
        <v>0</v>
      </c>
      <c r="K55" s="67"/>
      <c r="L55" s="98"/>
      <c r="M55" s="21">
        <v>0</v>
      </c>
      <c r="N55" s="55"/>
    </row>
    <row r="56" spans="1:14" ht="18.75" x14ac:dyDescent="0.25">
      <c r="A56" s="63"/>
      <c r="B56" s="21">
        <v>0</v>
      </c>
      <c r="C56" s="21">
        <v>0</v>
      </c>
      <c r="D56" s="67"/>
      <c r="E56" s="98"/>
      <c r="F56" s="21">
        <v>0</v>
      </c>
      <c r="G56" s="55"/>
      <c r="H56" s="63"/>
      <c r="I56" s="21">
        <v>0</v>
      </c>
      <c r="J56" s="21">
        <v>0</v>
      </c>
      <c r="K56" s="67"/>
      <c r="L56" s="98"/>
      <c r="M56" s="21">
        <v>0</v>
      </c>
      <c r="N56" s="55"/>
    </row>
    <row r="57" spans="1:14" ht="18.75" x14ac:dyDescent="0.25">
      <c r="A57" s="63"/>
      <c r="B57" s="21">
        <v>0</v>
      </c>
      <c r="C57" s="21">
        <v>0</v>
      </c>
      <c r="D57" s="67"/>
      <c r="E57" s="98"/>
      <c r="F57" s="21">
        <v>0</v>
      </c>
      <c r="G57" s="55"/>
      <c r="H57" s="63"/>
      <c r="I57" s="21">
        <v>0</v>
      </c>
      <c r="J57" s="21">
        <v>0</v>
      </c>
      <c r="K57" s="67"/>
      <c r="L57" s="98"/>
      <c r="M57" s="21">
        <v>0</v>
      </c>
      <c r="N57" s="55"/>
    </row>
    <row r="58" spans="1:14" ht="18.75" x14ac:dyDescent="0.25">
      <c r="A58" s="63"/>
      <c r="B58" s="21">
        <v>0</v>
      </c>
      <c r="C58" s="21">
        <v>0</v>
      </c>
      <c r="D58" s="67"/>
      <c r="E58" s="98"/>
      <c r="F58" s="21">
        <v>0</v>
      </c>
      <c r="G58" s="55"/>
      <c r="H58" s="63"/>
      <c r="I58" s="21">
        <v>0</v>
      </c>
      <c r="J58" s="21">
        <v>0</v>
      </c>
      <c r="K58" s="67"/>
      <c r="L58" s="98"/>
      <c r="M58" s="21">
        <v>0</v>
      </c>
      <c r="N58" s="55"/>
    </row>
    <row r="59" spans="1:14" ht="18.75" x14ac:dyDescent="0.25">
      <c r="A59" s="63"/>
      <c r="B59" s="21">
        <v>0</v>
      </c>
      <c r="C59" s="21">
        <v>0</v>
      </c>
      <c r="D59" s="67"/>
      <c r="E59" s="98"/>
      <c r="F59" s="21">
        <v>0</v>
      </c>
      <c r="G59" s="55"/>
      <c r="H59" s="63"/>
      <c r="I59" s="21">
        <v>0</v>
      </c>
      <c r="J59" s="21">
        <v>0</v>
      </c>
      <c r="K59" s="67"/>
      <c r="L59" s="98"/>
      <c r="M59" s="21">
        <v>0</v>
      </c>
      <c r="N59" s="55"/>
    </row>
    <row r="60" spans="1:14" ht="18.75" x14ac:dyDescent="0.25">
      <c r="A60" s="63"/>
      <c r="B60" s="21">
        <v>0</v>
      </c>
      <c r="C60" s="21">
        <v>0</v>
      </c>
      <c r="D60" s="67"/>
      <c r="E60" s="98"/>
      <c r="F60" s="21">
        <v>0</v>
      </c>
      <c r="G60" s="55"/>
      <c r="H60" s="63"/>
      <c r="I60" s="21">
        <v>0</v>
      </c>
      <c r="J60" s="21">
        <v>0</v>
      </c>
      <c r="K60" s="67"/>
      <c r="L60" s="98"/>
      <c r="M60" s="21">
        <v>0</v>
      </c>
      <c r="N60" s="55"/>
    </row>
    <row r="61" spans="1:14" ht="18.75" x14ac:dyDescent="0.25">
      <c r="A61" s="63"/>
      <c r="B61" s="21">
        <v>0</v>
      </c>
      <c r="C61" s="21">
        <v>0</v>
      </c>
      <c r="D61" s="67"/>
      <c r="E61" s="98"/>
      <c r="F61" s="21">
        <v>0</v>
      </c>
      <c r="G61" s="55"/>
      <c r="H61" s="63"/>
      <c r="I61" s="21">
        <v>0</v>
      </c>
      <c r="J61" s="21">
        <v>0</v>
      </c>
      <c r="K61" s="67"/>
      <c r="L61" s="98"/>
      <c r="M61" s="21">
        <v>0</v>
      </c>
      <c r="N61" s="55"/>
    </row>
    <row r="62" spans="1:14" ht="18.75" x14ac:dyDescent="0.25">
      <c r="A62" s="63"/>
      <c r="B62" s="21">
        <v>0</v>
      </c>
      <c r="C62" s="21">
        <v>0</v>
      </c>
      <c r="D62" s="67"/>
      <c r="E62" s="98"/>
      <c r="F62" s="21">
        <v>0</v>
      </c>
      <c r="G62" s="55"/>
      <c r="H62" s="63"/>
      <c r="I62" s="21">
        <v>0</v>
      </c>
      <c r="J62" s="21">
        <v>0</v>
      </c>
      <c r="K62" s="67"/>
      <c r="L62" s="98"/>
      <c r="M62" s="21">
        <v>0</v>
      </c>
      <c r="N62" s="55"/>
    </row>
    <row r="63" spans="1:14" ht="18.75" x14ac:dyDescent="0.25">
      <c r="A63" s="63"/>
      <c r="B63" s="21">
        <v>0</v>
      </c>
      <c r="C63" s="21">
        <v>0</v>
      </c>
      <c r="D63" s="67"/>
      <c r="E63" s="98"/>
      <c r="F63" s="21">
        <v>0</v>
      </c>
      <c r="G63" s="55"/>
      <c r="H63" s="63"/>
      <c r="I63" s="21">
        <v>0</v>
      </c>
      <c r="J63" s="21">
        <v>0</v>
      </c>
      <c r="K63" s="67"/>
      <c r="L63" s="98"/>
      <c r="M63" s="21">
        <v>0</v>
      </c>
      <c r="N63" s="55"/>
    </row>
    <row r="64" spans="1:14" ht="18.75" x14ac:dyDescent="0.25">
      <c r="A64" s="63"/>
      <c r="B64" s="21">
        <v>0</v>
      </c>
      <c r="C64" s="21">
        <v>0</v>
      </c>
      <c r="D64" s="67"/>
      <c r="E64" s="98"/>
      <c r="F64" s="21">
        <v>0</v>
      </c>
      <c r="G64" s="55"/>
      <c r="H64" s="63"/>
      <c r="I64" s="21">
        <v>0</v>
      </c>
      <c r="J64" s="21">
        <v>0</v>
      </c>
      <c r="K64" s="67"/>
      <c r="L64" s="98"/>
      <c r="M64" s="21">
        <v>0</v>
      </c>
      <c r="N64" s="55"/>
    </row>
    <row r="65" spans="1:14" ht="18.75" x14ac:dyDescent="0.25">
      <c r="A65" s="63"/>
      <c r="B65" s="21">
        <v>0</v>
      </c>
      <c r="C65" s="21">
        <v>0</v>
      </c>
      <c r="D65" s="67"/>
      <c r="E65" s="98"/>
      <c r="F65" s="21">
        <v>0</v>
      </c>
      <c r="G65" s="55"/>
      <c r="H65" s="63"/>
      <c r="I65" s="21">
        <v>0</v>
      </c>
      <c r="J65" s="21">
        <v>0</v>
      </c>
      <c r="K65" s="67"/>
      <c r="L65" s="98"/>
      <c r="M65" s="21">
        <v>0</v>
      </c>
      <c r="N65" s="55"/>
    </row>
    <row r="66" spans="1:14" ht="18.75" x14ac:dyDescent="0.25">
      <c r="A66" s="63"/>
      <c r="B66" s="21">
        <v>0</v>
      </c>
      <c r="C66" s="21">
        <v>0</v>
      </c>
      <c r="D66" s="67"/>
      <c r="E66" s="98"/>
      <c r="F66" s="21">
        <v>0</v>
      </c>
      <c r="G66" s="55"/>
      <c r="H66" s="63"/>
      <c r="I66" s="21">
        <v>0</v>
      </c>
      <c r="J66" s="21">
        <v>0</v>
      </c>
      <c r="K66" s="67"/>
      <c r="L66" s="98"/>
      <c r="M66" s="21">
        <v>0</v>
      </c>
      <c r="N66" s="55"/>
    </row>
    <row r="67" spans="1:14" ht="18.75" x14ac:dyDescent="0.25">
      <c r="A67" s="63"/>
      <c r="B67" s="21">
        <v>0</v>
      </c>
      <c r="C67" s="21">
        <v>0</v>
      </c>
      <c r="D67" s="67"/>
      <c r="E67" s="98"/>
      <c r="F67" s="21">
        <v>0</v>
      </c>
      <c r="G67" s="55"/>
      <c r="H67" s="63"/>
      <c r="I67" s="21">
        <v>0</v>
      </c>
      <c r="J67" s="21">
        <v>0</v>
      </c>
      <c r="K67" s="67"/>
      <c r="L67" s="98"/>
      <c r="M67" s="21">
        <v>0</v>
      </c>
      <c r="N67" s="55"/>
    </row>
    <row r="68" spans="1:14" ht="18.75" x14ac:dyDescent="0.25">
      <c r="A68" s="63"/>
      <c r="B68" s="21">
        <v>0</v>
      </c>
      <c r="C68" s="21">
        <v>0</v>
      </c>
      <c r="D68" s="67"/>
      <c r="E68" s="98"/>
      <c r="F68" s="21">
        <v>0</v>
      </c>
      <c r="G68" s="55"/>
      <c r="H68" s="63"/>
      <c r="I68" s="21">
        <v>0</v>
      </c>
      <c r="J68" s="21">
        <v>0</v>
      </c>
      <c r="K68" s="67"/>
      <c r="L68" s="98"/>
      <c r="M68" s="21">
        <v>0</v>
      </c>
      <c r="N68" s="55"/>
    </row>
    <row r="69" spans="1:14" ht="18.75" x14ac:dyDescent="0.25">
      <c r="A69" s="63"/>
      <c r="B69" s="21">
        <v>0</v>
      </c>
      <c r="C69" s="21">
        <v>0</v>
      </c>
      <c r="D69" s="67"/>
      <c r="E69" s="98"/>
      <c r="F69" s="21">
        <v>0</v>
      </c>
      <c r="G69" s="55"/>
      <c r="H69" s="63"/>
      <c r="I69" s="21">
        <v>0</v>
      </c>
      <c r="J69" s="21">
        <v>0</v>
      </c>
      <c r="K69" s="67"/>
      <c r="L69" s="98"/>
      <c r="M69" s="21">
        <v>0</v>
      </c>
      <c r="N69" s="55"/>
    </row>
    <row r="70" spans="1:14" ht="18.75" x14ac:dyDescent="0.25">
      <c r="A70" s="56"/>
      <c r="B70" s="21">
        <v>0</v>
      </c>
      <c r="C70" s="21">
        <v>0</v>
      </c>
      <c r="D70" s="67"/>
      <c r="E70" s="98"/>
      <c r="F70" s="21">
        <v>0</v>
      </c>
      <c r="G70" s="55"/>
      <c r="H70" s="63"/>
      <c r="I70" s="21">
        <v>0</v>
      </c>
      <c r="J70" s="21">
        <v>0</v>
      </c>
      <c r="K70" s="67"/>
      <c r="L70" s="98"/>
      <c r="M70" s="21">
        <v>0</v>
      </c>
      <c r="N70" s="55"/>
    </row>
    <row r="71" spans="1:14" ht="18.75" x14ac:dyDescent="0.25">
      <c r="A71" s="56"/>
      <c r="B71" s="21">
        <v>0</v>
      </c>
      <c r="C71" s="21">
        <v>0</v>
      </c>
      <c r="D71" s="67"/>
      <c r="E71" s="98"/>
      <c r="F71" s="21">
        <v>0</v>
      </c>
      <c r="G71" s="55"/>
      <c r="H71" s="63"/>
      <c r="I71" s="21">
        <v>0</v>
      </c>
      <c r="J71" s="21">
        <v>0</v>
      </c>
      <c r="K71" s="67"/>
      <c r="L71" s="98"/>
      <c r="M71" s="21">
        <v>0</v>
      </c>
      <c r="N71" s="55"/>
    </row>
    <row r="72" spans="1:14" ht="18.75" x14ac:dyDescent="0.25">
      <c r="A72" s="56"/>
      <c r="B72" s="21">
        <v>0</v>
      </c>
      <c r="C72" s="21">
        <v>0</v>
      </c>
      <c r="D72" s="67"/>
      <c r="E72" s="98"/>
      <c r="F72" s="21">
        <v>0</v>
      </c>
      <c r="G72" s="55"/>
      <c r="H72" s="63"/>
      <c r="I72" s="21">
        <v>0</v>
      </c>
      <c r="J72" s="21">
        <v>0</v>
      </c>
      <c r="K72" s="67"/>
      <c r="L72" s="98"/>
      <c r="M72" s="21">
        <v>0</v>
      </c>
      <c r="N72" s="55"/>
    </row>
    <row r="73" spans="1:14" ht="18.75" x14ac:dyDescent="0.25">
      <c r="A73" s="56"/>
      <c r="B73" s="21">
        <v>0</v>
      </c>
      <c r="C73" s="21">
        <v>0</v>
      </c>
      <c r="D73" s="67"/>
      <c r="E73" s="98"/>
      <c r="F73" s="21">
        <v>0</v>
      </c>
      <c r="G73" s="55"/>
      <c r="H73" s="63"/>
      <c r="I73" s="21">
        <v>0</v>
      </c>
      <c r="J73" s="21">
        <v>0</v>
      </c>
      <c r="K73" s="67"/>
      <c r="L73" s="98"/>
      <c r="M73" s="21">
        <v>0</v>
      </c>
      <c r="N73" s="55"/>
    </row>
    <row r="74" spans="1:14" ht="18.75" x14ac:dyDescent="0.25">
      <c r="A74" s="56"/>
      <c r="B74" s="21">
        <v>0</v>
      </c>
      <c r="C74" s="21">
        <v>0</v>
      </c>
      <c r="D74" s="67"/>
      <c r="E74" s="98"/>
      <c r="F74" s="21">
        <v>0</v>
      </c>
      <c r="G74" s="55"/>
      <c r="H74" s="63"/>
      <c r="I74" s="21">
        <v>0</v>
      </c>
      <c r="J74" s="21">
        <v>0</v>
      </c>
      <c r="K74" s="67"/>
      <c r="L74" s="98"/>
      <c r="M74" s="21">
        <v>0</v>
      </c>
      <c r="N74" s="55"/>
    </row>
    <row r="75" spans="1:14" ht="18.75" x14ac:dyDescent="0.25">
      <c r="A75" s="56"/>
      <c r="B75" s="21">
        <v>0</v>
      </c>
      <c r="C75" s="21">
        <v>0</v>
      </c>
      <c r="D75" s="67"/>
      <c r="E75" s="98"/>
      <c r="F75" s="21">
        <v>0</v>
      </c>
      <c r="G75" s="55"/>
      <c r="H75" s="63"/>
      <c r="I75" s="21">
        <v>0</v>
      </c>
      <c r="J75" s="21">
        <v>0</v>
      </c>
      <c r="K75" s="67"/>
      <c r="L75" s="98"/>
      <c r="M75" s="21">
        <v>0</v>
      </c>
      <c r="N75" s="55"/>
    </row>
    <row r="76" spans="1:14" ht="18.75" x14ac:dyDescent="0.25">
      <c r="A76" s="56"/>
      <c r="B76" s="21">
        <v>0</v>
      </c>
      <c r="C76" s="21">
        <v>0</v>
      </c>
      <c r="D76" s="67"/>
      <c r="E76" s="98"/>
      <c r="F76" s="21">
        <v>0</v>
      </c>
      <c r="G76" s="55"/>
      <c r="H76" s="63"/>
      <c r="I76" s="21">
        <v>0</v>
      </c>
      <c r="J76" s="21">
        <v>0</v>
      </c>
      <c r="K76" s="67"/>
      <c r="L76" s="98"/>
      <c r="M76" s="21">
        <v>0</v>
      </c>
      <c r="N76" s="55"/>
    </row>
    <row r="77" spans="1:14" ht="18.75" x14ac:dyDescent="0.25">
      <c r="A77" s="56"/>
      <c r="B77" s="21">
        <v>0</v>
      </c>
      <c r="C77" s="21">
        <v>0</v>
      </c>
      <c r="D77" s="67"/>
      <c r="E77" s="98"/>
      <c r="F77" s="21">
        <v>0</v>
      </c>
      <c r="G77" s="55"/>
      <c r="H77" s="63"/>
      <c r="I77" s="21">
        <v>0</v>
      </c>
      <c r="J77" s="21">
        <v>0</v>
      </c>
      <c r="K77" s="67"/>
      <c r="L77" s="98"/>
      <c r="M77" s="21">
        <v>0</v>
      </c>
      <c r="N77" s="55"/>
    </row>
    <row r="78" spans="1:14" ht="18.75" x14ac:dyDescent="0.25">
      <c r="A78" s="56"/>
      <c r="B78" s="21">
        <v>0</v>
      </c>
      <c r="C78" s="21">
        <v>0</v>
      </c>
      <c r="D78" s="67"/>
      <c r="E78" s="98"/>
      <c r="F78" s="21">
        <v>0</v>
      </c>
      <c r="G78" s="55"/>
      <c r="H78" s="63"/>
      <c r="I78" s="21">
        <v>0</v>
      </c>
      <c r="J78" s="21">
        <v>0</v>
      </c>
      <c r="K78" s="67"/>
      <c r="L78" s="98"/>
      <c r="M78" s="21">
        <v>0</v>
      </c>
      <c r="N78" s="55"/>
    </row>
    <row r="79" spans="1:14" ht="18.75" x14ac:dyDescent="0.25">
      <c r="A79" s="56"/>
      <c r="B79" s="21">
        <v>0</v>
      </c>
      <c r="C79" s="21">
        <v>0</v>
      </c>
      <c r="D79" s="67"/>
      <c r="E79" s="98"/>
      <c r="F79" s="21">
        <v>0</v>
      </c>
      <c r="G79" s="55"/>
      <c r="H79" s="63"/>
      <c r="I79" s="21">
        <v>0</v>
      </c>
      <c r="J79" s="21">
        <v>0</v>
      </c>
      <c r="K79" s="67"/>
      <c r="L79" s="98"/>
      <c r="M79" s="21">
        <v>0</v>
      </c>
      <c r="N79" s="55"/>
    </row>
    <row r="80" spans="1:14" ht="18.75" x14ac:dyDescent="0.25">
      <c r="A80" s="56"/>
      <c r="B80" s="21">
        <v>0</v>
      </c>
      <c r="C80" s="21">
        <v>0</v>
      </c>
      <c r="D80" s="67"/>
      <c r="E80" s="98"/>
      <c r="F80" s="21">
        <v>0</v>
      </c>
      <c r="G80" s="55"/>
      <c r="H80" s="63"/>
      <c r="I80" s="21">
        <v>0</v>
      </c>
      <c r="J80" s="21">
        <v>0</v>
      </c>
      <c r="K80" s="67"/>
      <c r="L80" s="98"/>
      <c r="M80" s="21">
        <v>0</v>
      </c>
      <c r="N80" s="55"/>
    </row>
    <row r="81" spans="1:14" ht="18.75" x14ac:dyDescent="0.25">
      <c r="A81" s="56"/>
      <c r="B81" s="21">
        <v>0</v>
      </c>
      <c r="C81" s="21">
        <v>0</v>
      </c>
      <c r="D81" s="67"/>
      <c r="E81" s="98"/>
      <c r="F81" s="21">
        <v>0</v>
      </c>
      <c r="G81" s="55"/>
      <c r="H81" s="63"/>
      <c r="I81" s="21">
        <v>0</v>
      </c>
      <c r="J81" s="21">
        <v>0</v>
      </c>
      <c r="K81" s="67"/>
      <c r="L81" s="98"/>
      <c r="M81" s="21">
        <v>0</v>
      </c>
      <c r="N81" s="55"/>
    </row>
    <row r="82" spans="1:14" ht="18.75" x14ac:dyDescent="0.25">
      <c r="A82" s="56"/>
      <c r="B82" s="21">
        <v>0</v>
      </c>
      <c r="C82" s="21">
        <v>0</v>
      </c>
      <c r="D82" s="67"/>
      <c r="E82" s="98"/>
      <c r="F82" s="21">
        <v>0</v>
      </c>
      <c r="G82" s="55"/>
      <c r="H82" s="63"/>
      <c r="I82" s="21">
        <v>0</v>
      </c>
      <c r="J82" s="21">
        <v>0</v>
      </c>
      <c r="K82" s="67"/>
      <c r="L82" s="98"/>
      <c r="M82" s="21">
        <v>0</v>
      </c>
      <c r="N82" s="55"/>
    </row>
    <row r="83" spans="1:14" ht="18.75" x14ac:dyDescent="0.25">
      <c r="A83" s="56"/>
      <c r="B83" s="21">
        <v>0</v>
      </c>
      <c r="C83" s="21">
        <v>0</v>
      </c>
      <c r="D83" s="67"/>
      <c r="E83" s="98"/>
      <c r="F83" s="21">
        <v>0</v>
      </c>
      <c r="G83" s="55"/>
      <c r="H83" s="63"/>
      <c r="I83" s="21">
        <v>0</v>
      </c>
      <c r="J83" s="21">
        <v>0</v>
      </c>
      <c r="K83" s="67"/>
      <c r="L83" s="98"/>
      <c r="M83" s="21">
        <v>0</v>
      </c>
      <c r="N83" s="55"/>
    </row>
    <row r="84" spans="1:14" ht="18.75" x14ac:dyDescent="0.25">
      <c r="A84" s="56"/>
      <c r="B84" s="21">
        <v>0</v>
      </c>
      <c r="C84" s="21">
        <v>0</v>
      </c>
      <c r="D84" s="67"/>
      <c r="E84" s="98"/>
      <c r="F84" s="21">
        <v>0</v>
      </c>
      <c r="G84" s="55"/>
      <c r="H84" s="63"/>
      <c r="I84" s="21">
        <v>0</v>
      </c>
      <c r="J84" s="21">
        <v>0</v>
      </c>
      <c r="K84" s="67"/>
      <c r="L84" s="98"/>
      <c r="M84" s="21">
        <v>0</v>
      </c>
      <c r="N84" s="55"/>
    </row>
    <row r="85" spans="1:14" ht="18.75" x14ac:dyDescent="0.25">
      <c r="A85" s="56"/>
      <c r="B85" s="21">
        <v>0</v>
      </c>
      <c r="C85" s="21">
        <v>0</v>
      </c>
      <c r="D85" s="67"/>
      <c r="E85" s="98"/>
      <c r="F85" s="21">
        <v>0</v>
      </c>
      <c r="G85" s="55"/>
      <c r="H85" s="63"/>
      <c r="I85" s="21">
        <v>0</v>
      </c>
      <c r="J85" s="21">
        <v>0</v>
      </c>
      <c r="K85" s="67"/>
      <c r="L85" s="98"/>
      <c r="M85" s="21">
        <v>0</v>
      </c>
      <c r="N85" s="55"/>
    </row>
    <row r="86" spans="1:14" ht="18.75" x14ac:dyDescent="0.25">
      <c r="A86" s="56"/>
      <c r="B86" s="21">
        <v>0</v>
      </c>
      <c r="C86" s="21">
        <v>0</v>
      </c>
      <c r="D86" s="67"/>
      <c r="E86" s="98"/>
      <c r="F86" s="21">
        <v>0</v>
      </c>
      <c r="G86" s="55"/>
      <c r="H86" s="63"/>
      <c r="I86" s="21">
        <v>0</v>
      </c>
      <c r="J86" s="21">
        <v>0</v>
      </c>
      <c r="K86" s="67"/>
      <c r="L86" s="98"/>
      <c r="M86" s="21">
        <v>0</v>
      </c>
      <c r="N86" s="55"/>
    </row>
    <row r="87" spans="1:14" ht="18.75" x14ac:dyDescent="0.25">
      <c r="A87" s="56"/>
      <c r="B87" s="21">
        <v>0</v>
      </c>
      <c r="C87" s="21">
        <v>0</v>
      </c>
      <c r="D87" s="67"/>
      <c r="E87" s="98"/>
      <c r="F87" s="21">
        <v>0</v>
      </c>
      <c r="G87" s="55"/>
      <c r="H87" s="63"/>
      <c r="I87" s="21">
        <v>0</v>
      </c>
      <c r="J87" s="21">
        <v>0</v>
      </c>
      <c r="K87" s="67"/>
      <c r="L87" s="98"/>
      <c r="M87" s="21">
        <v>0</v>
      </c>
      <c r="N87" s="55"/>
    </row>
    <row r="88" spans="1:14" ht="18.75" x14ac:dyDescent="0.25">
      <c r="A88" s="56"/>
      <c r="B88" s="21">
        <v>0</v>
      </c>
      <c r="C88" s="21">
        <v>0</v>
      </c>
      <c r="D88" s="67"/>
      <c r="E88" s="98"/>
      <c r="F88" s="21">
        <v>0</v>
      </c>
      <c r="G88" s="55"/>
      <c r="H88" s="63"/>
      <c r="I88" s="21">
        <v>0</v>
      </c>
      <c r="J88" s="21">
        <v>0</v>
      </c>
      <c r="K88" s="67"/>
      <c r="L88" s="98"/>
      <c r="M88" s="21">
        <v>0</v>
      </c>
      <c r="N88" s="55"/>
    </row>
    <row r="89" spans="1:14" ht="18.75" x14ac:dyDescent="0.25">
      <c r="A89" s="56"/>
      <c r="B89" s="21">
        <v>0</v>
      </c>
      <c r="C89" s="21">
        <v>0</v>
      </c>
      <c r="D89" s="67"/>
      <c r="E89" s="98"/>
      <c r="F89" s="21">
        <v>0</v>
      </c>
      <c r="G89" s="55"/>
      <c r="H89" s="63"/>
      <c r="I89" s="21">
        <v>0</v>
      </c>
      <c r="J89" s="21">
        <v>0</v>
      </c>
      <c r="K89" s="67"/>
      <c r="L89" s="98"/>
      <c r="M89" s="21">
        <v>0</v>
      </c>
      <c r="N89" s="55"/>
    </row>
    <row r="90" spans="1:14" ht="18.75" x14ac:dyDescent="0.25">
      <c r="A90" s="56"/>
      <c r="B90" s="21">
        <v>0</v>
      </c>
      <c r="C90" s="21">
        <v>0</v>
      </c>
      <c r="D90" s="67"/>
      <c r="E90" s="98"/>
      <c r="F90" s="21">
        <v>0</v>
      </c>
      <c r="G90" s="55"/>
      <c r="H90" s="63"/>
      <c r="I90" s="21">
        <v>0</v>
      </c>
      <c r="J90" s="21">
        <v>0</v>
      </c>
      <c r="K90" s="67"/>
      <c r="L90" s="98"/>
      <c r="M90" s="21">
        <v>0</v>
      </c>
      <c r="N90" s="55"/>
    </row>
    <row r="91" spans="1:14" ht="18.75" x14ac:dyDescent="0.25">
      <c r="A91" s="56"/>
      <c r="B91" s="21">
        <v>0</v>
      </c>
      <c r="C91" s="21">
        <v>0</v>
      </c>
      <c r="D91" s="67"/>
      <c r="E91" s="98"/>
      <c r="F91" s="21">
        <v>0</v>
      </c>
      <c r="G91" s="55"/>
      <c r="H91" s="63"/>
      <c r="I91" s="21">
        <v>0</v>
      </c>
      <c r="J91" s="21">
        <v>0</v>
      </c>
      <c r="K91" s="67"/>
      <c r="L91" s="98"/>
      <c r="M91" s="21">
        <v>0</v>
      </c>
      <c r="N91" s="55"/>
    </row>
    <row r="92" spans="1:14" ht="18.75" x14ac:dyDescent="0.25">
      <c r="A92" s="56"/>
      <c r="B92" s="21">
        <v>0</v>
      </c>
      <c r="C92" s="21">
        <v>0</v>
      </c>
      <c r="D92" s="67"/>
      <c r="E92" s="98"/>
      <c r="F92" s="21">
        <v>0</v>
      </c>
      <c r="G92" s="55"/>
      <c r="H92" s="63"/>
      <c r="I92" s="21">
        <v>0</v>
      </c>
      <c r="J92" s="21">
        <v>0</v>
      </c>
      <c r="K92" s="67"/>
      <c r="L92" s="98"/>
      <c r="M92" s="21">
        <v>0</v>
      </c>
      <c r="N92" s="55"/>
    </row>
    <row r="93" spans="1:14" ht="18.75" x14ac:dyDescent="0.25">
      <c r="A93" s="56"/>
      <c r="B93" s="21">
        <v>0</v>
      </c>
      <c r="C93" s="21">
        <v>0</v>
      </c>
      <c r="D93" s="67"/>
      <c r="E93" s="98"/>
      <c r="F93" s="21">
        <v>0</v>
      </c>
      <c r="G93" s="55"/>
      <c r="H93" s="63"/>
      <c r="I93" s="21">
        <v>0</v>
      </c>
      <c r="J93" s="21">
        <v>0</v>
      </c>
      <c r="K93" s="67"/>
      <c r="L93" s="98"/>
      <c r="M93" s="21">
        <v>0</v>
      </c>
      <c r="N93" s="55"/>
    </row>
    <row r="94" spans="1:14" ht="18.75" x14ac:dyDescent="0.25">
      <c r="A94" s="56"/>
      <c r="B94" s="21">
        <v>0</v>
      </c>
      <c r="C94" s="21">
        <v>0</v>
      </c>
      <c r="D94" s="67"/>
      <c r="E94" s="98"/>
      <c r="F94" s="21">
        <v>0</v>
      </c>
      <c r="G94" s="55"/>
      <c r="H94" s="63"/>
      <c r="I94" s="21">
        <v>0</v>
      </c>
      <c r="J94" s="21">
        <v>0</v>
      </c>
      <c r="K94" s="67"/>
      <c r="L94" s="98"/>
      <c r="M94" s="21">
        <v>0</v>
      </c>
      <c r="N94" s="55"/>
    </row>
    <row r="95" spans="1:14" ht="18.75" x14ac:dyDescent="0.25">
      <c r="A95" s="56"/>
      <c r="B95" s="21">
        <v>0</v>
      </c>
      <c r="C95" s="21">
        <v>0</v>
      </c>
      <c r="D95" s="67"/>
      <c r="E95" s="98"/>
      <c r="F95" s="21">
        <v>0</v>
      </c>
      <c r="G95" s="55"/>
      <c r="H95" s="63"/>
      <c r="I95" s="21">
        <v>0</v>
      </c>
      <c r="J95" s="21">
        <v>0</v>
      </c>
      <c r="K95" s="67"/>
      <c r="L95" s="98"/>
      <c r="M95" s="21">
        <v>0</v>
      </c>
      <c r="N95" s="55"/>
    </row>
    <row r="96" spans="1:14" ht="18.75" x14ac:dyDescent="0.25">
      <c r="A96" s="56"/>
      <c r="B96" s="21">
        <v>0</v>
      </c>
      <c r="C96" s="21">
        <v>0</v>
      </c>
      <c r="D96" s="67"/>
      <c r="E96" s="98"/>
      <c r="F96" s="21">
        <v>0</v>
      </c>
      <c r="G96" s="55"/>
      <c r="H96" s="63"/>
      <c r="I96" s="21">
        <v>0</v>
      </c>
      <c r="J96" s="21">
        <v>0</v>
      </c>
      <c r="K96" s="67"/>
      <c r="L96" s="98"/>
      <c r="M96" s="21">
        <v>0</v>
      </c>
      <c r="N96" s="55"/>
    </row>
    <row r="97" spans="1:14" ht="18.75" x14ac:dyDescent="0.25">
      <c r="A97" s="56"/>
      <c r="B97" s="21">
        <v>0</v>
      </c>
      <c r="C97" s="21">
        <v>0</v>
      </c>
      <c r="D97" s="67"/>
      <c r="E97" s="98"/>
      <c r="F97" s="21">
        <v>0</v>
      </c>
      <c r="G97" s="55"/>
      <c r="H97" s="63"/>
      <c r="I97" s="21">
        <v>0</v>
      </c>
      <c r="J97" s="21">
        <v>0</v>
      </c>
      <c r="K97" s="67"/>
      <c r="L97" s="98"/>
      <c r="M97" s="21">
        <v>0</v>
      </c>
      <c r="N97" s="55"/>
    </row>
    <row r="98" spans="1:14" ht="18.75" x14ac:dyDescent="0.25">
      <c r="A98" s="56"/>
      <c r="B98" s="21">
        <v>0</v>
      </c>
      <c r="C98" s="21">
        <v>0</v>
      </c>
      <c r="D98" s="67"/>
      <c r="E98" s="98"/>
      <c r="F98" s="21">
        <v>0</v>
      </c>
      <c r="G98" s="55"/>
      <c r="H98" s="63"/>
      <c r="I98" s="21">
        <v>0</v>
      </c>
      <c r="J98" s="21">
        <v>0</v>
      </c>
      <c r="K98" s="67"/>
      <c r="L98" s="98"/>
      <c r="M98" s="21">
        <v>0</v>
      </c>
      <c r="N98" s="55"/>
    </row>
    <row r="99" spans="1:14" ht="18.75" x14ac:dyDescent="0.25">
      <c r="A99" s="56"/>
      <c r="B99" s="21">
        <v>0</v>
      </c>
      <c r="C99" s="21">
        <v>0</v>
      </c>
      <c r="D99" s="67"/>
      <c r="E99" s="98"/>
      <c r="F99" s="21">
        <v>0</v>
      </c>
      <c r="G99" s="55"/>
      <c r="H99" s="63"/>
      <c r="I99" s="21">
        <v>0</v>
      </c>
      <c r="J99" s="21">
        <v>0</v>
      </c>
      <c r="K99" s="67"/>
      <c r="L99" s="98"/>
      <c r="M99" s="21">
        <v>0</v>
      </c>
      <c r="N99" s="55"/>
    </row>
    <row r="100" spans="1:14" ht="18.75" x14ac:dyDescent="0.25">
      <c r="A100" s="56"/>
      <c r="B100" s="21">
        <v>0</v>
      </c>
      <c r="C100" s="21">
        <v>0</v>
      </c>
      <c r="D100" s="67"/>
      <c r="E100" s="98"/>
      <c r="F100" s="21">
        <v>0</v>
      </c>
      <c r="G100" s="55"/>
      <c r="H100" s="63"/>
      <c r="I100" s="21">
        <v>0</v>
      </c>
      <c r="J100" s="21">
        <v>0</v>
      </c>
      <c r="K100" s="67"/>
      <c r="L100" s="98"/>
      <c r="M100" s="21">
        <v>0</v>
      </c>
      <c r="N100" s="55"/>
    </row>
    <row r="101" spans="1:14" ht="18.75" x14ac:dyDescent="0.25">
      <c r="A101" s="56"/>
      <c r="B101" s="21">
        <v>0</v>
      </c>
      <c r="C101" s="21">
        <v>0</v>
      </c>
      <c r="D101" s="67"/>
      <c r="E101" s="98"/>
      <c r="F101" s="21">
        <v>0</v>
      </c>
      <c r="G101" s="55"/>
      <c r="H101" s="63"/>
      <c r="I101" s="21">
        <v>0</v>
      </c>
      <c r="J101" s="21">
        <v>0</v>
      </c>
      <c r="K101" s="67"/>
      <c r="L101" s="98"/>
      <c r="M101" s="21">
        <v>0</v>
      </c>
      <c r="N101" s="55"/>
    </row>
    <row r="102" spans="1:14" ht="18.75" x14ac:dyDescent="0.25">
      <c r="A102" s="56"/>
      <c r="B102" s="21">
        <v>0</v>
      </c>
      <c r="C102" s="21">
        <v>0</v>
      </c>
      <c r="D102" s="67"/>
      <c r="E102" s="98"/>
      <c r="F102" s="21">
        <v>0</v>
      </c>
      <c r="G102" s="55"/>
      <c r="H102" s="63"/>
      <c r="I102" s="21">
        <v>0</v>
      </c>
      <c r="J102" s="21">
        <v>0</v>
      </c>
      <c r="K102" s="67"/>
      <c r="L102" s="98"/>
      <c r="M102" s="21">
        <v>0</v>
      </c>
      <c r="N102" s="55"/>
    </row>
    <row r="103" spans="1:14" ht="18.75" x14ac:dyDescent="0.25">
      <c r="A103" s="56"/>
      <c r="B103" s="21">
        <v>0</v>
      </c>
      <c r="C103" s="21">
        <v>0</v>
      </c>
      <c r="D103" s="67"/>
      <c r="E103" s="98"/>
      <c r="F103" s="21">
        <v>0</v>
      </c>
      <c r="G103" s="55"/>
      <c r="H103" s="63"/>
      <c r="I103" s="21">
        <v>0</v>
      </c>
      <c r="J103" s="21">
        <v>0</v>
      </c>
      <c r="K103" s="67"/>
      <c r="L103" s="98"/>
      <c r="M103" s="21">
        <v>0</v>
      </c>
      <c r="N103" s="55"/>
    </row>
    <row r="104" spans="1:14" ht="18.75" x14ac:dyDescent="0.25">
      <c r="A104" s="56"/>
      <c r="B104" s="21">
        <v>0</v>
      </c>
      <c r="C104" s="21">
        <v>0</v>
      </c>
      <c r="D104" s="67"/>
      <c r="E104" s="98"/>
      <c r="F104" s="21">
        <v>0</v>
      </c>
      <c r="G104" s="55"/>
      <c r="H104" s="63"/>
      <c r="I104" s="21">
        <v>0</v>
      </c>
      <c r="J104" s="21">
        <v>0</v>
      </c>
      <c r="K104" s="67"/>
      <c r="L104" s="98"/>
      <c r="M104" s="21">
        <v>0</v>
      </c>
      <c r="N104" s="55"/>
    </row>
    <row r="105" spans="1:14" ht="18.75" x14ac:dyDescent="0.25">
      <c r="A105" s="56"/>
      <c r="B105" s="21">
        <v>0</v>
      </c>
      <c r="C105" s="21">
        <v>0</v>
      </c>
      <c r="D105" s="67"/>
      <c r="E105" s="98"/>
      <c r="F105" s="21">
        <v>0</v>
      </c>
      <c r="G105" s="55"/>
      <c r="H105" s="63"/>
      <c r="I105" s="21">
        <v>0</v>
      </c>
      <c r="J105" s="21">
        <v>0</v>
      </c>
      <c r="K105" s="67"/>
      <c r="L105" s="98"/>
      <c r="M105" s="21">
        <v>0</v>
      </c>
      <c r="N105" s="55"/>
    </row>
    <row r="106" spans="1:14" ht="18.75" x14ac:dyDescent="0.25">
      <c r="A106" s="56"/>
      <c r="B106" s="21">
        <v>0</v>
      </c>
      <c r="C106" s="21">
        <v>0</v>
      </c>
      <c r="D106" s="67"/>
      <c r="E106" s="98"/>
      <c r="F106" s="21">
        <v>0</v>
      </c>
      <c r="G106" s="55"/>
      <c r="H106" s="63"/>
      <c r="I106" s="21">
        <v>0</v>
      </c>
      <c r="J106" s="21">
        <v>0</v>
      </c>
      <c r="K106" s="67"/>
      <c r="L106" s="98"/>
      <c r="M106" s="21">
        <v>0</v>
      </c>
      <c r="N106" s="55"/>
    </row>
    <row r="107" spans="1:14" ht="18.75" x14ac:dyDescent="0.25">
      <c r="A107" s="56"/>
      <c r="B107" s="21">
        <v>0</v>
      </c>
      <c r="C107" s="21">
        <v>0</v>
      </c>
      <c r="D107" s="67"/>
      <c r="E107" s="98"/>
      <c r="F107" s="21">
        <v>0</v>
      </c>
      <c r="G107" s="55"/>
      <c r="H107" s="63"/>
      <c r="I107" s="21">
        <v>0</v>
      </c>
      <c r="J107" s="21">
        <v>0</v>
      </c>
      <c r="K107" s="67"/>
      <c r="L107" s="98"/>
      <c r="M107" s="21">
        <v>0</v>
      </c>
      <c r="N107" s="55"/>
    </row>
    <row r="108" spans="1:14" ht="18.75" x14ac:dyDescent="0.25">
      <c r="A108" s="56"/>
      <c r="B108" s="21">
        <v>0</v>
      </c>
      <c r="C108" s="21">
        <v>0</v>
      </c>
      <c r="D108" s="67"/>
      <c r="E108" s="98"/>
      <c r="F108" s="21">
        <v>0</v>
      </c>
      <c r="G108" s="55"/>
      <c r="H108" s="63"/>
      <c r="I108" s="21">
        <v>0</v>
      </c>
      <c r="J108" s="21">
        <v>0</v>
      </c>
      <c r="K108" s="67"/>
      <c r="L108" s="98"/>
      <c r="M108" s="21">
        <v>0</v>
      </c>
      <c r="N108" s="55"/>
    </row>
    <row r="109" spans="1:14" ht="18.75" x14ac:dyDescent="0.25">
      <c r="A109" s="56"/>
      <c r="B109" s="21">
        <v>0</v>
      </c>
      <c r="C109" s="21">
        <v>0</v>
      </c>
      <c r="D109" s="67"/>
      <c r="E109" s="98"/>
      <c r="F109" s="21">
        <v>0</v>
      </c>
      <c r="G109" s="55"/>
      <c r="H109" s="63"/>
      <c r="I109" s="21">
        <v>0</v>
      </c>
      <c r="J109" s="21">
        <v>0</v>
      </c>
      <c r="K109" s="67"/>
      <c r="L109" s="98"/>
      <c r="M109" s="21">
        <v>0</v>
      </c>
      <c r="N109" s="55"/>
    </row>
    <row r="110" spans="1:14" ht="18.75" x14ac:dyDescent="0.25">
      <c r="A110" s="56"/>
      <c r="B110" s="21">
        <v>0</v>
      </c>
      <c r="C110" s="21">
        <v>0</v>
      </c>
      <c r="D110" s="67"/>
      <c r="E110" s="98"/>
      <c r="F110" s="21">
        <v>0</v>
      </c>
      <c r="G110" s="55"/>
      <c r="H110" s="63"/>
      <c r="I110" s="21">
        <v>0</v>
      </c>
      <c r="J110" s="21">
        <v>0</v>
      </c>
      <c r="K110" s="67"/>
      <c r="L110" s="98"/>
      <c r="M110" s="21">
        <v>0</v>
      </c>
      <c r="N110" s="55"/>
    </row>
    <row r="111" spans="1:14" ht="18.75" x14ac:dyDescent="0.25">
      <c r="A111" s="56"/>
      <c r="B111" s="21">
        <v>0</v>
      </c>
      <c r="C111" s="21">
        <v>0</v>
      </c>
      <c r="D111" s="67"/>
      <c r="E111" s="98"/>
      <c r="F111" s="21">
        <v>0</v>
      </c>
      <c r="G111" s="55"/>
      <c r="H111" s="63"/>
      <c r="I111" s="21">
        <v>0</v>
      </c>
      <c r="J111" s="21">
        <v>0</v>
      </c>
      <c r="K111" s="67"/>
      <c r="L111" s="98"/>
      <c r="M111" s="21">
        <v>0</v>
      </c>
      <c r="N111" s="55"/>
    </row>
    <row r="112" spans="1:14" ht="18.75" x14ac:dyDescent="0.25">
      <c r="A112" s="56"/>
      <c r="B112" s="21">
        <v>0</v>
      </c>
      <c r="C112" s="21">
        <v>0</v>
      </c>
      <c r="D112" s="67"/>
      <c r="E112" s="98"/>
      <c r="F112" s="21">
        <v>0</v>
      </c>
      <c r="G112" s="55"/>
      <c r="H112" s="63"/>
      <c r="I112" s="21">
        <v>0</v>
      </c>
      <c r="J112" s="21">
        <v>0</v>
      </c>
      <c r="K112" s="67"/>
      <c r="L112" s="98"/>
      <c r="M112" s="21">
        <v>0</v>
      </c>
      <c r="N112" s="55"/>
    </row>
    <row r="113" spans="1:14" ht="18.75" x14ac:dyDescent="0.25">
      <c r="A113" s="56"/>
      <c r="B113" s="21">
        <v>0</v>
      </c>
      <c r="C113" s="21">
        <v>0</v>
      </c>
      <c r="D113" s="67"/>
      <c r="E113" s="98"/>
      <c r="F113" s="21">
        <v>0</v>
      </c>
      <c r="G113" s="55"/>
      <c r="H113" s="63"/>
      <c r="I113" s="21">
        <v>0</v>
      </c>
      <c r="J113" s="21">
        <v>0</v>
      </c>
      <c r="K113" s="67"/>
      <c r="L113" s="98"/>
      <c r="M113" s="21">
        <v>0</v>
      </c>
      <c r="N113" s="55"/>
    </row>
    <row r="114" spans="1:14" ht="18.75" x14ac:dyDescent="0.25">
      <c r="A114" s="56"/>
      <c r="B114" s="21">
        <v>0</v>
      </c>
      <c r="C114" s="21">
        <v>0</v>
      </c>
      <c r="D114" s="67"/>
      <c r="E114" s="98"/>
      <c r="F114" s="21">
        <v>0</v>
      </c>
      <c r="G114" s="55"/>
      <c r="H114" s="63"/>
      <c r="I114" s="21">
        <v>0</v>
      </c>
      <c r="J114" s="21">
        <v>0</v>
      </c>
      <c r="K114" s="67"/>
      <c r="L114" s="98"/>
      <c r="M114" s="21">
        <v>0</v>
      </c>
      <c r="N114" s="55"/>
    </row>
    <row r="115" spans="1:14" ht="18.75" x14ac:dyDescent="0.25">
      <c r="A115" s="56"/>
      <c r="B115" s="21">
        <v>0</v>
      </c>
      <c r="C115" s="21">
        <v>0</v>
      </c>
      <c r="D115" s="67"/>
      <c r="E115" s="98"/>
      <c r="F115" s="21">
        <v>0</v>
      </c>
      <c r="G115" s="55"/>
      <c r="H115" s="63"/>
      <c r="I115" s="21">
        <v>0</v>
      </c>
      <c r="J115" s="21">
        <v>0</v>
      </c>
      <c r="K115" s="67"/>
      <c r="L115" s="98"/>
      <c r="M115" s="21">
        <v>0</v>
      </c>
      <c r="N115" s="55"/>
    </row>
    <row r="116" spans="1:14" ht="18.75" x14ac:dyDescent="0.25">
      <c r="A116" s="56"/>
      <c r="B116" s="21">
        <v>0</v>
      </c>
      <c r="C116" s="21">
        <v>0</v>
      </c>
      <c r="D116" s="67"/>
      <c r="E116" s="98"/>
      <c r="F116" s="21">
        <v>0</v>
      </c>
      <c r="G116" s="55"/>
      <c r="H116" s="63"/>
      <c r="I116" s="21">
        <v>0</v>
      </c>
      <c r="J116" s="21">
        <v>0</v>
      </c>
      <c r="K116" s="67"/>
      <c r="L116" s="98"/>
      <c r="M116" s="21">
        <v>0</v>
      </c>
      <c r="N116" s="55"/>
    </row>
    <row r="117" spans="1:14" ht="18.75" x14ac:dyDescent="0.25">
      <c r="A117" s="56"/>
      <c r="B117" s="21">
        <v>0</v>
      </c>
      <c r="C117" s="21">
        <v>0</v>
      </c>
      <c r="D117" s="67"/>
      <c r="E117" s="98"/>
      <c r="F117" s="21">
        <v>0</v>
      </c>
      <c r="G117" s="55"/>
      <c r="H117" s="63"/>
      <c r="I117" s="21">
        <v>0</v>
      </c>
      <c r="J117" s="21">
        <v>0</v>
      </c>
      <c r="K117" s="67"/>
      <c r="L117" s="98"/>
      <c r="M117" s="21">
        <v>0</v>
      </c>
      <c r="N117" s="55"/>
    </row>
    <row r="118" spans="1:14" ht="18.75" x14ac:dyDescent="0.25">
      <c r="A118" s="56"/>
      <c r="B118" s="21">
        <v>0</v>
      </c>
      <c r="C118" s="21">
        <v>0</v>
      </c>
      <c r="D118" s="67"/>
      <c r="E118" s="98"/>
      <c r="F118" s="21">
        <v>0</v>
      </c>
      <c r="G118" s="55"/>
      <c r="H118" s="63"/>
      <c r="I118" s="21">
        <v>0</v>
      </c>
      <c r="J118" s="21">
        <v>0</v>
      </c>
      <c r="K118" s="67"/>
      <c r="L118" s="98"/>
      <c r="M118" s="21">
        <v>0</v>
      </c>
      <c r="N118" s="55"/>
    </row>
    <row r="119" spans="1:14" ht="18.75" x14ac:dyDescent="0.25">
      <c r="A119" s="56"/>
      <c r="B119" s="21">
        <v>0</v>
      </c>
      <c r="C119" s="21">
        <v>0</v>
      </c>
      <c r="D119" s="67"/>
      <c r="E119" s="98"/>
      <c r="F119" s="21">
        <v>0</v>
      </c>
      <c r="G119" s="55"/>
      <c r="H119" s="63"/>
      <c r="I119" s="21">
        <v>0</v>
      </c>
      <c r="J119" s="21">
        <v>0</v>
      </c>
      <c r="K119" s="67"/>
      <c r="L119" s="98"/>
      <c r="M119" s="21">
        <v>0</v>
      </c>
      <c r="N119" s="55"/>
    </row>
    <row r="120" spans="1:14" ht="18.75" x14ac:dyDescent="0.25">
      <c r="A120" s="56"/>
      <c r="B120" s="21">
        <v>0</v>
      </c>
      <c r="C120" s="21">
        <v>0</v>
      </c>
      <c r="D120" s="67"/>
      <c r="E120" s="98"/>
      <c r="F120" s="21">
        <v>0</v>
      </c>
      <c r="G120" s="55"/>
      <c r="H120" s="63"/>
      <c r="I120" s="21">
        <v>0</v>
      </c>
      <c r="J120" s="21">
        <v>0</v>
      </c>
      <c r="K120" s="67"/>
      <c r="L120" s="98"/>
      <c r="M120" s="21">
        <v>0</v>
      </c>
      <c r="N120" s="55"/>
    </row>
    <row r="121" spans="1:14" ht="18.75" x14ac:dyDescent="0.25">
      <c r="B121" s="21">
        <v>0</v>
      </c>
      <c r="C121" s="21">
        <v>0</v>
      </c>
      <c r="D121" s="67"/>
      <c r="E121" s="98"/>
      <c r="F121" s="21">
        <v>0</v>
      </c>
      <c r="G121" s="55"/>
      <c r="H121" s="63"/>
      <c r="I121" s="21">
        <v>0</v>
      </c>
      <c r="J121" s="21">
        <v>0</v>
      </c>
      <c r="K121" s="67"/>
      <c r="L121" s="98"/>
      <c r="M121" s="21">
        <v>0</v>
      </c>
      <c r="N121" s="55"/>
    </row>
    <row r="122" spans="1:14" ht="18.75" x14ac:dyDescent="0.25">
      <c r="A122" s="56"/>
      <c r="B122" s="21">
        <v>0</v>
      </c>
      <c r="C122" s="21">
        <v>0</v>
      </c>
      <c r="D122" s="67"/>
      <c r="E122" s="98"/>
      <c r="F122" s="21">
        <v>0</v>
      </c>
      <c r="G122" s="55"/>
      <c r="H122" s="63"/>
      <c r="I122" s="21">
        <v>0</v>
      </c>
      <c r="J122" s="21">
        <v>0</v>
      </c>
      <c r="K122" s="67"/>
      <c r="L122" s="98"/>
      <c r="M122" s="21">
        <v>0</v>
      </c>
      <c r="N122" s="55"/>
    </row>
    <row r="123" spans="1:14" ht="18.75" x14ac:dyDescent="0.25">
      <c r="A123" s="56"/>
      <c r="B123" s="21">
        <v>0</v>
      </c>
      <c r="C123" s="21">
        <v>0</v>
      </c>
      <c r="D123" s="67"/>
      <c r="E123" s="98"/>
      <c r="F123" s="21">
        <v>0</v>
      </c>
      <c r="G123" s="55"/>
      <c r="H123" s="63"/>
      <c r="I123" s="21">
        <v>0</v>
      </c>
      <c r="J123" s="21">
        <v>0</v>
      </c>
      <c r="K123" s="67"/>
      <c r="L123" s="98"/>
      <c r="M123" s="21">
        <v>0</v>
      </c>
      <c r="N123" s="55"/>
    </row>
    <row r="124" spans="1:14" ht="18.75" x14ac:dyDescent="0.25">
      <c r="A124" s="56"/>
      <c r="B124" s="21">
        <v>0</v>
      </c>
      <c r="C124" s="21">
        <v>0</v>
      </c>
      <c r="D124" s="67"/>
      <c r="E124" s="98"/>
      <c r="F124" s="21">
        <v>0</v>
      </c>
      <c r="G124" s="55"/>
      <c r="H124" s="63"/>
      <c r="I124" s="21">
        <v>0</v>
      </c>
      <c r="J124" s="21">
        <v>0</v>
      </c>
      <c r="K124" s="67"/>
      <c r="L124" s="98"/>
      <c r="M124" s="21">
        <v>0</v>
      </c>
      <c r="N124" s="55"/>
    </row>
    <row r="125" spans="1:14" ht="18.75" x14ac:dyDescent="0.25">
      <c r="A125" s="56"/>
      <c r="B125" s="21">
        <v>0</v>
      </c>
      <c r="C125" s="21">
        <v>0</v>
      </c>
      <c r="D125" s="67"/>
      <c r="E125" s="98"/>
      <c r="F125" s="21">
        <v>0</v>
      </c>
      <c r="G125" s="55"/>
      <c r="H125" s="63"/>
      <c r="I125" s="21">
        <v>0</v>
      </c>
      <c r="J125" s="21">
        <v>0</v>
      </c>
      <c r="K125" s="67"/>
      <c r="L125" s="98"/>
      <c r="M125" s="21">
        <v>0</v>
      </c>
      <c r="N125" s="55"/>
    </row>
    <row r="126" spans="1:14" ht="18.75" x14ac:dyDescent="0.25">
      <c r="A126" s="56"/>
      <c r="B126" s="21">
        <v>0</v>
      </c>
      <c r="C126" s="21">
        <v>0</v>
      </c>
      <c r="D126" s="67"/>
      <c r="E126" s="98"/>
      <c r="F126" s="21">
        <v>0</v>
      </c>
      <c r="G126" s="55"/>
      <c r="H126" s="63"/>
      <c r="I126" s="21">
        <v>0</v>
      </c>
      <c r="J126" s="21">
        <v>0</v>
      </c>
      <c r="K126" s="67"/>
      <c r="L126" s="98"/>
      <c r="M126" s="21">
        <v>0</v>
      </c>
      <c r="N126" s="55"/>
    </row>
    <row r="127" spans="1:14" ht="18.75" x14ac:dyDescent="0.25">
      <c r="A127" s="56"/>
      <c r="B127" s="21">
        <v>0</v>
      </c>
      <c r="C127" s="21">
        <v>0</v>
      </c>
      <c r="D127" s="67"/>
      <c r="E127" s="98"/>
      <c r="F127" s="21">
        <v>0</v>
      </c>
      <c r="G127" s="55"/>
      <c r="H127" s="63"/>
      <c r="I127" s="21">
        <v>0</v>
      </c>
      <c r="J127" s="21">
        <v>0</v>
      </c>
      <c r="K127" s="67"/>
      <c r="L127" s="98"/>
      <c r="M127" s="21">
        <v>0</v>
      </c>
      <c r="N127" s="55"/>
    </row>
    <row r="128" spans="1:14" ht="18.75" x14ac:dyDescent="0.25">
      <c r="A128" s="56"/>
      <c r="B128" s="21">
        <v>0</v>
      </c>
      <c r="C128" s="21">
        <v>0</v>
      </c>
      <c r="D128" s="67"/>
      <c r="E128" s="98"/>
      <c r="F128" s="21">
        <v>0</v>
      </c>
      <c r="G128" s="55"/>
      <c r="H128" s="63"/>
      <c r="I128" s="21">
        <v>0</v>
      </c>
      <c r="J128" s="21">
        <v>0</v>
      </c>
      <c r="K128" s="67"/>
      <c r="L128" s="98"/>
      <c r="M128" s="21">
        <v>0</v>
      </c>
      <c r="N128" s="55"/>
    </row>
    <row r="129" spans="1:14" ht="18.75" x14ac:dyDescent="0.25">
      <c r="A129" s="56"/>
      <c r="B129" s="21">
        <v>0</v>
      </c>
      <c r="C129" s="21">
        <v>0</v>
      </c>
      <c r="D129" s="67"/>
      <c r="E129" s="98"/>
      <c r="F129" s="21">
        <v>0</v>
      </c>
      <c r="G129" s="55"/>
      <c r="H129" s="63"/>
      <c r="I129" s="21">
        <v>0</v>
      </c>
      <c r="J129" s="21">
        <v>0</v>
      </c>
      <c r="K129" s="67"/>
      <c r="L129" s="98"/>
      <c r="M129" s="21">
        <v>0</v>
      </c>
      <c r="N129" s="55"/>
    </row>
    <row r="130" spans="1:14" ht="18.75" x14ac:dyDescent="0.25">
      <c r="A130" s="56"/>
      <c r="B130" s="21">
        <v>0</v>
      </c>
      <c r="C130" s="21">
        <v>0</v>
      </c>
      <c r="D130" s="67"/>
      <c r="E130" s="98"/>
      <c r="F130" s="21">
        <v>0</v>
      </c>
      <c r="G130" s="55"/>
      <c r="H130" s="63"/>
      <c r="I130" s="21">
        <v>0</v>
      </c>
      <c r="J130" s="21">
        <v>0</v>
      </c>
      <c r="K130" s="67"/>
      <c r="L130" s="98"/>
      <c r="M130" s="21">
        <v>0</v>
      </c>
      <c r="N130" s="55"/>
    </row>
    <row r="131" spans="1:14" ht="18.75" x14ac:dyDescent="0.25">
      <c r="A131" s="56"/>
      <c r="B131" s="21">
        <v>0</v>
      </c>
      <c r="C131" s="21">
        <v>0</v>
      </c>
      <c r="D131" s="67"/>
      <c r="E131" s="98"/>
      <c r="F131" s="21">
        <v>0</v>
      </c>
      <c r="G131" s="55"/>
      <c r="H131" s="63"/>
      <c r="I131" s="21">
        <v>0</v>
      </c>
      <c r="J131" s="21">
        <v>0</v>
      </c>
      <c r="K131" s="67"/>
      <c r="L131" s="98"/>
      <c r="M131" s="21">
        <v>0</v>
      </c>
      <c r="N131" s="55"/>
    </row>
    <row r="132" spans="1:14" ht="18.75" x14ac:dyDescent="0.25">
      <c r="A132" s="56"/>
      <c r="B132" s="21">
        <v>0</v>
      </c>
      <c r="C132" s="21">
        <v>0</v>
      </c>
      <c r="D132" s="67"/>
      <c r="E132" s="98"/>
      <c r="F132" s="21">
        <v>0</v>
      </c>
      <c r="G132" s="55"/>
      <c r="H132" s="63"/>
      <c r="I132" s="21">
        <v>0</v>
      </c>
      <c r="J132" s="21">
        <v>0</v>
      </c>
      <c r="K132" s="67"/>
      <c r="L132" s="98"/>
      <c r="M132" s="21">
        <v>0</v>
      </c>
      <c r="N132" s="55"/>
    </row>
    <row r="133" spans="1:14" ht="18.75" x14ac:dyDescent="0.25">
      <c r="A133" s="56"/>
      <c r="B133" s="21">
        <v>0</v>
      </c>
      <c r="C133" s="21">
        <v>0</v>
      </c>
      <c r="D133" s="67"/>
      <c r="E133" s="98"/>
      <c r="F133" s="21">
        <v>0</v>
      </c>
      <c r="G133" s="55"/>
      <c r="H133" s="63"/>
      <c r="I133" s="21">
        <v>0</v>
      </c>
      <c r="J133" s="21">
        <v>0</v>
      </c>
      <c r="K133" s="67"/>
      <c r="L133" s="98"/>
      <c r="M133" s="21">
        <v>0</v>
      </c>
      <c r="N133" s="55"/>
    </row>
    <row r="134" spans="1:14" ht="18.75" x14ac:dyDescent="0.25">
      <c r="A134" s="56"/>
      <c r="B134" s="21">
        <v>0</v>
      </c>
      <c r="C134" s="21">
        <v>0</v>
      </c>
      <c r="D134" s="67"/>
      <c r="E134" s="98"/>
      <c r="F134" s="21">
        <v>0</v>
      </c>
      <c r="G134" s="55"/>
      <c r="H134" s="63"/>
      <c r="I134" s="21">
        <v>0</v>
      </c>
      <c r="J134" s="21">
        <v>0</v>
      </c>
      <c r="K134" s="67"/>
      <c r="L134" s="98"/>
      <c r="M134" s="21">
        <v>0</v>
      </c>
      <c r="N134" s="55"/>
    </row>
    <row r="135" spans="1:14" ht="18.75" x14ac:dyDescent="0.25">
      <c r="A135" s="56"/>
      <c r="B135" s="21">
        <v>0</v>
      </c>
      <c r="C135" s="21">
        <v>0</v>
      </c>
      <c r="D135" s="67"/>
      <c r="E135" s="98"/>
      <c r="F135" s="21">
        <v>0</v>
      </c>
      <c r="G135" s="55"/>
      <c r="H135" s="63"/>
      <c r="I135" s="21">
        <v>0</v>
      </c>
      <c r="J135" s="21">
        <v>0</v>
      </c>
      <c r="K135" s="67"/>
      <c r="L135" s="98"/>
      <c r="M135" s="21">
        <v>0</v>
      </c>
      <c r="N135" s="55"/>
    </row>
    <row r="136" spans="1:14" ht="18.75" x14ac:dyDescent="0.25">
      <c r="A136" s="56"/>
      <c r="B136" s="21">
        <v>0</v>
      </c>
      <c r="C136" s="21">
        <v>0</v>
      </c>
      <c r="D136" s="67"/>
      <c r="E136" s="98"/>
      <c r="F136" s="21">
        <v>0</v>
      </c>
      <c r="G136" s="55"/>
      <c r="H136" s="63"/>
      <c r="I136" s="21">
        <v>0</v>
      </c>
      <c r="J136" s="21">
        <v>0</v>
      </c>
      <c r="K136" s="67"/>
      <c r="L136" s="98"/>
      <c r="M136" s="21">
        <v>0</v>
      </c>
      <c r="N136" s="55"/>
    </row>
    <row r="137" spans="1:14" ht="18.75" x14ac:dyDescent="0.25">
      <c r="A137" s="56"/>
      <c r="B137" s="21">
        <v>0</v>
      </c>
      <c r="C137" s="21">
        <v>0</v>
      </c>
      <c r="D137" s="67"/>
      <c r="E137" s="98"/>
      <c r="F137" s="21">
        <v>0</v>
      </c>
      <c r="G137" s="55"/>
      <c r="H137" s="63"/>
      <c r="I137" s="21">
        <v>0</v>
      </c>
      <c r="J137" s="21">
        <v>0</v>
      </c>
      <c r="K137" s="67"/>
      <c r="L137" s="98"/>
      <c r="M137" s="21">
        <v>0</v>
      </c>
      <c r="N137" s="55"/>
    </row>
    <row r="138" spans="1:14" ht="18.75" x14ac:dyDescent="0.25">
      <c r="A138" s="56"/>
      <c r="B138" s="21">
        <v>0</v>
      </c>
      <c r="C138" s="21">
        <v>0</v>
      </c>
      <c r="D138" s="67"/>
      <c r="E138" s="98"/>
      <c r="F138" s="21">
        <v>0</v>
      </c>
      <c r="G138" s="55"/>
      <c r="H138" s="63"/>
      <c r="I138" s="21">
        <v>0</v>
      </c>
      <c r="J138" s="21">
        <v>0</v>
      </c>
      <c r="K138" s="67"/>
      <c r="L138" s="98"/>
      <c r="M138" s="21">
        <v>0</v>
      </c>
      <c r="N138" s="55"/>
    </row>
    <row r="139" spans="1:14" ht="18.75" x14ac:dyDescent="0.25">
      <c r="A139" s="56"/>
      <c r="B139" s="21">
        <v>0</v>
      </c>
      <c r="C139" s="21">
        <v>0</v>
      </c>
      <c r="D139" s="67"/>
      <c r="E139" s="98"/>
      <c r="F139" s="21">
        <v>0</v>
      </c>
      <c r="G139" s="55"/>
      <c r="H139" s="63"/>
      <c r="I139" s="21">
        <v>0</v>
      </c>
      <c r="J139" s="21">
        <v>0</v>
      </c>
      <c r="K139" s="67"/>
      <c r="L139" s="98"/>
      <c r="M139" s="21">
        <v>0</v>
      </c>
      <c r="N139" s="55"/>
    </row>
    <row r="140" spans="1:14" ht="18.75" x14ac:dyDescent="0.25">
      <c r="A140" s="56"/>
      <c r="B140" s="21">
        <v>0</v>
      </c>
      <c r="C140" s="21">
        <v>0</v>
      </c>
      <c r="D140" s="67"/>
      <c r="E140" s="98"/>
      <c r="F140" s="21">
        <v>0</v>
      </c>
      <c r="G140" s="55"/>
      <c r="H140" s="63"/>
      <c r="I140" s="21">
        <v>0</v>
      </c>
      <c r="J140" s="21">
        <v>0</v>
      </c>
      <c r="K140" s="67"/>
      <c r="L140" s="98"/>
      <c r="M140" s="21">
        <v>0</v>
      </c>
      <c r="N140" s="55"/>
    </row>
    <row r="141" spans="1:14" ht="18.75" x14ac:dyDescent="0.25">
      <c r="A141" s="56"/>
      <c r="B141" s="21">
        <v>0</v>
      </c>
      <c r="C141" s="21">
        <v>0</v>
      </c>
      <c r="D141" s="67"/>
      <c r="E141" s="98"/>
      <c r="F141" s="21">
        <v>0</v>
      </c>
      <c r="G141" s="55"/>
      <c r="H141" s="63"/>
      <c r="I141" s="21">
        <v>0</v>
      </c>
      <c r="J141" s="21">
        <v>0</v>
      </c>
      <c r="K141" s="67"/>
      <c r="L141" s="98"/>
      <c r="M141" s="21">
        <v>0</v>
      </c>
      <c r="N141" s="55"/>
    </row>
    <row r="142" spans="1:14" ht="18.75" x14ac:dyDescent="0.25">
      <c r="A142" s="56"/>
      <c r="B142" s="21">
        <v>0</v>
      </c>
      <c r="C142" s="21">
        <v>0</v>
      </c>
      <c r="D142" s="67"/>
      <c r="E142" s="98"/>
      <c r="F142" s="21">
        <v>0</v>
      </c>
      <c r="G142" s="55"/>
      <c r="H142" s="63"/>
      <c r="I142" s="21">
        <v>0</v>
      </c>
      <c r="J142" s="21">
        <v>0</v>
      </c>
      <c r="K142" s="67"/>
      <c r="L142" s="98"/>
      <c r="M142" s="21">
        <v>0</v>
      </c>
      <c r="N142" s="55"/>
    </row>
    <row r="143" spans="1:14" ht="18.75" x14ac:dyDescent="0.25">
      <c r="A143" s="56"/>
      <c r="B143" s="21">
        <v>0</v>
      </c>
      <c r="C143" s="21">
        <v>0</v>
      </c>
      <c r="D143" s="67"/>
      <c r="E143" s="98"/>
      <c r="F143" s="21">
        <v>0</v>
      </c>
      <c r="G143" s="55"/>
      <c r="H143" s="63"/>
      <c r="I143" s="21">
        <v>0</v>
      </c>
      <c r="J143" s="21">
        <v>0</v>
      </c>
      <c r="K143" s="67"/>
      <c r="L143" s="98"/>
      <c r="M143" s="21">
        <v>0</v>
      </c>
      <c r="N143" s="55"/>
    </row>
    <row r="144" spans="1:14" ht="18.75" x14ac:dyDescent="0.25">
      <c r="A144" s="56"/>
      <c r="B144" s="21">
        <v>0</v>
      </c>
      <c r="C144" s="21">
        <v>0</v>
      </c>
      <c r="D144" s="67"/>
      <c r="E144" s="98"/>
      <c r="F144" s="21">
        <v>0</v>
      </c>
      <c r="G144" s="55"/>
      <c r="H144" s="63"/>
      <c r="I144" s="21">
        <v>0</v>
      </c>
      <c r="J144" s="21">
        <v>0</v>
      </c>
      <c r="K144" s="67"/>
      <c r="L144" s="98"/>
      <c r="M144" s="21">
        <v>0</v>
      </c>
      <c r="N144" s="55"/>
    </row>
    <row r="145" spans="1:14" ht="18.75" x14ac:dyDescent="0.25">
      <c r="A145" s="56"/>
      <c r="B145" s="21">
        <v>0</v>
      </c>
      <c r="C145" s="21">
        <v>0</v>
      </c>
      <c r="D145" s="67"/>
      <c r="E145" s="98"/>
      <c r="F145" s="21">
        <v>0</v>
      </c>
      <c r="G145" s="55"/>
      <c r="H145" s="63"/>
      <c r="I145" s="21">
        <v>0</v>
      </c>
      <c r="J145" s="21">
        <v>0</v>
      </c>
      <c r="K145" s="67"/>
      <c r="L145" s="98"/>
      <c r="M145" s="21">
        <v>0</v>
      </c>
      <c r="N145" s="55"/>
    </row>
    <row r="146" spans="1:14" ht="18.75" x14ac:dyDescent="0.25">
      <c r="A146" s="56"/>
      <c r="B146" s="21">
        <v>0</v>
      </c>
      <c r="C146" s="21">
        <v>0</v>
      </c>
      <c r="D146" s="67"/>
      <c r="E146" s="98"/>
      <c r="F146" s="21">
        <v>0</v>
      </c>
      <c r="G146" s="55"/>
      <c r="H146" s="63"/>
      <c r="I146" s="21">
        <v>0</v>
      </c>
      <c r="J146" s="21">
        <v>0</v>
      </c>
      <c r="K146" s="67"/>
      <c r="L146" s="98"/>
      <c r="M146" s="21">
        <v>0</v>
      </c>
      <c r="N146" s="98"/>
    </row>
    <row r="147" spans="1:14" ht="18.75" x14ac:dyDescent="0.3">
      <c r="B147" s="2"/>
      <c r="C147" s="2"/>
      <c r="D147" s="1"/>
      <c r="E147" s="1"/>
      <c r="F147" s="1"/>
      <c r="G147" s="1"/>
      <c r="L147" s="3"/>
      <c r="M147" s="233"/>
      <c r="N147" s="3"/>
    </row>
    <row r="148" spans="1:14" ht="18.75" x14ac:dyDescent="0.3">
      <c r="B148" s="2"/>
      <c r="C148" s="2"/>
      <c r="D148" s="1"/>
      <c r="E148" s="1"/>
      <c r="F148" s="1"/>
      <c r="G148" s="1"/>
      <c r="L148" s="3"/>
      <c r="M148" s="233"/>
      <c r="N148" s="3"/>
    </row>
    <row r="149" spans="1:14" ht="18.75" x14ac:dyDescent="0.3">
      <c r="B149" s="2"/>
      <c r="C149" s="2"/>
      <c r="D149" s="1"/>
      <c r="E149" s="1"/>
      <c r="F149" s="1"/>
      <c r="G149" s="1"/>
      <c r="L149" s="3"/>
      <c r="M149" s="3"/>
      <c r="N149" s="3"/>
    </row>
    <row r="150" spans="1:14" ht="18.75" x14ac:dyDescent="0.3">
      <c r="B150" s="2"/>
      <c r="C150" s="2"/>
      <c r="D150" s="1"/>
      <c r="E150" s="1"/>
      <c r="F150" s="1"/>
      <c r="G150" s="1"/>
      <c r="M150" s="3"/>
      <c r="N150" s="3"/>
    </row>
    <row r="151" spans="1:14" ht="18.75" x14ac:dyDescent="0.3">
      <c r="B151" s="2"/>
      <c r="C151" s="2"/>
      <c r="D151" s="1"/>
      <c r="E151" s="1"/>
      <c r="F151" s="1"/>
      <c r="G151" s="1"/>
    </row>
    <row r="152" spans="1:14" ht="18.75" x14ac:dyDescent="0.3">
      <c r="B152" s="2"/>
      <c r="C152" s="2"/>
      <c r="D152" s="1"/>
      <c r="E152" s="1"/>
      <c r="F152" s="1"/>
      <c r="G152" s="1"/>
    </row>
    <row r="153" spans="1:14" ht="18.75" x14ac:dyDescent="0.3">
      <c r="B153" s="2"/>
      <c r="C153" s="2"/>
      <c r="D153" s="1"/>
      <c r="E153" s="1"/>
      <c r="F153" s="1"/>
      <c r="G153" s="1"/>
    </row>
    <row r="154" spans="1:14" ht="18.75" x14ac:dyDescent="0.3">
      <c r="B154" s="2"/>
      <c r="C154" s="2"/>
      <c r="D154" s="1"/>
      <c r="E154" s="1"/>
      <c r="F154" s="1"/>
      <c r="G154" s="1"/>
    </row>
    <row r="155" spans="1:14" ht="18.75" x14ac:dyDescent="0.3">
      <c r="B155" s="2"/>
      <c r="C155" s="2"/>
      <c r="D155" s="1"/>
      <c r="E155" s="1"/>
      <c r="F155" s="1"/>
      <c r="G155" s="1"/>
    </row>
    <row r="156" spans="1:14" ht="18.75" x14ac:dyDescent="0.3">
      <c r="B156" s="2"/>
      <c r="C156" s="2"/>
      <c r="D156" s="1"/>
      <c r="E156" s="1"/>
      <c r="F156" s="1"/>
      <c r="G156" s="1"/>
    </row>
    <row r="157" spans="1:14" ht="18.75" x14ac:dyDescent="0.3">
      <c r="B157" s="2"/>
      <c r="C157" s="2"/>
      <c r="D157" s="1"/>
      <c r="E157" s="1"/>
      <c r="F157" s="1"/>
      <c r="G157" s="1"/>
    </row>
    <row r="158" spans="1:14" ht="18.75" x14ac:dyDescent="0.3">
      <c r="B158" s="2"/>
      <c r="C158" s="2"/>
      <c r="D158" s="1"/>
      <c r="E158" s="1"/>
      <c r="F158" s="1"/>
      <c r="G158" s="1"/>
    </row>
    <row r="159" spans="1:14" ht="18.75" x14ac:dyDescent="0.3">
      <c r="B159" s="2"/>
      <c r="C159" s="2"/>
      <c r="D159" s="1"/>
      <c r="E159" s="1"/>
      <c r="F159" s="1"/>
      <c r="G159" s="1"/>
    </row>
    <row r="160" spans="1:14" ht="18.75" x14ac:dyDescent="0.3">
      <c r="B160" s="2"/>
      <c r="C160" s="2"/>
      <c r="D160" s="1"/>
      <c r="E160" s="1"/>
      <c r="F160" s="1"/>
      <c r="G160" s="1"/>
    </row>
    <row r="161" spans="2:7" ht="18.75" x14ac:dyDescent="0.3">
      <c r="B161" s="2"/>
      <c r="C161" s="2"/>
      <c r="D161" s="1"/>
      <c r="E161" s="1"/>
      <c r="F161" s="1"/>
      <c r="G161" s="1"/>
    </row>
    <row r="162" spans="2:7" ht="18.75" x14ac:dyDescent="0.3">
      <c r="B162" s="2"/>
      <c r="C162" s="2"/>
      <c r="D162" s="1"/>
      <c r="E162" s="1"/>
      <c r="F162" s="1"/>
      <c r="G162" s="1"/>
    </row>
    <row r="163" spans="2:7" ht="18.75" x14ac:dyDescent="0.3">
      <c r="B163" s="2"/>
      <c r="C163" s="2"/>
      <c r="D163" s="1"/>
      <c r="E163" s="1"/>
      <c r="F163" s="1"/>
      <c r="G163" s="1"/>
    </row>
    <row r="164" spans="2:7" ht="18.75" x14ac:dyDescent="0.3">
      <c r="B164" s="2"/>
      <c r="C164" s="2"/>
      <c r="D164" s="1"/>
      <c r="E164" s="1"/>
      <c r="F164" s="1"/>
      <c r="G164" s="1"/>
    </row>
    <row r="165" spans="2:7" ht="18.75" x14ac:dyDescent="0.3">
      <c r="B165" s="2"/>
      <c r="C165" s="2"/>
      <c r="D165" s="1"/>
      <c r="E165" s="1"/>
      <c r="F165" s="1"/>
      <c r="G165" s="1"/>
    </row>
    <row r="166" spans="2:7" ht="18.75" x14ac:dyDescent="0.3">
      <c r="B166" s="2"/>
      <c r="C166" s="2"/>
      <c r="D166" s="1"/>
      <c r="E166" s="1"/>
      <c r="F166" s="1"/>
      <c r="G166" s="1"/>
    </row>
    <row r="167" spans="2:7" ht="18.75" x14ac:dyDescent="0.3">
      <c r="B167" s="2"/>
      <c r="C167" s="2"/>
      <c r="D167" s="1"/>
      <c r="E167" s="1"/>
      <c r="F167" s="1"/>
      <c r="G167" s="1"/>
    </row>
    <row r="168" spans="2:7" ht="18.75" x14ac:dyDescent="0.3">
      <c r="B168" s="2"/>
      <c r="C168" s="2"/>
      <c r="D168" s="1"/>
      <c r="E168" s="1"/>
      <c r="F168" s="1"/>
      <c r="G168" s="1"/>
    </row>
    <row r="169" spans="2:7" ht="18.75" x14ac:dyDescent="0.3">
      <c r="B169" s="2"/>
      <c r="C169" s="2"/>
      <c r="D169" s="1"/>
      <c r="E169" s="1"/>
      <c r="F169" s="1"/>
      <c r="G169" s="1"/>
    </row>
    <row r="170" spans="2:7" ht="18.75" x14ac:dyDescent="0.3">
      <c r="B170" s="2"/>
      <c r="C170" s="2"/>
      <c r="D170" s="1"/>
      <c r="E170" s="1"/>
      <c r="F170" s="1"/>
      <c r="G170" s="1"/>
    </row>
    <row r="171" spans="2:7" ht="18.75" x14ac:dyDescent="0.3">
      <c r="B171" s="2"/>
      <c r="C171" s="2"/>
      <c r="D171" s="1"/>
      <c r="E171" s="1"/>
      <c r="F171" s="1"/>
      <c r="G171" s="1"/>
    </row>
    <row r="172" spans="2:7" ht="18.75" x14ac:dyDescent="0.3">
      <c r="B172" s="2"/>
      <c r="C172" s="2"/>
      <c r="D172" s="1"/>
      <c r="E172" s="1"/>
      <c r="F172" s="1"/>
      <c r="G172" s="1"/>
    </row>
    <row r="173" spans="2:7" ht="18.75" x14ac:dyDescent="0.3">
      <c r="B173" s="2"/>
      <c r="C173" s="2"/>
      <c r="D173" s="1"/>
      <c r="E173" s="1"/>
      <c r="F173" s="1"/>
      <c r="G173" s="1"/>
    </row>
    <row r="174" spans="2:7" ht="18.75" x14ac:dyDescent="0.3">
      <c r="B174" s="2"/>
      <c r="C174" s="2"/>
      <c r="D174" s="1"/>
      <c r="E174" s="1"/>
      <c r="F174" s="1"/>
      <c r="G174" s="1"/>
    </row>
    <row r="175" spans="2:7" ht="18.75" x14ac:dyDescent="0.3">
      <c r="B175" s="2"/>
      <c r="C175" s="2"/>
      <c r="D175" s="1"/>
      <c r="E175" s="1"/>
      <c r="F175" s="1"/>
      <c r="G175" s="1"/>
    </row>
    <row r="176" spans="2:7" ht="18.75" x14ac:dyDescent="0.3">
      <c r="B176" s="2"/>
      <c r="C176" s="2"/>
      <c r="D176" s="1"/>
      <c r="E176" s="1"/>
      <c r="F176" s="1"/>
      <c r="G176" s="1"/>
    </row>
    <row r="177" spans="2:7" ht="18.75" x14ac:dyDescent="0.3">
      <c r="B177" s="2"/>
      <c r="C177" s="2"/>
      <c r="D177" s="1"/>
      <c r="E177" s="1"/>
      <c r="F177" s="1"/>
      <c r="G177" s="1"/>
    </row>
    <row r="178" spans="2:7" ht="18.75" x14ac:dyDescent="0.3">
      <c r="B178" s="2"/>
      <c r="C178" s="2"/>
      <c r="D178" s="1"/>
      <c r="E178" s="1"/>
      <c r="F178" s="1"/>
      <c r="G178" s="1"/>
    </row>
    <row r="179" spans="2:7" ht="18.75" x14ac:dyDescent="0.3">
      <c r="B179" s="2"/>
      <c r="C179" s="2"/>
      <c r="D179" s="1"/>
      <c r="E179" s="1"/>
      <c r="F179" s="1"/>
      <c r="G179" s="1"/>
    </row>
    <row r="180" spans="2:7" ht="18.75" x14ac:dyDescent="0.3">
      <c r="B180" s="2"/>
      <c r="C180" s="2"/>
      <c r="D180" s="1"/>
      <c r="E180" s="1"/>
      <c r="F180" s="1"/>
      <c r="G180" s="1"/>
    </row>
    <row r="181" spans="2:7" ht="18.75" x14ac:dyDescent="0.3">
      <c r="B181" s="2"/>
      <c r="C181" s="2"/>
      <c r="D181" s="1"/>
      <c r="E181" s="1"/>
      <c r="F181" s="1"/>
      <c r="G181" s="1"/>
    </row>
    <row r="182" spans="2:7" ht="18.75" x14ac:dyDescent="0.3">
      <c r="B182" s="2"/>
      <c r="C182" s="2"/>
      <c r="D182" s="1"/>
      <c r="E182" s="1"/>
      <c r="F182" s="1"/>
      <c r="G182" s="1"/>
    </row>
    <row r="183" spans="2:7" ht="18.75" x14ac:dyDescent="0.3">
      <c r="B183" s="2"/>
      <c r="C183" s="2"/>
      <c r="D183" s="1"/>
      <c r="E183" s="1"/>
      <c r="F183" s="1"/>
      <c r="G183" s="1"/>
    </row>
    <row r="184" spans="2:7" ht="18.75" x14ac:dyDescent="0.3">
      <c r="B184" s="2"/>
      <c r="C184" s="2"/>
      <c r="D184" s="1"/>
      <c r="E184" s="1"/>
      <c r="F184" s="1"/>
      <c r="G184" s="1"/>
    </row>
    <row r="185" spans="2:7" ht="18.75" x14ac:dyDescent="0.3">
      <c r="B185" s="2"/>
      <c r="C185" s="2"/>
      <c r="D185" s="1"/>
      <c r="E185" s="1"/>
      <c r="F185" s="1"/>
      <c r="G185" s="1"/>
    </row>
    <row r="186" spans="2:7" ht="18.75" x14ac:dyDescent="0.3">
      <c r="B186" s="2"/>
      <c r="C186" s="2"/>
      <c r="D186" s="1"/>
      <c r="E186" s="1"/>
      <c r="F186" s="1"/>
      <c r="G186" s="1"/>
    </row>
    <row r="187" spans="2:7" ht="18.75" x14ac:dyDescent="0.3">
      <c r="B187" s="2"/>
      <c r="C187" s="2"/>
      <c r="D187" s="1"/>
      <c r="E187" s="1"/>
      <c r="F187" s="1"/>
      <c r="G187" s="1"/>
    </row>
    <row r="188" spans="2:7" ht="18.75" x14ac:dyDescent="0.3">
      <c r="B188" s="2"/>
      <c r="C188" s="2"/>
      <c r="D188" s="1"/>
      <c r="E188" s="1"/>
      <c r="F188" s="1"/>
      <c r="G188" s="1"/>
    </row>
    <row r="189" spans="2:7" ht="18.75" x14ac:dyDescent="0.3">
      <c r="B189" s="2"/>
      <c r="C189" s="2"/>
      <c r="D189" s="1"/>
      <c r="E189" s="1"/>
      <c r="F189" s="1"/>
      <c r="G189" s="1"/>
    </row>
    <row r="190" spans="2:7" ht="18.75" x14ac:dyDescent="0.3">
      <c r="B190" s="2"/>
      <c r="C190" s="2"/>
      <c r="D190" s="1"/>
      <c r="E190" s="1"/>
      <c r="F190" s="1"/>
      <c r="G190" s="1"/>
    </row>
    <row r="191" spans="2:7" ht="18.75" x14ac:dyDescent="0.3">
      <c r="B191" s="2"/>
      <c r="C191" s="2"/>
      <c r="D191" s="1"/>
      <c r="E191" s="1"/>
      <c r="F191" s="1"/>
      <c r="G191" s="1"/>
    </row>
    <row r="192" spans="2:7" ht="18.75" x14ac:dyDescent="0.3">
      <c r="B192" s="2"/>
      <c r="C192" s="2"/>
      <c r="D192" s="1"/>
      <c r="E192" s="1"/>
      <c r="F192" s="1"/>
      <c r="G192" s="1"/>
    </row>
    <row r="193" spans="2:7" ht="18.75" x14ac:dyDescent="0.3">
      <c r="B193" s="2"/>
      <c r="C193" s="2"/>
      <c r="D193" s="1"/>
      <c r="E193" s="1"/>
      <c r="F193" s="1"/>
      <c r="G193" s="1"/>
    </row>
    <row r="194" spans="2:7" ht="18.75" x14ac:dyDescent="0.3">
      <c r="B194" s="2"/>
      <c r="C194" s="2"/>
      <c r="D194" s="1"/>
      <c r="E194" s="1"/>
      <c r="F194" s="1"/>
      <c r="G194" s="1"/>
    </row>
    <row r="195" spans="2:7" ht="18.75" x14ac:dyDescent="0.3">
      <c r="B195" s="2"/>
      <c r="C195" s="2"/>
      <c r="D195" s="1"/>
      <c r="E195" s="1"/>
      <c r="F195" s="1"/>
      <c r="G195" s="1"/>
    </row>
    <row r="196" spans="2:7" ht="18.75" x14ac:dyDescent="0.3">
      <c r="B196" s="2"/>
      <c r="C196" s="2"/>
      <c r="D196" s="1"/>
      <c r="E196" s="1"/>
      <c r="F196" s="1"/>
      <c r="G196" s="1"/>
    </row>
    <row r="197" spans="2:7" ht="18.75" x14ac:dyDescent="0.3">
      <c r="B197" s="2"/>
      <c r="C197" s="2"/>
      <c r="D197" s="1"/>
      <c r="E197" s="1"/>
      <c r="F197" s="1"/>
      <c r="G197" s="1"/>
    </row>
    <row r="198" spans="2:7" ht="18.75" x14ac:dyDescent="0.3">
      <c r="B198" s="2"/>
      <c r="C198" s="2"/>
      <c r="D198" s="1"/>
      <c r="E198" s="1"/>
      <c r="F198" s="1"/>
      <c r="G198" s="1"/>
    </row>
    <row r="199" spans="2:7" ht="18.75" x14ac:dyDescent="0.3">
      <c r="B199" s="2"/>
      <c r="C199" s="2"/>
      <c r="D199" s="1"/>
      <c r="E199" s="1"/>
      <c r="F199" s="1"/>
      <c r="G199" s="1"/>
    </row>
    <row r="200" spans="2:7" ht="18.75" x14ac:dyDescent="0.3">
      <c r="B200" s="2"/>
      <c r="C200" s="2"/>
      <c r="D200" s="1"/>
      <c r="E200" s="1"/>
      <c r="F200" s="1"/>
      <c r="G200" s="1"/>
    </row>
    <row r="201" spans="2:7" ht="18.75" x14ac:dyDescent="0.3">
      <c r="B201" s="2"/>
      <c r="C201" s="2"/>
      <c r="D201" s="1"/>
      <c r="E201" s="1"/>
      <c r="F201" s="1"/>
      <c r="G201" s="1"/>
    </row>
    <row r="202" spans="2:7" ht="18.75" x14ac:dyDescent="0.3">
      <c r="B202" s="2"/>
      <c r="C202" s="2"/>
      <c r="D202" s="1"/>
      <c r="E202" s="1"/>
      <c r="F202" s="1"/>
      <c r="G202" s="1"/>
    </row>
    <row r="203" spans="2:7" ht="18.75" x14ac:dyDescent="0.3">
      <c r="B203" s="2"/>
      <c r="C203" s="2"/>
      <c r="D203" s="1"/>
      <c r="E203" s="1"/>
      <c r="F203" s="1"/>
      <c r="G203" s="1"/>
    </row>
    <row r="204" spans="2:7" ht="18.75" x14ac:dyDescent="0.3">
      <c r="B204" s="2"/>
      <c r="C204" s="2"/>
      <c r="D204" s="1"/>
      <c r="E204" s="1"/>
      <c r="F204" s="1"/>
      <c r="G204" s="1"/>
    </row>
    <row r="205" spans="2:7" ht="18.75" x14ac:dyDescent="0.3">
      <c r="B205" s="2"/>
      <c r="C205" s="2"/>
      <c r="D205" s="1"/>
      <c r="E205" s="1"/>
      <c r="F205" s="1"/>
      <c r="G205" s="1"/>
    </row>
    <row r="206" spans="2:7" ht="18.75" x14ac:dyDescent="0.3">
      <c r="B206" s="2"/>
      <c r="C206" s="2"/>
      <c r="D206" s="1"/>
      <c r="E206" s="1"/>
      <c r="F206" s="1"/>
      <c r="G206" s="1"/>
    </row>
    <row r="207" spans="2:7" ht="18.75" x14ac:dyDescent="0.3">
      <c r="B207" s="2"/>
      <c r="C207" s="2"/>
      <c r="D207" s="1"/>
      <c r="E207" s="1"/>
      <c r="F207" s="1"/>
      <c r="G207" s="1"/>
    </row>
    <row r="208" spans="2:7" ht="18.75" x14ac:dyDescent="0.3">
      <c r="B208" s="2"/>
      <c r="C208" s="2"/>
      <c r="D208" s="1"/>
      <c r="E208" s="1"/>
      <c r="F208" s="1"/>
      <c r="G208" s="1"/>
    </row>
    <row r="209" spans="2:7" ht="18.75" x14ac:dyDescent="0.3">
      <c r="B209" s="2"/>
      <c r="C209" s="2"/>
      <c r="D209" s="1"/>
      <c r="E209" s="1"/>
      <c r="F209" s="1"/>
      <c r="G209" s="1"/>
    </row>
    <row r="210" spans="2:7" ht="18.75" x14ac:dyDescent="0.3">
      <c r="B210" s="2"/>
      <c r="C210" s="2"/>
      <c r="D210" s="1"/>
      <c r="E210" s="1"/>
      <c r="F210" s="1"/>
      <c r="G210" s="1"/>
    </row>
    <row r="211" spans="2:7" ht="18.75" x14ac:dyDescent="0.3">
      <c r="B211" s="2"/>
      <c r="C211" s="2"/>
      <c r="D211" s="1"/>
      <c r="E211" s="1"/>
      <c r="F211" s="1"/>
      <c r="G211" s="1"/>
    </row>
    <row r="212" spans="2:7" ht="18.75" x14ac:dyDescent="0.3">
      <c r="B212" s="2"/>
      <c r="C212" s="2"/>
      <c r="D212" s="1"/>
      <c r="E212" s="1"/>
      <c r="F212" s="1"/>
      <c r="G212" s="1"/>
    </row>
    <row r="213" spans="2:7" ht="18.75" x14ac:dyDescent="0.3">
      <c r="B213" s="2"/>
      <c r="C213" s="2"/>
      <c r="D213" s="1"/>
      <c r="E213" s="1"/>
      <c r="F213" s="1"/>
      <c r="G213" s="1"/>
    </row>
    <row r="214" spans="2:7" ht="18.75" x14ac:dyDescent="0.3">
      <c r="B214" s="2"/>
      <c r="C214" s="2"/>
      <c r="D214" s="1"/>
      <c r="E214" s="1"/>
      <c r="F214" s="1"/>
      <c r="G214" s="1"/>
    </row>
    <row r="215" spans="2:7" ht="18.75" x14ac:dyDescent="0.3">
      <c r="B215" s="2"/>
      <c r="C215" s="2"/>
      <c r="D215" s="1"/>
      <c r="E215" s="1"/>
      <c r="F215" s="1"/>
      <c r="G215" s="1"/>
    </row>
    <row r="216" spans="2:7" ht="18.75" x14ac:dyDescent="0.3">
      <c r="B216" s="2"/>
      <c r="C216" s="2"/>
      <c r="D216" s="1"/>
      <c r="E216" s="1"/>
      <c r="F216" s="1"/>
      <c r="G216" s="1"/>
    </row>
    <row r="217" spans="2:7" ht="18.75" x14ac:dyDescent="0.3">
      <c r="B217" s="2"/>
      <c r="C217" s="2"/>
      <c r="D217" s="1"/>
      <c r="E217" s="1"/>
      <c r="F217" s="1"/>
      <c r="G217" s="1"/>
    </row>
    <row r="218" spans="2:7" ht="18.75" x14ac:dyDescent="0.3">
      <c r="B218" s="2"/>
      <c r="C218" s="2"/>
      <c r="D218" s="1"/>
      <c r="E218" s="1"/>
      <c r="F218" s="1"/>
      <c r="G218" s="1"/>
    </row>
    <row r="219" spans="2:7" ht="18.75" x14ac:dyDescent="0.3">
      <c r="B219" s="2"/>
      <c r="C219" s="2"/>
      <c r="D219" s="1"/>
      <c r="E219" s="1"/>
      <c r="F219" s="1"/>
      <c r="G219" s="1"/>
    </row>
    <row r="220" spans="2:7" ht="18.75" x14ac:dyDescent="0.3">
      <c r="B220" s="2"/>
      <c r="C220" s="2"/>
      <c r="D220" s="1"/>
      <c r="E220" s="1"/>
      <c r="F220" s="1"/>
      <c r="G220" s="1"/>
    </row>
    <row r="221" spans="2:7" ht="18.75" x14ac:dyDescent="0.3">
      <c r="B221" s="2"/>
      <c r="C221" s="2"/>
      <c r="D221" s="1"/>
      <c r="E221" s="1"/>
      <c r="F221" s="1"/>
      <c r="G221" s="1"/>
    </row>
    <row r="222" spans="2:7" ht="18.75" x14ac:dyDescent="0.3">
      <c r="B222" s="2"/>
      <c r="C222" s="2"/>
      <c r="D222" s="1"/>
      <c r="E222" s="1"/>
      <c r="F222" s="1"/>
      <c r="G222" s="1"/>
    </row>
    <row r="223" spans="2:7" ht="18.75" x14ac:dyDescent="0.3">
      <c r="B223" s="2"/>
      <c r="C223" s="2"/>
      <c r="D223" s="1"/>
      <c r="E223" s="1"/>
      <c r="F223" s="1"/>
      <c r="G223" s="1"/>
    </row>
    <row r="224" spans="2:7" ht="18.75" x14ac:dyDescent="0.3">
      <c r="B224" s="2"/>
      <c r="C224" s="2"/>
      <c r="D224" s="1"/>
      <c r="E224" s="1"/>
      <c r="F224" s="1"/>
      <c r="G224" s="1"/>
    </row>
    <row r="225" spans="2:7" ht="18.75" x14ac:dyDescent="0.3">
      <c r="B225" s="2"/>
      <c r="C225" s="2"/>
      <c r="D225" s="1"/>
      <c r="E225" s="1"/>
      <c r="F225" s="1"/>
      <c r="G225" s="1"/>
    </row>
    <row r="226" spans="2:7" ht="18.75" x14ac:dyDescent="0.3">
      <c r="B226" s="2"/>
      <c r="C226" s="2"/>
      <c r="D226" s="1"/>
      <c r="E226" s="1"/>
      <c r="F226" s="1"/>
      <c r="G226" s="1"/>
    </row>
    <row r="227" spans="2:7" ht="18.75" x14ac:dyDescent="0.3">
      <c r="B227" s="2"/>
      <c r="C227" s="2"/>
      <c r="D227" s="1"/>
      <c r="E227" s="1"/>
      <c r="F227" s="1"/>
      <c r="G227" s="1"/>
    </row>
    <row r="228" spans="2:7" ht="18.75" x14ac:dyDescent="0.3">
      <c r="B228" s="2"/>
      <c r="C228" s="2"/>
      <c r="D228" s="1"/>
      <c r="E228" s="1"/>
      <c r="F228" s="1"/>
      <c r="G228" s="1"/>
    </row>
    <row r="229" spans="2:7" ht="18.75" x14ac:dyDescent="0.3">
      <c r="B229" s="2"/>
      <c r="C229" s="2"/>
      <c r="D229" s="1"/>
      <c r="E229" s="1"/>
      <c r="F229" s="1"/>
      <c r="G229" s="1"/>
    </row>
    <row r="230" spans="2:7" ht="18.75" x14ac:dyDescent="0.3">
      <c r="B230" s="2"/>
      <c r="C230" s="2"/>
      <c r="D230" s="1"/>
      <c r="E230" s="1"/>
      <c r="F230" s="1"/>
      <c r="G230" s="1"/>
    </row>
    <row r="231" spans="2:7" ht="18.75" x14ac:dyDescent="0.3">
      <c r="B231" s="2"/>
      <c r="C231" s="2"/>
      <c r="D231" s="1"/>
      <c r="E231" s="1"/>
      <c r="F231" s="1"/>
      <c r="G231" s="1"/>
    </row>
    <row r="232" spans="2:7" ht="18.75" x14ac:dyDescent="0.3">
      <c r="B232" s="2"/>
      <c r="C232" s="2"/>
      <c r="D232" s="1"/>
      <c r="E232" s="1"/>
      <c r="F232" s="1"/>
      <c r="G232" s="1"/>
    </row>
    <row r="233" spans="2:7" ht="18.75" x14ac:dyDescent="0.3">
      <c r="B233" s="2"/>
      <c r="C233" s="2"/>
      <c r="D233" s="1"/>
      <c r="E233" s="1"/>
      <c r="F233" s="1"/>
      <c r="G233" s="1"/>
    </row>
    <row r="234" spans="2:7" ht="18.75" x14ac:dyDescent="0.3">
      <c r="B234" s="2"/>
      <c r="C234" s="2"/>
      <c r="D234" s="1"/>
      <c r="E234" s="1"/>
      <c r="F234" s="1"/>
      <c r="G234" s="1"/>
    </row>
    <row r="235" spans="2:7" ht="18.75" x14ac:dyDescent="0.3">
      <c r="B235" s="2"/>
      <c r="C235" s="2"/>
      <c r="D235" s="1"/>
      <c r="E235" s="1"/>
      <c r="F235" s="1"/>
      <c r="G235" s="1"/>
    </row>
    <row r="236" spans="2:7" ht="18.75" x14ac:dyDescent="0.3">
      <c r="B236" s="2"/>
      <c r="C236" s="2"/>
      <c r="D236" s="1"/>
      <c r="E236" s="1"/>
      <c r="F236" s="1"/>
      <c r="G236" s="1"/>
    </row>
    <row r="237" spans="2:7" ht="18.75" x14ac:dyDescent="0.3">
      <c r="B237" s="2"/>
      <c r="C237" s="2"/>
      <c r="D237" s="1"/>
      <c r="E237" s="1"/>
      <c r="F237" s="1"/>
      <c r="G237" s="1"/>
    </row>
    <row r="238" spans="2:7" ht="18.75" x14ac:dyDescent="0.3">
      <c r="B238" s="2"/>
      <c r="C238" s="2"/>
      <c r="D238" s="1"/>
      <c r="E238" s="1"/>
      <c r="F238" s="1"/>
      <c r="G238" s="1"/>
    </row>
    <row r="239" spans="2:7" ht="18.75" x14ac:dyDescent="0.3">
      <c r="B239" s="2"/>
      <c r="C239" s="2"/>
      <c r="D239" s="1"/>
      <c r="E239" s="1"/>
      <c r="F239" s="1"/>
      <c r="G239" s="1"/>
    </row>
    <row r="240" spans="2:7" ht="18.75" x14ac:dyDescent="0.3">
      <c r="B240" s="2"/>
      <c r="C240" s="2"/>
      <c r="D240" s="1"/>
      <c r="E240" s="1"/>
      <c r="F240" s="1"/>
      <c r="G240" s="1"/>
    </row>
    <row r="241" spans="2:7" ht="18.75" x14ac:dyDescent="0.3">
      <c r="B241" s="2"/>
      <c r="C241" s="2"/>
      <c r="D241" s="1"/>
      <c r="E241" s="1"/>
      <c r="F241" s="1"/>
      <c r="G241" s="1"/>
    </row>
    <row r="242" spans="2:7" ht="18.75" x14ac:dyDescent="0.3">
      <c r="B242" s="2"/>
      <c r="C242" s="2"/>
      <c r="D242" s="1"/>
      <c r="E242" s="1"/>
      <c r="F242" s="1"/>
      <c r="G242" s="1"/>
    </row>
    <row r="243" spans="2:7" ht="18.75" x14ac:dyDescent="0.3">
      <c r="B243" s="2"/>
      <c r="C243" s="2"/>
      <c r="D243" s="1"/>
      <c r="E243" s="1"/>
      <c r="F243" s="1"/>
      <c r="G243" s="1"/>
    </row>
    <row r="244" spans="2:7" ht="18.75" x14ac:dyDescent="0.3">
      <c r="B244" s="2"/>
      <c r="C244" s="2"/>
      <c r="D244" s="1"/>
      <c r="E244" s="1"/>
      <c r="F244" s="1"/>
      <c r="G244" s="1"/>
    </row>
    <row r="245" spans="2:7" ht="18.75" x14ac:dyDescent="0.3">
      <c r="B245" s="2"/>
      <c r="C245" s="2"/>
      <c r="D245" s="1"/>
      <c r="E245" s="1"/>
      <c r="F245" s="1"/>
      <c r="G245" s="1"/>
    </row>
    <row r="246" spans="2:7" ht="18.75" x14ac:dyDescent="0.3">
      <c r="B246" s="2"/>
      <c r="C246" s="2"/>
      <c r="D246" s="1"/>
      <c r="E246" s="1"/>
      <c r="F246" s="1"/>
      <c r="G246" s="1"/>
    </row>
    <row r="247" spans="2:7" ht="18.75" x14ac:dyDescent="0.3">
      <c r="B247" s="2"/>
      <c r="C247" s="2"/>
      <c r="D247" s="1"/>
      <c r="E247" s="1"/>
      <c r="F247" s="1"/>
      <c r="G247" s="1"/>
    </row>
    <row r="248" spans="2:7" ht="18.75" x14ac:dyDescent="0.3">
      <c r="B248" s="2"/>
      <c r="C248" s="2"/>
      <c r="D248" s="1"/>
      <c r="E248" s="1"/>
      <c r="F248" s="1"/>
      <c r="G248" s="1"/>
    </row>
    <row r="249" spans="2:7" ht="18.75" x14ac:dyDescent="0.3">
      <c r="B249" s="2"/>
      <c r="C249" s="2"/>
      <c r="D249" s="1"/>
      <c r="E249" s="1"/>
      <c r="F249" s="1"/>
      <c r="G249" s="1"/>
    </row>
    <row r="250" spans="2:7" ht="18.75" x14ac:dyDescent="0.3">
      <c r="B250" s="2"/>
      <c r="C250" s="2"/>
      <c r="D250" s="1"/>
      <c r="E250" s="1"/>
      <c r="F250" s="1"/>
      <c r="G250" s="1"/>
    </row>
    <row r="251" spans="2:7" ht="18.75" x14ac:dyDescent="0.3">
      <c r="B251" s="2"/>
      <c r="C251" s="2"/>
      <c r="D251" s="1"/>
      <c r="E251" s="1"/>
      <c r="F251" s="1"/>
      <c r="G251" s="1"/>
    </row>
    <row r="252" spans="2:7" ht="18.75" x14ac:dyDescent="0.3">
      <c r="B252" s="2"/>
      <c r="C252" s="2"/>
      <c r="D252" s="1"/>
      <c r="E252" s="1"/>
      <c r="F252" s="1"/>
      <c r="G252" s="1"/>
    </row>
    <row r="253" spans="2:7" ht="18.75" x14ac:dyDescent="0.3">
      <c r="B253" s="2"/>
      <c r="C253" s="2"/>
      <c r="D253" s="1"/>
      <c r="E253" s="1"/>
      <c r="F253" s="1"/>
      <c r="G253" s="1"/>
    </row>
    <row r="254" spans="2:7" ht="18.75" x14ac:dyDescent="0.3">
      <c r="B254" s="2"/>
      <c r="C254" s="2"/>
      <c r="D254" s="1"/>
      <c r="E254" s="1"/>
      <c r="F254" s="1"/>
      <c r="G254" s="1"/>
    </row>
    <row r="255" spans="2:7" ht="18.75" x14ac:dyDescent="0.3">
      <c r="B255" s="2"/>
      <c r="C255" s="2"/>
      <c r="D255" s="1"/>
      <c r="E255" s="1"/>
      <c r="F255" s="1"/>
      <c r="G255" s="1"/>
    </row>
    <row r="256" spans="2:7" ht="18.75" x14ac:dyDescent="0.3">
      <c r="B256" s="2"/>
      <c r="C256" s="2"/>
      <c r="D256" s="1"/>
      <c r="E256" s="1"/>
      <c r="F256" s="1"/>
      <c r="G256" s="1"/>
    </row>
    <row r="257" spans="2:7" ht="18.75" x14ac:dyDescent="0.3">
      <c r="B257" s="2"/>
      <c r="C257" s="2"/>
      <c r="D257" s="1"/>
      <c r="E257" s="1"/>
      <c r="F257" s="1"/>
      <c r="G257" s="1"/>
    </row>
    <row r="258" spans="2:7" ht="18.75" x14ac:dyDescent="0.3">
      <c r="B258" s="2"/>
      <c r="C258" s="2"/>
      <c r="D258" s="1"/>
      <c r="E258" s="1"/>
      <c r="F258" s="1"/>
      <c r="G258" s="1"/>
    </row>
    <row r="259" spans="2:7" ht="18.75" x14ac:dyDescent="0.3">
      <c r="B259" s="2"/>
      <c r="C259" s="2"/>
      <c r="D259" s="1"/>
      <c r="E259" s="1"/>
      <c r="F259" s="1"/>
      <c r="G259" s="1"/>
    </row>
    <row r="260" spans="2:7" ht="18.75" x14ac:dyDescent="0.3">
      <c r="B260" s="2"/>
      <c r="C260" s="2"/>
      <c r="D260" s="1"/>
      <c r="E260" s="1"/>
      <c r="F260" s="1"/>
      <c r="G260" s="1"/>
    </row>
    <row r="261" spans="2:7" ht="18.75" x14ac:dyDescent="0.3">
      <c r="B261" s="2"/>
      <c r="C261" s="2"/>
      <c r="D261" s="1"/>
      <c r="E261" s="1"/>
      <c r="F261" s="1"/>
      <c r="G261" s="1"/>
    </row>
    <row r="262" spans="2:7" ht="18.75" x14ac:dyDescent="0.3">
      <c r="B262" s="2"/>
      <c r="C262" s="2"/>
      <c r="D262" s="1"/>
      <c r="E262" s="1"/>
      <c r="F262" s="1"/>
      <c r="G262" s="1"/>
    </row>
    <row r="263" spans="2:7" ht="18.75" x14ac:dyDescent="0.3">
      <c r="B263" s="2"/>
      <c r="C263" s="2"/>
      <c r="D263" s="1"/>
      <c r="E263" s="1"/>
      <c r="F263" s="1"/>
      <c r="G263" s="1"/>
    </row>
    <row r="264" spans="2:7" ht="18.75" x14ac:dyDescent="0.3">
      <c r="B264" s="2"/>
      <c r="C264" s="2"/>
      <c r="D264" s="1"/>
      <c r="E264" s="1"/>
      <c r="F264" s="1"/>
      <c r="G264" s="1"/>
    </row>
    <row r="265" spans="2:7" ht="18.75" x14ac:dyDescent="0.3">
      <c r="B265" s="2"/>
      <c r="C265" s="2"/>
      <c r="D265" s="1"/>
      <c r="E265" s="1"/>
      <c r="F265" s="1"/>
      <c r="G265" s="1"/>
    </row>
    <row r="266" spans="2:7" ht="18.75" x14ac:dyDescent="0.3">
      <c r="B266" s="2"/>
      <c r="C266" s="2"/>
      <c r="D266" s="1"/>
      <c r="E266" s="1"/>
      <c r="F266" s="1"/>
      <c r="G266" s="1"/>
    </row>
    <row r="267" spans="2:7" ht="18.75" x14ac:dyDescent="0.3">
      <c r="B267" s="2"/>
      <c r="C267" s="2"/>
      <c r="D267" s="1"/>
      <c r="E267" s="1"/>
      <c r="F267" s="1"/>
      <c r="G267" s="1"/>
    </row>
    <row r="268" spans="2:7" ht="18.75" x14ac:dyDescent="0.3">
      <c r="B268" s="2"/>
      <c r="C268" s="2"/>
      <c r="D268" s="1"/>
      <c r="E268" s="1"/>
      <c r="F268" s="1"/>
      <c r="G268" s="1"/>
    </row>
    <row r="269" spans="2:7" ht="18.75" x14ac:dyDescent="0.3">
      <c r="B269" s="2"/>
      <c r="C269" s="2"/>
      <c r="D269" s="1"/>
      <c r="E269" s="1"/>
      <c r="F269" s="1"/>
      <c r="G269" s="1"/>
    </row>
    <row r="270" spans="2:7" ht="18.75" x14ac:dyDescent="0.3">
      <c r="B270" s="2"/>
      <c r="C270" s="2"/>
      <c r="D270" s="1"/>
      <c r="E270" s="1"/>
      <c r="F270" s="1"/>
      <c r="G270" s="1"/>
    </row>
    <row r="271" spans="2:7" ht="18.75" x14ac:dyDescent="0.3">
      <c r="B271" s="2"/>
      <c r="C271" s="2"/>
      <c r="D271" s="1"/>
      <c r="E271" s="1"/>
      <c r="F271" s="1"/>
      <c r="G271" s="1"/>
    </row>
    <row r="272" spans="2:7" ht="18.75" x14ac:dyDescent="0.3">
      <c r="B272" s="2"/>
      <c r="C272" s="2"/>
      <c r="D272" s="1"/>
      <c r="E272" s="1"/>
      <c r="F272" s="1"/>
      <c r="G272" s="1"/>
    </row>
    <row r="273" spans="2:7" ht="18.75" x14ac:dyDescent="0.3">
      <c r="B273" s="2"/>
      <c r="C273" s="2"/>
      <c r="D273" s="1"/>
      <c r="E273" s="1"/>
      <c r="F273" s="1"/>
      <c r="G273" s="1"/>
    </row>
    <row r="274" spans="2:7" ht="18.75" x14ac:dyDescent="0.3">
      <c r="B274" s="2"/>
      <c r="C274" s="2"/>
      <c r="D274" s="1"/>
      <c r="E274" s="1"/>
      <c r="F274" s="1"/>
      <c r="G274" s="1"/>
    </row>
    <row r="275" spans="2:7" ht="18.75" x14ac:dyDescent="0.3">
      <c r="B275" s="2"/>
      <c r="C275" s="2"/>
      <c r="D275" s="1"/>
      <c r="E275" s="1"/>
      <c r="F275" s="1"/>
      <c r="G275" s="1"/>
    </row>
    <row r="276" spans="2:7" ht="18.75" x14ac:dyDescent="0.3">
      <c r="B276" s="2"/>
      <c r="C276" s="2"/>
      <c r="D276" s="1"/>
      <c r="E276" s="1"/>
      <c r="F276" s="1"/>
      <c r="G276" s="1"/>
    </row>
    <row r="277" spans="2:7" ht="18.75" x14ac:dyDescent="0.3">
      <c r="B277" s="2"/>
      <c r="C277" s="2"/>
      <c r="D277" s="1"/>
      <c r="E277" s="1"/>
      <c r="F277" s="1"/>
      <c r="G277" s="1"/>
    </row>
    <row r="278" spans="2:7" ht="18.75" x14ac:dyDescent="0.3">
      <c r="B278" s="2"/>
      <c r="C278" s="2"/>
      <c r="D278" s="1"/>
      <c r="E278" s="1"/>
      <c r="F278" s="1"/>
      <c r="G278" s="1"/>
    </row>
    <row r="279" spans="2:7" ht="18.75" x14ac:dyDescent="0.3">
      <c r="B279" s="2"/>
      <c r="C279" s="2"/>
      <c r="D279" s="1"/>
      <c r="E279" s="1"/>
      <c r="F279" s="1"/>
      <c r="G279" s="1"/>
    </row>
    <row r="280" spans="2:7" ht="18.75" x14ac:dyDescent="0.3">
      <c r="B280" s="2"/>
      <c r="C280" s="2"/>
      <c r="D280" s="1"/>
      <c r="E280" s="1"/>
      <c r="F280" s="1"/>
      <c r="G280" s="1"/>
    </row>
    <row r="281" spans="2:7" ht="18.75" x14ac:dyDescent="0.3">
      <c r="B281" s="2"/>
      <c r="C281" s="2"/>
      <c r="D281" s="1"/>
      <c r="E281" s="1"/>
      <c r="F281" s="1"/>
      <c r="G281" s="1"/>
    </row>
    <row r="282" spans="2:7" ht="18.75" x14ac:dyDescent="0.3">
      <c r="B282" s="2"/>
      <c r="C282" s="2"/>
      <c r="D282" s="1"/>
      <c r="E282" s="1"/>
      <c r="F282" s="1"/>
      <c r="G282" s="1"/>
    </row>
    <row r="283" spans="2:7" ht="18.75" x14ac:dyDescent="0.3">
      <c r="B283" s="2"/>
      <c r="C283" s="2"/>
      <c r="D283" s="1"/>
      <c r="E283" s="1"/>
      <c r="F283" s="1"/>
      <c r="G283" s="1"/>
    </row>
    <row r="284" spans="2:7" ht="18.75" x14ac:dyDescent="0.3">
      <c r="B284" s="2"/>
      <c r="C284" s="2"/>
      <c r="D284" s="1"/>
      <c r="E284" s="1"/>
      <c r="F284" s="1"/>
      <c r="G284" s="1"/>
    </row>
    <row r="285" spans="2:7" ht="18.75" x14ac:dyDescent="0.3">
      <c r="B285" s="2"/>
      <c r="C285" s="2"/>
      <c r="D285" s="1"/>
      <c r="E285" s="1"/>
      <c r="F285" s="1"/>
      <c r="G285" s="1"/>
    </row>
    <row r="286" spans="2:7" ht="18.75" x14ac:dyDescent="0.3">
      <c r="B286" s="2"/>
      <c r="C286" s="2"/>
      <c r="D286" s="1"/>
      <c r="E286" s="1"/>
      <c r="F286" s="1"/>
      <c r="G286" s="1"/>
    </row>
    <row r="287" spans="2:7" ht="18.75" x14ac:dyDescent="0.3">
      <c r="B287" s="2"/>
      <c r="C287" s="2"/>
      <c r="D287" s="1"/>
      <c r="E287" s="1"/>
      <c r="F287" s="1"/>
      <c r="G287" s="1"/>
    </row>
    <row r="288" spans="2:7" ht="18.75" x14ac:dyDescent="0.3">
      <c r="B288" s="2"/>
      <c r="C288" s="2"/>
      <c r="D288" s="1"/>
      <c r="E288" s="1"/>
      <c r="F288" s="1"/>
      <c r="G288" s="1"/>
    </row>
    <row r="289" spans="2:7" ht="18.75" x14ac:dyDescent="0.3">
      <c r="B289" s="2"/>
      <c r="C289" s="2"/>
      <c r="D289" s="1"/>
      <c r="E289" s="1"/>
      <c r="F289" s="1"/>
      <c r="G289" s="1"/>
    </row>
    <row r="290" spans="2:7" ht="18.75" x14ac:dyDescent="0.3">
      <c r="B290" s="2"/>
      <c r="C290" s="2"/>
      <c r="D290" s="1"/>
      <c r="E290" s="1"/>
      <c r="F290" s="1"/>
      <c r="G290" s="1"/>
    </row>
    <row r="291" spans="2:7" ht="18.75" x14ac:dyDescent="0.3">
      <c r="B291" s="2"/>
      <c r="C291" s="2"/>
      <c r="D291" s="1"/>
      <c r="E291" s="1"/>
      <c r="F291" s="1"/>
      <c r="G291" s="1"/>
    </row>
    <row r="292" spans="2:7" ht="18.75" x14ac:dyDescent="0.3">
      <c r="B292" s="2"/>
      <c r="C292" s="2"/>
      <c r="D292" s="1"/>
      <c r="E292" s="1"/>
      <c r="F292" s="1"/>
      <c r="G292" s="1"/>
    </row>
    <row r="293" spans="2:7" ht="18.75" x14ac:dyDescent="0.3">
      <c r="B293" s="2"/>
      <c r="C293" s="2"/>
      <c r="D293" s="1"/>
      <c r="E293" s="1"/>
      <c r="F293" s="1"/>
      <c r="G293" s="1"/>
    </row>
    <row r="294" spans="2:7" ht="18.75" x14ac:dyDescent="0.3">
      <c r="B294" s="2"/>
      <c r="C294" s="2"/>
      <c r="D294" s="1"/>
      <c r="E294" s="1"/>
      <c r="F294" s="1"/>
      <c r="G294" s="1"/>
    </row>
    <row r="295" spans="2:7" ht="18.75" x14ac:dyDescent="0.3">
      <c r="B295" s="2"/>
      <c r="C295" s="2"/>
      <c r="D295" s="1"/>
      <c r="E295" s="1"/>
      <c r="F295" s="1"/>
      <c r="G295" s="1"/>
    </row>
    <row r="296" spans="2:7" ht="18.75" x14ac:dyDescent="0.3">
      <c r="B296" s="2"/>
      <c r="C296" s="2"/>
      <c r="D296" s="1"/>
      <c r="E296" s="1"/>
      <c r="F296" s="1"/>
      <c r="G296" s="1"/>
    </row>
    <row r="297" spans="2:7" ht="18.75" x14ac:dyDescent="0.3">
      <c r="B297" s="2"/>
      <c r="C297" s="2"/>
      <c r="D297" s="1"/>
      <c r="E297" s="1"/>
      <c r="F297" s="1"/>
      <c r="G297" s="1"/>
    </row>
    <row r="298" spans="2:7" ht="18.75" x14ac:dyDescent="0.3">
      <c r="B298" s="2"/>
      <c r="C298" s="2"/>
      <c r="D298" s="1"/>
      <c r="E298" s="1"/>
      <c r="F298" s="1"/>
      <c r="G298" s="1"/>
    </row>
    <row r="299" spans="2:7" ht="18.75" x14ac:dyDescent="0.3">
      <c r="B299" s="2"/>
      <c r="C299" s="2"/>
      <c r="D299" s="1"/>
      <c r="E299" s="1"/>
      <c r="F299" s="1"/>
      <c r="G299" s="1"/>
    </row>
    <row r="300" spans="2:7" ht="18.75" x14ac:dyDescent="0.3">
      <c r="B300" s="2"/>
      <c r="C300" s="2"/>
      <c r="D300" s="1"/>
      <c r="E300" s="1"/>
      <c r="F300" s="1"/>
      <c r="G300" s="1"/>
    </row>
    <row r="301" spans="2:7" ht="18.75" x14ac:dyDescent="0.3">
      <c r="B301" s="2"/>
      <c r="C301" s="2"/>
      <c r="D301" s="1"/>
      <c r="E301" s="1"/>
      <c r="F301" s="1"/>
      <c r="G301" s="1"/>
    </row>
    <row r="302" spans="2:7" ht="18.75" x14ac:dyDescent="0.3">
      <c r="B302" s="2"/>
      <c r="C302" s="2"/>
      <c r="D302" s="1"/>
      <c r="E302" s="1"/>
      <c r="F302" s="1"/>
      <c r="G302" s="1"/>
    </row>
    <row r="303" spans="2:7" ht="18.75" x14ac:dyDescent="0.3">
      <c r="B303" s="2"/>
      <c r="C303" s="2"/>
      <c r="D303" s="1"/>
      <c r="E303" s="1"/>
      <c r="F303" s="1"/>
      <c r="G303" s="1"/>
    </row>
    <row r="304" spans="2:7" ht="18.75" x14ac:dyDescent="0.3">
      <c r="B304" s="2"/>
      <c r="C304" s="2"/>
      <c r="D304" s="1"/>
      <c r="E304" s="1"/>
      <c r="F304" s="1"/>
      <c r="G304" s="1"/>
    </row>
    <row r="305" spans="2:7" ht="18.75" x14ac:dyDescent="0.3">
      <c r="B305" s="2"/>
      <c r="C305" s="2"/>
      <c r="D305" s="1"/>
      <c r="E305" s="1"/>
      <c r="F305" s="1"/>
      <c r="G305" s="1"/>
    </row>
    <row r="306" spans="2:7" ht="18.75" x14ac:dyDescent="0.3">
      <c r="B306" s="2"/>
      <c r="C306" s="2"/>
      <c r="D306" s="1"/>
      <c r="E306" s="1"/>
      <c r="F306" s="1"/>
      <c r="G306" s="1"/>
    </row>
    <row r="307" spans="2:7" ht="18.75" x14ac:dyDescent="0.3">
      <c r="B307" s="2"/>
      <c r="C307" s="2"/>
      <c r="D307" s="1"/>
      <c r="E307" s="1"/>
      <c r="F307" s="1"/>
      <c r="G307" s="1"/>
    </row>
    <row r="308" spans="2:7" ht="18.75" x14ac:dyDescent="0.3">
      <c r="B308" s="2"/>
      <c r="C308" s="2"/>
      <c r="D308" s="1"/>
      <c r="E308" s="1"/>
      <c r="F308" s="1"/>
      <c r="G308" s="1"/>
    </row>
    <row r="309" spans="2:7" ht="18.75" x14ac:dyDescent="0.3">
      <c r="B309" s="2"/>
      <c r="C309" s="2"/>
      <c r="D309" s="1"/>
      <c r="E309" s="1"/>
      <c r="F309" s="1"/>
      <c r="G309" s="1"/>
    </row>
    <row r="310" spans="2:7" ht="18.75" x14ac:dyDescent="0.3">
      <c r="B310" s="2"/>
      <c r="C310" s="2"/>
      <c r="D310" s="1"/>
      <c r="E310" s="1"/>
      <c r="F310" s="1"/>
      <c r="G310" s="1"/>
    </row>
    <row r="311" spans="2:7" ht="18.75" x14ac:dyDescent="0.3">
      <c r="B311" s="2"/>
      <c r="C311" s="2"/>
      <c r="D311" s="1"/>
      <c r="E311" s="1"/>
      <c r="F311" s="1"/>
      <c r="G311" s="1"/>
    </row>
    <row r="312" spans="2:7" ht="18.75" x14ac:dyDescent="0.3">
      <c r="B312" s="2"/>
      <c r="C312" s="2"/>
      <c r="D312" s="1"/>
      <c r="E312" s="1"/>
      <c r="F312" s="1"/>
      <c r="G312" s="1"/>
    </row>
    <row r="313" spans="2:7" ht="18.75" x14ac:dyDescent="0.3">
      <c r="B313" s="2"/>
      <c r="C313" s="2"/>
      <c r="D313" s="1"/>
      <c r="E313" s="1"/>
      <c r="F313" s="1"/>
      <c r="G313" s="1"/>
    </row>
    <row r="314" spans="2:7" ht="18.75" x14ac:dyDescent="0.3">
      <c r="B314" s="2"/>
      <c r="C314" s="2"/>
      <c r="D314" s="1"/>
      <c r="E314" s="1"/>
      <c r="F314" s="1"/>
      <c r="G314" s="1"/>
    </row>
    <row r="315" spans="2:7" ht="18.75" x14ac:dyDescent="0.3">
      <c r="B315" s="2"/>
      <c r="C315" s="2"/>
      <c r="D315" s="1"/>
      <c r="E315" s="1"/>
      <c r="F315" s="1"/>
      <c r="G315" s="1"/>
    </row>
    <row r="316" spans="2:7" ht="18.75" x14ac:dyDescent="0.3">
      <c r="B316" s="2"/>
      <c r="C316" s="2"/>
      <c r="D316" s="1"/>
      <c r="E316" s="1"/>
      <c r="F316" s="1"/>
      <c r="G316" s="1"/>
    </row>
    <row r="317" spans="2:7" ht="18.75" x14ac:dyDescent="0.3">
      <c r="B317" s="2"/>
      <c r="C317" s="2"/>
      <c r="D317" s="1"/>
      <c r="E317" s="1"/>
      <c r="F317" s="1"/>
      <c r="G317" s="1"/>
    </row>
    <row r="318" spans="2:7" ht="18.75" x14ac:dyDescent="0.3">
      <c r="B318" s="2"/>
      <c r="C318" s="2"/>
      <c r="D318" s="1"/>
      <c r="E318" s="1"/>
      <c r="F318" s="1"/>
      <c r="G318" s="1"/>
    </row>
    <row r="319" spans="2:7" ht="18.75" x14ac:dyDescent="0.3">
      <c r="B319" s="2"/>
      <c r="C319" s="2"/>
      <c r="D319" s="1"/>
      <c r="E319" s="1"/>
      <c r="F319" s="1"/>
      <c r="G319" s="1"/>
    </row>
    <row r="320" spans="2:7" ht="18.75" x14ac:dyDescent="0.3">
      <c r="B320" s="2"/>
      <c r="C320" s="2"/>
      <c r="D320" s="1"/>
      <c r="E320" s="1"/>
      <c r="F320" s="1"/>
      <c r="G320" s="1"/>
    </row>
    <row r="321" spans="2:7" ht="18.75" x14ac:dyDescent="0.3">
      <c r="B321" s="2"/>
      <c r="C321" s="2"/>
      <c r="D321" s="1"/>
      <c r="E321" s="1"/>
      <c r="F321" s="1"/>
      <c r="G321" s="1"/>
    </row>
    <row r="322" spans="2:7" ht="18.75" x14ac:dyDescent="0.3">
      <c r="B322" s="2"/>
      <c r="C322" s="2"/>
      <c r="D322" s="1"/>
      <c r="E322" s="1"/>
      <c r="F322" s="1"/>
      <c r="G322" s="1"/>
    </row>
    <row r="323" spans="2:7" ht="18.75" x14ac:dyDescent="0.3">
      <c r="B323" s="2"/>
      <c r="C323" s="2"/>
      <c r="D323" s="1"/>
      <c r="E323" s="1"/>
      <c r="F323" s="1"/>
      <c r="G323" s="1"/>
    </row>
    <row r="324" spans="2:7" ht="18.75" x14ac:dyDescent="0.3">
      <c r="B324" s="2"/>
      <c r="C324" s="2"/>
      <c r="D324" s="1"/>
      <c r="E324" s="1"/>
      <c r="F324" s="1"/>
      <c r="G324" s="1"/>
    </row>
    <row r="325" spans="2:7" ht="18.75" x14ac:dyDescent="0.3">
      <c r="B325" s="2"/>
      <c r="C325" s="2"/>
      <c r="D325" s="1"/>
      <c r="E325" s="1"/>
      <c r="F325" s="1"/>
      <c r="G325" s="1"/>
    </row>
    <row r="326" spans="2:7" ht="18.75" x14ac:dyDescent="0.3">
      <c r="B326" s="2"/>
      <c r="C326" s="2"/>
      <c r="D326" s="1"/>
      <c r="E326" s="1"/>
      <c r="F326" s="1"/>
      <c r="G326" s="1"/>
    </row>
    <row r="327" spans="2:7" ht="18.75" x14ac:dyDescent="0.3">
      <c r="B327" s="2"/>
      <c r="C327" s="2"/>
      <c r="D327" s="1"/>
      <c r="E327" s="1"/>
      <c r="F327" s="1"/>
      <c r="G327" s="1"/>
    </row>
    <row r="328" spans="2:7" ht="18.75" x14ac:dyDescent="0.3">
      <c r="B328" s="2"/>
      <c r="C328" s="2"/>
      <c r="D328" s="1"/>
      <c r="E328" s="1"/>
      <c r="F328" s="1"/>
      <c r="G328" s="1"/>
    </row>
    <row r="329" spans="2:7" ht="18.75" x14ac:dyDescent="0.3">
      <c r="B329" s="2"/>
      <c r="C329" s="2"/>
      <c r="D329" s="1"/>
      <c r="E329" s="1"/>
      <c r="F329" s="1"/>
      <c r="G329" s="1"/>
    </row>
    <row r="330" spans="2:7" ht="18.75" x14ac:dyDescent="0.3">
      <c r="B330" s="2"/>
      <c r="C330" s="2"/>
      <c r="D330" s="1"/>
      <c r="E330" s="1"/>
      <c r="F330" s="1"/>
      <c r="G330" s="1"/>
    </row>
    <row r="331" spans="2:7" ht="18.75" x14ac:dyDescent="0.3">
      <c r="B331" s="2"/>
      <c r="C331" s="2"/>
      <c r="D331" s="1"/>
      <c r="E331" s="1"/>
      <c r="F331" s="1"/>
      <c r="G331" s="1"/>
    </row>
    <row r="332" spans="2:7" ht="18.75" x14ac:dyDescent="0.3">
      <c r="B332" s="2"/>
      <c r="C332" s="2"/>
      <c r="D332" s="1"/>
      <c r="E332" s="1"/>
      <c r="F332" s="1"/>
      <c r="G332" s="1"/>
    </row>
    <row r="333" spans="2:7" ht="18.75" x14ac:dyDescent="0.3">
      <c r="B333" s="2"/>
      <c r="C333" s="2"/>
      <c r="D333" s="1"/>
      <c r="E333" s="1"/>
      <c r="F333" s="1"/>
      <c r="G333" s="1"/>
    </row>
    <row r="334" spans="2:7" ht="18.75" x14ac:dyDescent="0.3">
      <c r="B334" s="2"/>
      <c r="C334" s="2"/>
      <c r="D334" s="1"/>
      <c r="E334" s="1"/>
      <c r="F334" s="1"/>
      <c r="G334" s="1"/>
    </row>
    <row r="335" spans="2:7" ht="18.75" x14ac:dyDescent="0.3">
      <c r="B335" s="2"/>
      <c r="C335" s="2"/>
      <c r="D335" s="1"/>
      <c r="E335" s="1"/>
      <c r="F335" s="1"/>
      <c r="G335" s="1"/>
    </row>
    <row r="336" spans="2:7" ht="18.75" x14ac:dyDescent="0.3">
      <c r="B336" s="2"/>
      <c r="C336" s="2"/>
      <c r="D336" s="1"/>
      <c r="E336" s="1"/>
      <c r="F336" s="1"/>
      <c r="G336" s="1"/>
    </row>
    <row r="337" spans="2:7" ht="18.75" x14ac:dyDescent="0.3">
      <c r="B337" s="2"/>
      <c r="C337" s="2"/>
      <c r="D337" s="1"/>
      <c r="E337" s="1"/>
      <c r="F337" s="1"/>
      <c r="G337" s="1"/>
    </row>
    <row r="338" spans="2:7" ht="18.75" x14ac:dyDescent="0.3">
      <c r="B338" s="2"/>
      <c r="C338" s="2"/>
      <c r="D338" s="1"/>
      <c r="E338" s="1"/>
      <c r="F338" s="1"/>
      <c r="G338" s="1"/>
    </row>
    <row r="339" spans="2:7" ht="18.75" x14ac:dyDescent="0.3">
      <c r="B339" s="2"/>
      <c r="C339" s="2"/>
      <c r="D339" s="1"/>
      <c r="E339" s="1"/>
      <c r="F339" s="1"/>
      <c r="G339" s="1"/>
    </row>
    <row r="340" spans="2:7" ht="18.75" x14ac:dyDescent="0.3">
      <c r="B340" s="2"/>
      <c r="C340" s="2"/>
      <c r="D340" s="1"/>
      <c r="E340" s="1"/>
      <c r="F340" s="1"/>
      <c r="G340" s="1"/>
    </row>
    <row r="341" spans="2:7" ht="18.75" x14ac:dyDescent="0.3">
      <c r="B341" s="2"/>
      <c r="C341" s="2"/>
      <c r="D341" s="1"/>
      <c r="E341" s="1"/>
      <c r="F341" s="1"/>
      <c r="G341" s="1"/>
    </row>
    <row r="342" spans="2:7" ht="18.75" x14ac:dyDescent="0.3">
      <c r="B342" s="2"/>
      <c r="C342" s="2"/>
      <c r="D342" s="1"/>
      <c r="E342" s="1"/>
      <c r="F342" s="1"/>
      <c r="G342" s="1"/>
    </row>
    <row r="343" spans="2:7" ht="18.75" x14ac:dyDescent="0.3">
      <c r="B343" s="2"/>
      <c r="C343" s="2"/>
      <c r="D343" s="1"/>
      <c r="E343" s="1"/>
      <c r="F343" s="1"/>
      <c r="G343" s="1"/>
    </row>
    <row r="344" spans="2:7" ht="18.75" x14ac:dyDescent="0.3">
      <c r="B344" s="2"/>
      <c r="C344" s="2"/>
      <c r="D344" s="1"/>
      <c r="E344" s="1"/>
      <c r="F344" s="1"/>
      <c r="G344" s="1"/>
    </row>
    <row r="345" spans="2:7" ht="18.75" x14ac:dyDescent="0.3">
      <c r="B345" s="2"/>
      <c r="C345" s="2"/>
      <c r="D345" s="1"/>
      <c r="E345" s="1"/>
      <c r="F345" s="1"/>
      <c r="G345" s="1"/>
    </row>
    <row r="346" spans="2:7" ht="18.75" x14ac:dyDescent="0.3">
      <c r="B346" s="2"/>
      <c r="C346" s="2"/>
      <c r="D346" s="1"/>
      <c r="E346" s="1"/>
      <c r="F346" s="1"/>
      <c r="G346" s="1"/>
    </row>
    <row r="347" spans="2:7" ht="18.75" x14ac:dyDescent="0.3">
      <c r="B347" s="2"/>
      <c r="C347" s="2"/>
      <c r="D347" s="1"/>
      <c r="E347" s="1"/>
      <c r="F347" s="1"/>
      <c r="G347" s="1"/>
    </row>
    <row r="348" spans="2:7" ht="18.75" x14ac:dyDescent="0.3">
      <c r="B348" s="2"/>
      <c r="C348" s="2"/>
      <c r="D348" s="1"/>
      <c r="E348" s="1"/>
      <c r="F348" s="1"/>
      <c r="G348" s="1"/>
    </row>
    <row r="349" spans="2:7" ht="18.75" x14ac:dyDescent="0.3">
      <c r="B349" s="2"/>
      <c r="C349" s="2"/>
      <c r="D349" s="1"/>
      <c r="E349" s="1"/>
      <c r="F349" s="1"/>
      <c r="G349" s="1"/>
    </row>
    <row r="350" spans="2:7" ht="18.75" x14ac:dyDescent="0.3">
      <c r="B350" s="2"/>
      <c r="C350" s="2"/>
      <c r="D350" s="1"/>
      <c r="E350" s="1"/>
      <c r="F350" s="1"/>
      <c r="G350" s="1"/>
    </row>
    <row r="351" spans="2:7" ht="18.75" x14ac:dyDescent="0.3">
      <c r="B351" s="2"/>
      <c r="C351" s="2"/>
      <c r="D351" s="1"/>
      <c r="E351" s="1"/>
      <c r="F351" s="1"/>
      <c r="G351" s="1"/>
    </row>
    <row r="352" spans="2:7" ht="18.75" x14ac:dyDescent="0.3">
      <c r="B352" s="2"/>
      <c r="C352" s="2"/>
      <c r="D352" s="1"/>
      <c r="E352" s="1"/>
      <c r="F352" s="1"/>
      <c r="G352" s="1"/>
    </row>
    <row r="353" spans="2:7" ht="18.75" x14ac:dyDescent="0.3">
      <c r="B353" s="2"/>
      <c r="C353" s="2"/>
      <c r="D353" s="1"/>
      <c r="E353" s="1"/>
      <c r="F353" s="1"/>
      <c r="G353" s="1"/>
    </row>
    <row r="354" spans="2:7" ht="18.75" x14ac:dyDescent="0.3">
      <c r="B354" s="2"/>
      <c r="C354" s="2"/>
      <c r="D354" s="1"/>
      <c r="E354" s="1"/>
      <c r="F354" s="1"/>
      <c r="G354" s="1"/>
    </row>
    <row r="355" spans="2:7" ht="18.75" x14ac:dyDescent="0.3">
      <c r="B355" s="2"/>
      <c r="C355" s="2"/>
      <c r="D355" s="1"/>
      <c r="E355" s="1"/>
      <c r="F355" s="1"/>
      <c r="G355" s="1"/>
    </row>
    <row r="356" spans="2:7" ht="18.75" x14ac:dyDescent="0.3">
      <c r="B356" s="2"/>
      <c r="C356" s="2"/>
      <c r="D356" s="1"/>
      <c r="E356" s="1"/>
      <c r="F356" s="1"/>
      <c r="G356" s="1"/>
    </row>
    <row r="357" spans="2:7" ht="18.75" x14ac:dyDescent="0.3">
      <c r="B357" s="2"/>
      <c r="C357" s="2"/>
      <c r="D357" s="1"/>
      <c r="E357" s="1"/>
      <c r="F357" s="1"/>
      <c r="G357" s="1"/>
    </row>
    <row r="358" spans="2:7" ht="18.75" x14ac:dyDescent="0.3">
      <c r="B358" s="2"/>
      <c r="C358" s="2"/>
      <c r="D358" s="1"/>
      <c r="E358" s="1"/>
      <c r="F358" s="1"/>
      <c r="G358" s="1"/>
    </row>
    <row r="359" spans="2:7" ht="18.75" x14ac:dyDescent="0.3">
      <c r="B359" s="2"/>
      <c r="C359" s="2"/>
      <c r="D359" s="1"/>
      <c r="E359" s="1"/>
      <c r="F359" s="1"/>
      <c r="G359" s="1"/>
    </row>
    <row r="360" spans="2:7" ht="18.75" x14ac:dyDescent="0.3">
      <c r="B360" s="2"/>
      <c r="C360" s="2"/>
      <c r="D360" s="1"/>
      <c r="E360" s="1"/>
      <c r="F360" s="1"/>
      <c r="G360" s="1"/>
    </row>
    <row r="361" spans="2:7" ht="18.75" x14ac:dyDescent="0.3">
      <c r="B361" s="2"/>
      <c r="C361" s="2"/>
      <c r="D361" s="1"/>
      <c r="E361" s="1"/>
      <c r="F361" s="1"/>
      <c r="G361" s="1"/>
    </row>
    <row r="362" spans="2:7" ht="18.75" x14ac:dyDescent="0.3">
      <c r="B362" s="2"/>
      <c r="C362" s="2"/>
      <c r="D362" s="1"/>
      <c r="E362" s="1"/>
      <c r="F362" s="1"/>
      <c r="G362" s="1"/>
    </row>
    <row r="363" spans="2:7" ht="18.75" x14ac:dyDescent="0.3">
      <c r="B363" s="2"/>
      <c r="C363" s="2"/>
      <c r="D363" s="1"/>
      <c r="E363" s="1"/>
      <c r="F363" s="1"/>
      <c r="G363" s="1"/>
    </row>
    <row r="364" spans="2:7" ht="18.75" x14ac:dyDescent="0.3">
      <c r="B364" s="2"/>
      <c r="C364" s="2"/>
      <c r="D364" s="1"/>
      <c r="E364" s="1"/>
      <c r="F364" s="1"/>
      <c r="G364" s="1"/>
    </row>
    <row r="365" spans="2:7" ht="18.75" x14ac:dyDescent="0.3">
      <c r="B365" s="2"/>
      <c r="C365" s="2"/>
      <c r="D365" s="1"/>
      <c r="E365" s="1"/>
      <c r="F365" s="1"/>
      <c r="G365" s="1"/>
    </row>
    <row r="366" spans="2:7" ht="18.75" x14ac:dyDescent="0.3">
      <c r="B366" s="2"/>
      <c r="C366" s="2"/>
      <c r="D366" s="1"/>
      <c r="E366" s="1"/>
      <c r="F366" s="1"/>
      <c r="G366" s="1"/>
    </row>
    <row r="367" spans="2:7" ht="18.75" x14ac:dyDescent="0.3">
      <c r="B367" s="2"/>
      <c r="C367" s="2"/>
      <c r="D367" s="1"/>
      <c r="E367" s="1"/>
      <c r="F367" s="1"/>
      <c r="G367" s="1"/>
    </row>
    <row r="368" spans="2:7" ht="18.75" x14ac:dyDescent="0.3">
      <c r="B368" s="2"/>
      <c r="C368" s="2"/>
      <c r="D368" s="1"/>
      <c r="E368" s="1"/>
      <c r="F368" s="1"/>
      <c r="G368" s="1"/>
    </row>
    <row r="369" spans="2:7" ht="18.75" x14ac:dyDescent="0.3">
      <c r="B369" s="2"/>
      <c r="C369" s="2"/>
      <c r="D369" s="1"/>
      <c r="E369" s="1"/>
      <c r="F369" s="1"/>
      <c r="G369" s="1"/>
    </row>
    <row r="370" spans="2:7" ht="18.75" x14ac:dyDescent="0.3">
      <c r="B370" s="2"/>
      <c r="C370" s="2"/>
      <c r="D370" s="1"/>
      <c r="E370" s="1"/>
      <c r="F370" s="1"/>
      <c r="G370" s="1"/>
    </row>
    <row r="371" spans="2:7" ht="18.75" x14ac:dyDescent="0.3">
      <c r="B371" s="2"/>
      <c r="C371" s="2"/>
      <c r="D371" s="1"/>
      <c r="E371" s="1"/>
      <c r="F371" s="1"/>
      <c r="G371" s="1"/>
    </row>
    <row r="372" spans="2:7" ht="18.75" x14ac:dyDescent="0.3">
      <c r="B372" s="2"/>
      <c r="C372" s="2"/>
      <c r="D372" s="1"/>
      <c r="E372" s="1"/>
      <c r="F372" s="1"/>
      <c r="G372" s="1"/>
    </row>
    <row r="373" spans="2:7" ht="18.75" x14ac:dyDescent="0.3">
      <c r="B373" s="2"/>
      <c r="C373" s="2"/>
      <c r="D373" s="1"/>
      <c r="E373" s="1"/>
      <c r="F373" s="1"/>
      <c r="G373" s="1"/>
    </row>
    <row r="374" spans="2:7" ht="18.75" x14ac:dyDescent="0.3">
      <c r="B374" s="2"/>
      <c r="C374" s="2"/>
      <c r="D374" s="1"/>
      <c r="E374" s="1"/>
      <c r="F374" s="1"/>
      <c r="G374" s="1"/>
    </row>
    <row r="375" spans="2:7" ht="18.75" x14ac:dyDescent="0.3">
      <c r="B375" s="2"/>
      <c r="C375" s="2"/>
      <c r="D375" s="1"/>
      <c r="E375" s="1"/>
      <c r="F375" s="1"/>
      <c r="G375" s="1"/>
    </row>
    <row r="376" spans="2:7" ht="18.75" x14ac:dyDescent="0.3">
      <c r="B376" s="2"/>
      <c r="C376" s="2"/>
      <c r="D376" s="1"/>
      <c r="E376" s="1"/>
      <c r="F376" s="1"/>
      <c r="G376" s="1"/>
    </row>
    <row r="377" spans="2:7" ht="18.75" x14ac:dyDescent="0.3">
      <c r="B377" s="2"/>
      <c r="C377" s="2"/>
      <c r="D377" s="1"/>
      <c r="E377" s="1"/>
      <c r="F377" s="1"/>
      <c r="G377" s="1"/>
    </row>
    <row r="378" spans="2:7" ht="18.75" x14ac:dyDescent="0.3">
      <c r="B378" s="2"/>
      <c r="C378" s="2"/>
      <c r="D378" s="1"/>
      <c r="E378" s="1"/>
      <c r="F378" s="1"/>
      <c r="G378" s="1"/>
    </row>
    <row r="379" spans="2:7" ht="18.75" x14ac:dyDescent="0.3">
      <c r="B379" s="2"/>
      <c r="C379" s="2"/>
      <c r="D379" s="1"/>
      <c r="E379" s="1"/>
      <c r="F379" s="1"/>
      <c r="G379" s="1"/>
    </row>
    <row r="380" spans="2:7" ht="18.75" x14ac:dyDescent="0.3">
      <c r="B380" s="2"/>
      <c r="C380" s="2"/>
      <c r="D380" s="1"/>
      <c r="E380" s="1"/>
      <c r="F380" s="1"/>
      <c r="G380" s="1"/>
    </row>
    <row r="381" spans="2:7" ht="18.75" x14ac:dyDescent="0.3">
      <c r="B381" s="2"/>
      <c r="C381" s="2"/>
      <c r="D381" s="1"/>
      <c r="E381" s="1"/>
      <c r="F381" s="1"/>
      <c r="G381" s="1"/>
    </row>
    <row r="382" spans="2:7" ht="18.75" x14ac:dyDescent="0.3">
      <c r="B382" s="2"/>
      <c r="C382" s="2"/>
      <c r="D382" s="1"/>
      <c r="E382" s="1"/>
      <c r="F382" s="1"/>
      <c r="G382" s="1"/>
    </row>
    <row r="383" spans="2:7" ht="18.75" x14ac:dyDescent="0.3">
      <c r="B383" s="2"/>
      <c r="C383" s="2"/>
      <c r="D383" s="1"/>
      <c r="E383" s="1"/>
      <c r="F383" s="1"/>
      <c r="G383" s="1"/>
    </row>
    <row r="384" spans="2:7" ht="18.75" x14ac:dyDescent="0.3">
      <c r="B384" s="2"/>
      <c r="C384" s="2"/>
      <c r="D384" s="1"/>
      <c r="E384" s="1"/>
      <c r="F384" s="1"/>
      <c r="G384" s="1"/>
    </row>
    <row r="385" spans="2:7" ht="18.75" x14ac:dyDescent="0.3">
      <c r="B385" s="2"/>
      <c r="C385" s="2"/>
      <c r="D385" s="1"/>
      <c r="E385" s="1"/>
      <c r="F385" s="1"/>
      <c r="G385" s="1"/>
    </row>
    <row r="386" spans="2:7" ht="18.75" x14ac:dyDescent="0.3">
      <c r="B386" s="2"/>
      <c r="C386" s="2"/>
      <c r="D386" s="1"/>
      <c r="E386" s="1"/>
      <c r="F386" s="1"/>
      <c r="G386" s="1"/>
    </row>
    <row r="387" spans="2:7" ht="18.75" x14ac:dyDescent="0.3">
      <c r="B387" s="2"/>
      <c r="C387" s="2"/>
      <c r="D387" s="1"/>
      <c r="E387" s="1"/>
      <c r="F387" s="1"/>
      <c r="G387" s="1"/>
    </row>
    <row r="388" spans="2:7" ht="18.75" x14ac:dyDescent="0.3">
      <c r="B388" s="2"/>
      <c r="C388" s="2"/>
      <c r="D388" s="1"/>
      <c r="E388" s="1"/>
      <c r="F388" s="1"/>
      <c r="G388" s="1"/>
    </row>
    <row r="389" spans="2:7" ht="18.75" x14ac:dyDescent="0.3">
      <c r="B389" s="2"/>
      <c r="C389" s="2"/>
      <c r="D389" s="1"/>
      <c r="E389" s="1"/>
      <c r="F389" s="1"/>
      <c r="G389" s="1"/>
    </row>
    <row r="390" spans="2:7" ht="18.75" x14ac:dyDescent="0.3">
      <c r="B390" s="2"/>
      <c r="C390" s="2"/>
      <c r="D390" s="1"/>
      <c r="E390" s="1"/>
      <c r="F390" s="1"/>
      <c r="G390" s="1"/>
    </row>
    <row r="391" spans="2:7" ht="18.75" x14ac:dyDescent="0.3">
      <c r="B391" s="2"/>
      <c r="C391" s="2"/>
      <c r="D391" s="1"/>
      <c r="E391" s="1"/>
      <c r="F391" s="1"/>
      <c r="G391" s="1"/>
    </row>
    <row r="392" spans="2:7" ht="18.75" x14ac:dyDescent="0.3">
      <c r="B392" s="2"/>
      <c r="C392" s="2"/>
      <c r="D392" s="1"/>
      <c r="E392" s="1"/>
      <c r="F392" s="1"/>
      <c r="G392" s="1"/>
    </row>
    <row r="393" spans="2:7" ht="18.75" x14ac:dyDescent="0.3">
      <c r="B393" s="2"/>
      <c r="C393" s="2"/>
      <c r="D393" s="1"/>
      <c r="E393" s="1"/>
      <c r="F393" s="1"/>
      <c r="G393" s="1"/>
    </row>
    <row r="394" spans="2:7" ht="18.75" x14ac:dyDescent="0.3">
      <c r="B394" s="2"/>
      <c r="C394" s="2"/>
      <c r="D394" s="1"/>
      <c r="E394" s="1"/>
      <c r="F394" s="1"/>
      <c r="G394" s="1"/>
    </row>
    <row r="395" spans="2:7" ht="18.75" x14ac:dyDescent="0.3">
      <c r="B395" s="2"/>
      <c r="C395" s="2"/>
      <c r="D395" s="1"/>
      <c r="E395" s="1"/>
      <c r="F395" s="1"/>
      <c r="G395" s="1"/>
    </row>
    <row r="396" spans="2:7" ht="18.75" x14ac:dyDescent="0.3">
      <c r="B396" s="2"/>
      <c r="C396" s="2"/>
      <c r="D396" s="1"/>
      <c r="E396" s="1"/>
      <c r="F396" s="1"/>
      <c r="G396" s="1"/>
    </row>
    <row r="397" spans="2:7" ht="18.75" x14ac:dyDescent="0.3">
      <c r="B397" s="2"/>
      <c r="C397" s="2"/>
      <c r="D397" s="1"/>
      <c r="E397" s="1"/>
      <c r="F397" s="1"/>
      <c r="G397" s="1"/>
    </row>
    <row r="398" spans="2:7" ht="18.75" x14ac:dyDescent="0.3">
      <c r="B398" s="2"/>
      <c r="C398" s="2"/>
      <c r="D398" s="1"/>
      <c r="E398" s="1"/>
      <c r="F398" s="1"/>
      <c r="G398" s="1"/>
    </row>
    <row r="399" spans="2:7" ht="18.75" x14ac:dyDescent="0.3">
      <c r="B399" s="2"/>
      <c r="C399" s="2"/>
      <c r="D399" s="1"/>
      <c r="E399" s="1"/>
      <c r="F399" s="1"/>
      <c r="G399" s="1"/>
    </row>
    <row r="400" spans="2:7" ht="18.75" x14ac:dyDescent="0.3">
      <c r="B400" s="2"/>
      <c r="C400" s="2"/>
      <c r="D400" s="1"/>
      <c r="E400" s="1"/>
      <c r="F400" s="1"/>
      <c r="G400" s="1"/>
    </row>
    <row r="401" spans="2:7" ht="18.75" x14ac:dyDescent="0.3">
      <c r="B401" s="2"/>
      <c r="C401" s="2"/>
      <c r="D401" s="1"/>
      <c r="E401" s="1"/>
      <c r="F401" s="1"/>
      <c r="G401" s="1"/>
    </row>
    <row r="402" spans="2:7" ht="18.75" x14ac:dyDescent="0.3">
      <c r="B402" s="2"/>
      <c r="C402" s="2"/>
      <c r="D402" s="1"/>
      <c r="E402" s="1"/>
      <c r="F402" s="1"/>
      <c r="G402" s="1"/>
    </row>
    <row r="403" spans="2:7" ht="18.75" x14ac:dyDescent="0.3">
      <c r="B403" s="2"/>
      <c r="C403" s="2"/>
      <c r="D403" s="1"/>
      <c r="E403" s="1"/>
      <c r="F403" s="1"/>
      <c r="G403" s="1"/>
    </row>
    <row r="404" spans="2:7" ht="18.75" x14ac:dyDescent="0.3">
      <c r="B404" s="2"/>
      <c r="C404" s="2"/>
      <c r="D404" s="1"/>
      <c r="E404" s="1"/>
      <c r="F404" s="1"/>
      <c r="G404" s="1"/>
    </row>
    <row r="405" spans="2:7" ht="18.75" x14ac:dyDescent="0.3">
      <c r="B405" s="2"/>
      <c r="C405" s="2"/>
      <c r="D405" s="1"/>
      <c r="E405" s="1"/>
      <c r="F405" s="1"/>
      <c r="G405" s="1"/>
    </row>
    <row r="406" spans="2:7" ht="18.75" x14ac:dyDescent="0.3">
      <c r="B406" s="2"/>
      <c r="C406" s="2"/>
      <c r="D406" s="1"/>
      <c r="E406" s="1"/>
      <c r="F406" s="1"/>
      <c r="G406" s="1"/>
    </row>
    <row r="407" spans="2:7" ht="18.75" x14ac:dyDescent="0.3">
      <c r="B407" s="2"/>
      <c r="C407" s="2"/>
      <c r="D407" s="1"/>
      <c r="E407" s="1"/>
      <c r="F407" s="1"/>
      <c r="G407" s="1"/>
    </row>
    <row r="408" spans="2:7" ht="18.75" x14ac:dyDescent="0.3">
      <c r="B408" s="2"/>
      <c r="C408" s="2"/>
      <c r="D408" s="1"/>
      <c r="E408" s="1"/>
      <c r="F408" s="1"/>
      <c r="G408" s="1"/>
    </row>
    <row r="409" spans="2:7" ht="18.75" x14ac:dyDescent="0.3">
      <c r="B409" s="2"/>
      <c r="C409" s="2"/>
      <c r="D409" s="1"/>
      <c r="E409" s="1"/>
      <c r="F409" s="1"/>
      <c r="G409" s="1"/>
    </row>
    <row r="410" spans="2:7" ht="18.75" x14ac:dyDescent="0.3">
      <c r="B410" s="2"/>
      <c r="C410" s="2"/>
      <c r="D410" s="1"/>
      <c r="E410" s="1"/>
      <c r="F410" s="1"/>
      <c r="G410" s="1"/>
    </row>
    <row r="411" spans="2:7" ht="18.75" x14ac:dyDescent="0.3">
      <c r="B411" s="2"/>
      <c r="C411" s="2"/>
      <c r="D411" s="1"/>
      <c r="E411" s="1"/>
      <c r="F411" s="1"/>
      <c r="G411" s="1"/>
    </row>
    <row r="412" spans="2:7" ht="18.75" x14ac:dyDescent="0.3">
      <c r="B412" s="2"/>
      <c r="C412" s="2"/>
      <c r="D412" s="1"/>
      <c r="E412" s="1"/>
      <c r="F412" s="1"/>
      <c r="G412" s="1"/>
    </row>
    <row r="413" spans="2:7" ht="18.75" x14ac:dyDescent="0.3">
      <c r="B413" s="2"/>
      <c r="C413" s="2"/>
      <c r="D413" s="1"/>
      <c r="E413" s="1"/>
      <c r="F413" s="1"/>
      <c r="G413" s="1"/>
    </row>
    <row r="414" spans="2:7" ht="18.75" x14ac:dyDescent="0.3">
      <c r="B414" s="2"/>
      <c r="C414" s="2"/>
      <c r="D414" s="1"/>
      <c r="E414" s="1"/>
      <c r="F414" s="1"/>
      <c r="G414" s="1"/>
    </row>
    <row r="415" spans="2:7" ht="18.75" x14ac:dyDescent="0.3">
      <c r="B415" s="2"/>
      <c r="C415" s="2"/>
      <c r="D415" s="1"/>
      <c r="E415" s="1"/>
      <c r="F415" s="1"/>
      <c r="G415" s="1"/>
    </row>
    <row r="416" spans="2:7" ht="18.75" x14ac:dyDescent="0.3">
      <c r="B416" s="2"/>
      <c r="C416" s="2"/>
      <c r="D416" s="1"/>
      <c r="E416" s="1"/>
      <c r="F416" s="1"/>
      <c r="G416" s="1"/>
    </row>
    <row r="417" spans="2:7" ht="18.75" x14ac:dyDescent="0.3">
      <c r="B417" s="2"/>
      <c r="C417" s="2"/>
      <c r="D417" s="1"/>
      <c r="E417" s="1"/>
      <c r="F417" s="1"/>
      <c r="G417" s="1"/>
    </row>
    <row r="418" spans="2:7" ht="18.75" x14ac:dyDescent="0.3">
      <c r="B418" s="2"/>
      <c r="C418" s="2"/>
      <c r="D418" s="1"/>
      <c r="E418" s="1"/>
      <c r="F418" s="1"/>
      <c r="G418" s="1"/>
    </row>
    <row r="419" spans="2:7" ht="18.75" x14ac:dyDescent="0.3">
      <c r="B419" s="2"/>
      <c r="C419" s="2"/>
      <c r="D419" s="1"/>
      <c r="E419" s="1"/>
      <c r="F419" s="1"/>
      <c r="G419" s="1"/>
    </row>
    <row r="420" spans="2:7" ht="18.75" x14ac:dyDescent="0.3">
      <c r="B420" s="2"/>
      <c r="C420" s="2"/>
      <c r="D420" s="1"/>
      <c r="E420" s="1"/>
      <c r="F420" s="1"/>
      <c r="G420" s="1"/>
    </row>
    <row r="421" spans="2:7" ht="18.75" x14ac:dyDescent="0.3">
      <c r="B421" s="2"/>
      <c r="C421" s="2"/>
      <c r="D421" s="1"/>
      <c r="E421" s="1"/>
      <c r="F421" s="1"/>
      <c r="G421" s="1"/>
    </row>
    <row r="422" spans="2:7" ht="18.75" x14ac:dyDescent="0.3">
      <c r="B422" s="2"/>
      <c r="C422" s="2"/>
      <c r="D422" s="1"/>
      <c r="E422" s="1"/>
      <c r="F422" s="1"/>
      <c r="G422" s="1"/>
    </row>
    <row r="423" spans="2:7" ht="18.75" x14ac:dyDescent="0.3">
      <c r="B423" s="2"/>
      <c r="C423" s="2"/>
      <c r="D423" s="1"/>
      <c r="E423" s="1"/>
      <c r="F423" s="1"/>
      <c r="G423" s="1"/>
    </row>
    <row r="424" spans="2:7" ht="18.75" x14ac:dyDescent="0.3">
      <c r="B424" s="2"/>
      <c r="C424" s="2"/>
      <c r="D424" s="1"/>
      <c r="E424" s="1"/>
      <c r="F424" s="1"/>
      <c r="G424" s="1"/>
    </row>
    <row r="425" spans="2:7" ht="18.75" x14ac:dyDescent="0.3">
      <c r="B425" s="2"/>
      <c r="C425" s="2"/>
      <c r="D425" s="1"/>
      <c r="E425" s="1"/>
      <c r="F425" s="1"/>
      <c r="G425" s="1"/>
    </row>
    <row r="426" spans="2:7" ht="18.75" x14ac:dyDescent="0.3">
      <c r="B426" s="2"/>
      <c r="C426" s="2"/>
      <c r="D426" s="1"/>
      <c r="E426" s="1"/>
      <c r="F426" s="1"/>
      <c r="G426" s="1"/>
    </row>
    <row r="427" spans="2:7" ht="18.75" x14ac:dyDescent="0.3">
      <c r="B427" s="2"/>
      <c r="C427" s="2"/>
      <c r="D427" s="1"/>
      <c r="E427" s="1"/>
      <c r="F427" s="1"/>
      <c r="G427" s="1"/>
    </row>
    <row r="428" spans="2:7" ht="18.75" x14ac:dyDescent="0.3">
      <c r="B428" s="2"/>
      <c r="C428" s="2"/>
      <c r="D428" s="1"/>
      <c r="E428" s="1"/>
      <c r="F428" s="1"/>
      <c r="G428" s="1"/>
    </row>
    <row r="429" spans="2:7" ht="18.75" x14ac:dyDescent="0.3">
      <c r="B429" s="2"/>
      <c r="C429" s="2"/>
      <c r="D429" s="1"/>
      <c r="E429" s="1"/>
      <c r="F429" s="1"/>
      <c r="G429" s="1"/>
    </row>
    <row r="430" spans="2:7" ht="18.75" x14ac:dyDescent="0.3">
      <c r="B430" s="2"/>
      <c r="C430" s="2"/>
      <c r="D430" s="1"/>
      <c r="E430" s="1"/>
      <c r="F430" s="1"/>
      <c r="G430" s="1"/>
    </row>
    <row r="431" spans="2:7" ht="18.75" x14ac:dyDescent="0.3">
      <c r="B431" s="2"/>
      <c r="C431" s="2"/>
      <c r="D431" s="1"/>
      <c r="E431" s="1"/>
      <c r="F431" s="1"/>
      <c r="G431" s="1"/>
    </row>
    <row r="432" spans="2:7" ht="18.75" x14ac:dyDescent="0.3">
      <c r="B432" s="2"/>
      <c r="C432" s="2"/>
      <c r="D432" s="1"/>
      <c r="E432" s="1"/>
      <c r="F432" s="1"/>
      <c r="G432" s="1"/>
    </row>
    <row r="433" spans="2:7" ht="18.75" x14ac:dyDescent="0.3">
      <c r="B433" s="2"/>
      <c r="C433" s="2"/>
      <c r="D433" s="1"/>
      <c r="E433" s="1"/>
      <c r="F433" s="1"/>
      <c r="G433" s="1"/>
    </row>
    <row r="434" spans="2:7" ht="18.75" x14ac:dyDescent="0.3">
      <c r="B434" s="2"/>
      <c r="C434" s="2"/>
      <c r="D434" s="1"/>
      <c r="E434" s="1"/>
      <c r="F434" s="1"/>
      <c r="G434" s="1"/>
    </row>
    <row r="435" spans="2:7" ht="18.75" x14ac:dyDescent="0.3">
      <c r="B435" s="2"/>
      <c r="C435" s="2"/>
      <c r="D435" s="1"/>
      <c r="E435" s="1"/>
      <c r="F435" s="1"/>
      <c r="G435" s="1"/>
    </row>
    <row r="436" spans="2:7" ht="18.75" x14ac:dyDescent="0.3">
      <c r="B436" s="2"/>
      <c r="C436" s="2"/>
      <c r="D436" s="1"/>
      <c r="E436" s="1"/>
      <c r="F436" s="1"/>
      <c r="G436" s="1"/>
    </row>
    <row r="437" spans="2:7" ht="18.75" x14ac:dyDescent="0.3">
      <c r="B437" s="2"/>
      <c r="C437" s="2"/>
      <c r="D437" s="1"/>
      <c r="E437" s="1"/>
      <c r="F437" s="1"/>
      <c r="G437" s="1"/>
    </row>
    <row r="438" spans="2:7" ht="18.75" x14ac:dyDescent="0.3">
      <c r="B438" s="2"/>
      <c r="C438" s="2"/>
      <c r="D438" s="1"/>
      <c r="E438" s="1"/>
      <c r="F438" s="1"/>
      <c r="G438" s="1"/>
    </row>
    <row r="439" spans="2:7" ht="18.75" x14ac:dyDescent="0.3">
      <c r="B439" s="2"/>
      <c r="C439" s="2"/>
      <c r="D439" s="1"/>
      <c r="E439" s="1"/>
      <c r="F439" s="1"/>
      <c r="G439" s="1"/>
    </row>
    <row r="440" spans="2:7" ht="18.75" x14ac:dyDescent="0.3">
      <c r="B440" s="2"/>
      <c r="C440" s="2"/>
      <c r="D440" s="1"/>
      <c r="E440" s="1"/>
      <c r="F440" s="1"/>
      <c r="G440" s="1"/>
    </row>
    <row r="441" spans="2:7" ht="18.75" x14ac:dyDescent="0.3">
      <c r="B441" s="2"/>
      <c r="C441" s="2"/>
      <c r="D441" s="1"/>
      <c r="E441" s="1"/>
      <c r="F441" s="1"/>
      <c r="G441" s="1"/>
    </row>
    <row r="442" spans="2:7" ht="18.75" x14ac:dyDescent="0.3">
      <c r="B442" s="2"/>
      <c r="C442" s="2"/>
      <c r="D442" s="1"/>
      <c r="E442" s="1"/>
      <c r="F442" s="1"/>
      <c r="G442" s="1"/>
    </row>
    <row r="443" spans="2:7" ht="18.75" x14ac:dyDescent="0.3">
      <c r="B443" s="2"/>
      <c r="C443" s="2"/>
      <c r="D443" s="1"/>
      <c r="E443" s="1"/>
      <c r="F443" s="1"/>
      <c r="G443" s="1"/>
    </row>
    <row r="444" spans="2:7" ht="18.75" x14ac:dyDescent="0.3">
      <c r="B444" s="2"/>
      <c r="C444" s="2"/>
      <c r="D444" s="1"/>
      <c r="E444" s="1"/>
      <c r="F444" s="1"/>
      <c r="G444" s="1"/>
    </row>
    <row r="445" spans="2:7" ht="18.75" x14ac:dyDescent="0.3">
      <c r="B445" s="2"/>
      <c r="C445" s="2"/>
      <c r="D445" s="1"/>
      <c r="E445" s="1"/>
      <c r="F445" s="1"/>
      <c r="G445" s="1"/>
    </row>
    <row r="446" spans="2:7" ht="18.75" x14ac:dyDescent="0.3">
      <c r="B446" s="2"/>
      <c r="C446" s="2"/>
      <c r="D446" s="1"/>
      <c r="E446" s="1"/>
      <c r="F446" s="1"/>
      <c r="G446" s="1"/>
    </row>
    <row r="447" spans="2:7" ht="18.75" x14ac:dyDescent="0.3">
      <c r="B447" s="2"/>
      <c r="C447" s="2"/>
      <c r="D447" s="1"/>
      <c r="E447" s="1"/>
      <c r="F447" s="1"/>
      <c r="G447" s="1"/>
    </row>
    <row r="448" spans="2:7" ht="18.75" x14ac:dyDescent="0.3">
      <c r="B448" s="2"/>
      <c r="C448" s="2"/>
      <c r="D448" s="1"/>
      <c r="E448" s="1"/>
      <c r="F448" s="1"/>
      <c r="G448" s="1"/>
    </row>
    <row r="449" spans="2:7" ht="18.75" x14ac:dyDescent="0.3">
      <c r="B449" s="2"/>
      <c r="C449" s="2"/>
      <c r="D449" s="1"/>
      <c r="E449" s="1"/>
      <c r="F449" s="1"/>
      <c r="G449" s="1"/>
    </row>
    <row r="450" spans="2:7" ht="18.75" x14ac:dyDescent="0.3">
      <c r="B450" s="2"/>
      <c r="C450" s="2"/>
      <c r="D450" s="1"/>
      <c r="E450" s="1"/>
      <c r="F450" s="1"/>
      <c r="G450" s="1"/>
    </row>
    <row r="451" spans="2:7" ht="18.75" x14ac:dyDescent="0.3">
      <c r="B451" s="2"/>
      <c r="C451" s="2"/>
      <c r="D451" s="1"/>
      <c r="E451" s="1"/>
      <c r="F451" s="1"/>
      <c r="G451" s="1"/>
    </row>
    <row r="452" spans="2:7" ht="18.75" x14ac:dyDescent="0.3">
      <c r="B452" s="2"/>
      <c r="C452" s="2"/>
      <c r="D452" s="1"/>
      <c r="E452" s="1"/>
      <c r="F452" s="1"/>
      <c r="G452" s="1"/>
    </row>
    <row r="453" spans="2:7" ht="18.75" x14ac:dyDescent="0.3">
      <c r="B453" s="2"/>
      <c r="C453" s="2"/>
      <c r="D453" s="1"/>
      <c r="E453" s="1"/>
      <c r="F453" s="1"/>
      <c r="G453" s="1"/>
    </row>
    <row r="454" spans="2:7" ht="18.75" x14ac:dyDescent="0.3">
      <c r="B454" s="2"/>
      <c r="C454" s="2"/>
      <c r="D454" s="1"/>
      <c r="E454" s="1"/>
      <c r="F454" s="1"/>
      <c r="G454" s="1"/>
    </row>
    <row r="455" spans="2:7" ht="18.75" x14ac:dyDescent="0.3">
      <c r="B455" s="2"/>
      <c r="C455" s="2"/>
      <c r="D455" s="1"/>
      <c r="E455" s="1"/>
      <c r="F455" s="1"/>
      <c r="G455" s="1"/>
    </row>
    <row r="456" spans="2:7" ht="18.75" x14ac:dyDescent="0.3">
      <c r="B456" s="2"/>
      <c r="C456" s="2"/>
      <c r="D456" s="1"/>
      <c r="E456" s="1"/>
      <c r="F456" s="1"/>
      <c r="G456" s="1"/>
    </row>
    <row r="457" spans="2:7" ht="18.75" x14ac:dyDescent="0.3">
      <c r="B457" s="2"/>
      <c r="C457" s="2"/>
      <c r="D457" s="1"/>
      <c r="E457" s="1"/>
      <c r="F457" s="1"/>
      <c r="G457" s="1"/>
    </row>
    <row r="458" spans="2:7" ht="18.75" x14ac:dyDescent="0.3">
      <c r="B458" s="2"/>
      <c r="C458" s="2"/>
      <c r="D458" s="1"/>
      <c r="E458" s="1"/>
      <c r="F458" s="1"/>
      <c r="G458" s="1"/>
    </row>
    <row r="459" spans="2:7" ht="18.75" x14ac:dyDescent="0.3">
      <c r="B459" s="2"/>
      <c r="C459" s="2"/>
      <c r="D459" s="1"/>
      <c r="E459" s="1"/>
      <c r="F459" s="1"/>
      <c r="G459" s="1"/>
    </row>
    <row r="460" spans="2:7" ht="18.75" x14ac:dyDescent="0.3">
      <c r="B460" s="2"/>
      <c r="C460" s="2"/>
      <c r="D460" s="1"/>
      <c r="E460" s="1"/>
      <c r="F460" s="1"/>
      <c r="G460" s="1"/>
    </row>
    <row r="461" spans="2:7" ht="18.75" x14ac:dyDescent="0.3">
      <c r="B461" s="2"/>
      <c r="C461" s="2"/>
      <c r="D461" s="1"/>
      <c r="E461" s="1"/>
      <c r="F461" s="1"/>
      <c r="G461" s="1"/>
    </row>
    <row r="462" spans="2:7" ht="18.75" x14ac:dyDescent="0.3">
      <c r="B462" s="2"/>
      <c r="C462" s="2"/>
      <c r="D462" s="1"/>
      <c r="E462" s="1"/>
      <c r="F462" s="1"/>
      <c r="G462" s="1"/>
    </row>
    <row r="463" spans="2:7" ht="18.75" x14ac:dyDescent="0.3">
      <c r="B463" s="2"/>
      <c r="C463" s="2"/>
      <c r="D463" s="1"/>
      <c r="E463" s="1"/>
      <c r="F463" s="1"/>
      <c r="G463" s="1"/>
    </row>
    <row r="464" spans="2:7" ht="18.75" x14ac:dyDescent="0.3">
      <c r="B464" s="2"/>
      <c r="C464" s="2"/>
      <c r="D464" s="1"/>
      <c r="E464" s="1"/>
      <c r="F464" s="1"/>
      <c r="G464" s="1"/>
    </row>
    <row r="465" spans="2:7" ht="18.75" x14ac:dyDescent="0.3">
      <c r="B465" s="2"/>
      <c r="C465" s="2"/>
      <c r="D465" s="1"/>
      <c r="E465" s="1"/>
      <c r="F465" s="1"/>
      <c r="G465" s="1"/>
    </row>
    <row r="466" spans="2:7" ht="18.75" x14ac:dyDescent="0.3">
      <c r="B466" s="2"/>
      <c r="C466" s="2"/>
      <c r="D466" s="1"/>
      <c r="E466" s="1"/>
      <c r="F466" s="1"/>
      <c r="G466" s="1"/>
    </row>
    <row r="467" spans="2:7" ht="18.75" x14ac:dyDescent="0.3">
      <c r="B467" s="2"/>
      <c r="C467" s="2"/>
      <c r="D467" s="1"/>
      <c r="E467" s="1"/>
      <c r="F467" s="1"/>
      <c r="G467" s="1"/>
    </row>
    <row r="468" spans="2:7" ht="18.75" x14ac:dyDescent="0.3">
      <c r="B468" s="2"/>
      <c r="C468" s="2"/>
      <c r="D468" s="1"/>
      <c r="E468" s="1"/>
      <c r="F468" s="1"/>
      <c r="G468" s="1"/>
    </row>
    <row r="469" spans="2:7" ht="18.75" x14ac:dyDescent="0.3">
      <c r="B469" s="2"/>
      <c r="C469" s="2"/>
      <c r="D469" s="1"/>
      <c r="E469" s="1"/>
      <c r="F469" s="1"/>
      <c r="G469" s="1"/>
    </row>
    <row r="470" spans="2:7" ht="18.75" x14ac:dyDescent="0.3">
      <c r="B470" s="2"/>
      <c r="C470" s="2"/>
      <c r="D470" s="1"/>
      <c r="E470" s="1"/>
      <c r="F470" s="1"/>
      <c r="G470" s="1"/>
    </row>
    <row r="471" spans="2:7" ht="18.75" x14ac:dyDescent="0.3">
      <c r="B471" s="2"/>
      <c r="C471" s="2"/>
      <c r="D471" s="1"/>
      <c r="E471" s="1"/>
      <c r="F471" s="1"/>
      <c r="G471" s="1"/>
    </row>
    <row r="472" spans="2:7" ht="18.75" x14ac:dyDescent="0.3">
      <c r="B472" s="2"/>
      <c r="C472" s="2"/>
      <c r="D472" s="1"/>
      <c r="E472" s="1"/>
      <c r="F472" s="1"/>
      <c r="G472" s="1"/>
    </row>
    <row r="473" spans="2:7" ht="18.75" x14ac:dyDescent="0.3">
      <c r="B473" s="2"/>
      <c r="C473" s="2"/>
      <c r="D473" s="1"/>
      <c r="E473" s="1"/>
      <c r="F473" s="1"/>
      <c r="G473" s="1"/>
    </row>
    <row r="474" spans="2:7" ht="18.75" x14ac:dyDescent="0.3">
      <c r="B474" s="2"/>
      <c r="C474" s="2"/>
      <c r="D474" s="1"/>
      <c r="E474" s="1"/>
      <c r="F474" s="1"/>
      <c r="G474" s="1"/>
    </row>
    <row r="475" spans="2:7" ht="18.75" x14ac:dyDescent="0.3">
      <c r="B475" s="2"/>
      <c r="C475" s="2"/>
      <c r="D475" s="1"/>
      <c r="E475" s="1"/>
      <c r="F475" s="1"/>
      <c r="G475" s="1"/>
    </row>
    <row r="476" spans="2:7" ht="18.75" x14ac:dyDescent="0.3">
      <c r="B476" s="2"/>
      <c r="C476" s="2"/>
      <c r="D476" s="1"/>
      <c r="E476" s="1"/>
      <c r="F476" s="1"/>
      <c r="G476" s="1"/>
    </row>
    <row r="477" spans="2:7" ht="18.75" x14ac:dyDescent="0.3">
      <c r="B477" s="2"/>
      <c r="C477" s="2"/>
      <c r="D477" s="1"/>
      <c r="E477" s="1"/>
      <c r="F477" s="1"/>
      <c r="G477" s="1"/>
    </row>
    <row r="478" spans="2:7" ht="18.75" x14ac:dyDescent="0.3">
      <c r="B478" s="2"/>
      <c r="C478" s="2"/>
      <c r="D478" s="1"/>
      <c r="E478" s="1"/>
      <c r="F478" s="1"/>
      <c r="G478" s="1"/>
    </row>
    <row r="479" spans="2:7" ht="18.75" x14ac:dyDescent="0.3">
      <c r="B479" s="2"/>
      <c r="C479" s="2"/>
      <c r="D479" s="1"/>
      <c r="E479" s="1"/>
      <c r="F479" s="1"/>
      <c r="G479" s="1"/>
    </row>
    <row r="480" spans="2:7" ht="18.75" x14ac:dyDescent="0.3">
      <c r="B480" s="2"/>
      <c r="C480" s="2"/>
      <c r="D480" s="1"/>
      <c r="E480" s="1"/>
      <c r="F480" s="1"/>
      <c r="G480" s="1"/>
    </row>
    <row r="481" spans="2:7" ht="18.75" x14ac:dyDescent="0.3">
      <c r="B481" s="2"/>
      <c r="C481" s="2"/>
      <c r="D481" s="1"/>
      <c r="E481" s="1"/>
      <c r="F481" s="1"/>
      <c r="G481" s="1"/>
    </row>
    <row r="482" spans="2:7" ht="18.75" x14ac:dyDescent="0.3">
      <c r="B482" s="2"/>
      <c r="C482" s="2"/>
      <c r="D482" s="1"/>
      <c r="E482" s="1"/>
      <c r="F482" s="1"/>
      <c r="G482" s="1"/>
    </row>
    <row r="483" spans="2:7" ht="18.75" x14ac:dyDescent="0.3">
      <c r="B483" s="2"/>
      <c r="C483" s="2"/>
      <c r="D483" s="1"/>
      <c r="E483" s="1"/>
      <c r="F483" s="1"/>
      <c r="G483" s="1"/>
    </row>
    <row r="484" spans="2:7" ht="18.75" x14ac:dyDescent="0.3">
      <c r="B484" s="2"/>
      <c r="C484" s="2"/>
      <c r="D484" s="1"/>
      <c r="E484" s="1"/>
      <c r="F484" s="1"/>
      <c r="G484" s="1"/>
    </row>
    <row r="485" spans="2:7" ht="18.75" x14ac:dyDescent="0.3">
      <c r="B485" s="2"/>
      <c r="C485" s="2"/>
      <c r="D485" s="1"/>
      <c r="E485" s="1"/>
      <c r="F485" s="1"/>
      <c r="G485" s="1"/>
    </row>
    <row r="486" spans="2:7" ht="18.75" x14ac:dyDescent="0.3">
      <c r="B486" s="2"/>
      <c r="C486" s="2"/>
      <c r="D486" s="1"/>
      <c r="E486" s="1"/>
      <c r="F486" s="1"/>
      <c r="G486" s="1"/>
    </row>
  </sheetData>
  <sheetProtection sort="0" autoFilter="0" pivotTables="0"/>
  <mergeCells count="13">
    <mergeCell ref="G3:G4"/>
    <mergeCell ref="A2:G2"/>
    <mergeCell ref="A3:A4"/>
    <mergeCell ref="B3:C3"/>
    <mergeCell ref="D3:D4"/>
    <mergeCell ref="F3:F4"/>
    <mergeCell ref="E3:E4"/>
    <mergeCell ref="N3:N4"/>
    <mergeCell ref="H3:H4"/>
    <mergeCell ref="I3:J3"/>
    <mergeCell ref="K3:K4"/>
    <mergeCell ref="M3:M4"/>
    <mergeCell ref="L3:L4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view="pageBreakPreview" zoomScale="90" zoomScaleNormal="100" zoomScaleSheetLayoutView="90" workbookViewId="0">
      <selection activeCell="H7" sqref="H7"/>
    </sheetView>
  </sheetViews>
  <sheetFormatPr defaultRowHeight="15" x14ac:dyDescent="0.25"/>
  <cols>
    <col min="1" max="1" width="49.42578125" customWidth="1"/>
    <col min="2" max="4" width="18.5703125" customWidth="1"/>
  </cols>
  <sheetData>
    <row r="1" spans="1:4" ht="18.75" customHeight="1" x14ac:dyDescent="0.25">
      <c r="A1" s="123" t="s">
        <v>239</v>
      </c>
      <c r="B1" s="123"/>
      <c r="C1" s="123"/>
      <c r="D1" s="123"/>
    </row>
    <row r="2" spans="1:4" ht="94.5" customHeight="1" x14ac:dyDescent="0.25">
      <c r="A2" s="100" t="s">
        <v>237</v>
      </c>
      <c r="B2" s="121" t="s">
        <v>207</v>
      </c>
      <c r="C2" s="121" t="s">
        <v>208</v>
      </c>
      <c r="D2" s="121" t="s">
        <v>181</v>
      </c>
    </row>
    <row r="3" spans="1:4" ht="37.5" customHeight="1" x14ac:dyDescent="0.25">
      <c r="A3" s="95" t="s">
        <v>54</v>
      </c>
      <c r="B3" s="143">
        <v>67</v>
      </c>
      <c r="C3" s="101">
        <v>67</v>
      </c>
      <c r="D3" s="101">
        <v>2010</v>
      </c>
    </row>
    <row r="4" spans="1:4" ht="37.5" customHeight="1" x14ac:dyDescent="0.25">
      <c r="A4" s="95" t="s">
        <v>55</v>
      </c>
      <c r="B4" s="143">
        <v>20</v>
      </c>
      <c r="C4" s="101">
        <v>20</v>
      </c>
      <c r="D4" s="101">
        <v>600</v>
      </c>
    </row>
    <row r="5" spans="1:4" ht="37.5" customHeight="1" x14ac:dyDescent="0.25">
      <c r="A5" s="95" t="s">
        <v>63</v>
      </c>
      <c r="B5" s="143">
        <v>0</v>
      </c>
      <c r="C5" s="101">
        <v>0</v>
      </c>
      <c r="D5" s="101">
        <v>0</v>
      </c>
    </row>
    <row r="6" spans="1:4" ht="37.5" customHeight="1" x14ac:dyDescent="0.25">
      <c r="A6" s="95" t="s">
        <v>64</v>
      </c>
      <c r="B6" s="143">
        <v>0</v>
      </c>
      <c r="C6" s="101">
        <v>0</v>
      </c>
      <c r="D6" s="101">
        <v>0</v>
      </c>
    </row>
    <row r="7" spans="1:4" ht="37.5" customHeight="1" x14ac:dyDescent="0.25">
      <c r="A7" s="95" t="s">
        <v>65</v>
      </c>
      <c r="B7" s="143">
        <v>11</v>
      </c>
      <c r="C7" s="101">
        <v>11</v>
      </c>
      <c r="D7" s="101">
        <v>330</v>
      </c>
    </row>
    <row r="8" spans="1:4" ht="37.5" customHeight="1" x14ac:dyDescent="0.25">
      <c r="A8" s="95" t="s">
        <v>66</v>
      </c>
      <c r="B8" s="143">
        <v>10</v>
      </c>
      <c r="C8" s="101">
        <v>10</v>
      </c>
      <c r="D8" s="101">
        <v>300</v>
      </c>
    </row>
    <row r="9" spans="1:4" ht="37.5" customHeight="1" x14ac:dyDescent="0.25">
      <c r="A9" s="122" t="s">
        <v>84</v>
      </c>
      <c r="B9" s="35">
        <f>SUM(B3:B8)</f>
        <v>108</v>
      </c>
      <c r="C9" s="35">
        <f>SUM(C3:C8)</f>
        <v>108</v>
      </c>
      <c r="D9" s="35">
        <f>SUM(D3:D8)</f>
        <v>3240</v>
      </c>
    </row>
  </sheetData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4"/>
  <sheetViews>
    <sheetView view="pageBreakPreview" topLeftCell="A52" zoomScale="86" zoomScaleNormal="100" zoomScaleSheetLayoutView="86" workbookViewId="0">
      <selection activeCell="B72" sqref="B72"/>
    </sheetView>
  </sheetViews>
  <sheetFormatPr defaultRowHeight="15" x14ac:dyDescent="0.25"/>
  <cols>
    <col min="1" max="1" width="5" customWidth="1"/>
    <col min="2" max="2" width="97.42578125" customWidth="1"/>
    <col min="3" max="3" width="22.85546875" customWidth="1"/>
    <col min="4" max="6" width="25.42578125" customWidth="1"/>
  </cols>
  <sheetData>
    <row r="1" spans="1:6" ht="37.5" customHeight="1" x14ac:dyDescent="0.25">
      <c r="A1" s="356" t="s">
        <v>240</v>
      </c>
      <c r="B1" s="356"/>
      <c r="C1" s="356"/>
      <c r="D1" s="356"/>
      <c r="E1" s="356"/>
      <c r="F1" s="356"/>
    </row>
    <row r="2" spans="1:6" ht="86.25" customHeight="1" x14ac:dyDescent="0.25">
      <c r="A2" s="27" t="s">
        <v>56</v>
      </c>
      <c r="B2" s="27" t="s">
        <v>117</v>
      </c>
      <c r="C2" s="27" t="s">
        <v>248</v>
      </c>
      <c r="D2" s="241" t="s">
        <v>259</v>
      </c>
      <c r="E2" s="151" t="s">
        <v>246</v>
      </c>
      <c r="F2" s="150" t="s">
        <v>260</v>
      </c>
    </row>
    <row r="3" spans="1:6" ht="18.75" x14ac:dyDescent="0.25">
      <c r="A3" s="138"/>
      <c r="B3" s="139" t="s">
        <v>218</v>
      </c>
      <c r="C3" s="138"/>
      <c r="D3" s="161"/>
      <c r="E3" s="161"/>
      <c r="F3" s="138"/>
    </row>
    <row r="4" spans="1:6" ht="18.75" x14ac:dyDescent="0.3">
      <c r="A4" s="140"/>
      <c r="B4" s="136" t="s">
        <v>55</v>
      </c>
      <c r="C4" s="137"/>
      <c r="D4" s="137"/>
      <c r="E4" s="137"/>
      <c r="F4" s="137"/>
    </row>
    <row r="5" spans="1:6" ht="18.75" x14ac:dyDescent="0.25">
      <c r="A5" s="97">
        <v>1</v>
      </c>
      <c r="B5" s="67"/>
      <c r="C5" s="67"/>
      <c r="D5" s="67"/>
      <c r="E5" s="67"/>
      <c r="F5" s="67"/>
    </row>
    <row r="6" spans="1:6" ht="18.75" x14ac:dyDescent="0.25">
      <c r="A6" s="97">
        <v>2</v>
      </c>
      <c r="B6" s="67"/>
      <c r="C6" s="67"/>
      <c r="D6" s="67"/>
      <c r="E6" s="67"/>
      <c r="F6" s="67"/>
    </row>
    <row r="7" spans="1:6" ht="18.75" x14ac:dyDescent="0.25">
      <c r="A7" s="97">
        <v>3</v>
      </c>
      <c r="B7" s="67"/>
      <c r="C7" s="67"/>
      <c r="D7" s="67"/>
      <c r="E7" s="67"/>
      <c r="F7" s="67"/>
    </row>
    <row r="8" spans="1:6" ht="18.75" x14ac:dyDescent="0.25">
      <c r="A8" s="97">
        <v>4</v>
      </c>
      <c r="B8" s="67"/>
      <c r="C8" s="67"/>
      <c r="D8" s="67"/>
      <c r="E8" s="67"/>
      <c r="F8" s="67"/>
    </row>
    <row r="9" spans="1:6" ht="18.75" x14ac:dyDescent="0.25">
      <c r="A9" s="97">
        <v>5</v>
      </c>
      <c r="B9" s="67"/>
      <c r="C9" s="67"/>
      <c r="D9" s="67"/>
      <c r="E9" s="67"/>
      <c r="F9" s="67"/>
    </row>
    <row r="10" spans="1:6" ht="23.25" customHeight="1" x14ac:dyDescent="0.3">
      <c r="A10" s="140"/>
      <c r="B10" s="136" t="s">
        <v>220</v>
      </c>
      <c r="C10" s="137"/>
      <c r="D10" s="137"/>
      <c r="E10" s="137"/>
      <c r="F10" s="137"/>
    </row>
    <row r="11" spans="1:6" ht="18.75" x14ac:dyDescent="0.25">
      <c r="A11" s="97">
        <v>1</v>
      </c>
      <c r="B11" s="56"/>
      <c r="C11" s="56"/>
      <c r="D11" s="56"/>
      <c r="E11" s="56"/>
      <c r="F11" s="56"/>
    </row>
    <row r="12" spans="1:6" ht="18.75" x14ac:dyDescent="0.25">
      <c r="A12" s="97">
        <v>2</v>
      </c>
      <c r="B12" s="56"/>
      <c r="C12" s="56"/>
      <c r="D12" s="56"/>
      <c r="E12" s="56"/>
      <c r="F12" s="56"/>
    </row>
    <row r="13" spans="1:6" ht="18.75" x14ac:dyDescent="0.25">
      <c r="A13" s="97">
        <v>3</v>
      </c>
      <c r="B13" s="56"/>
      <c r="C13" s="56"/>
      <c r="D13" s="56"/>
      <c r="E13" s="56"/>
      <c r="F13" s="56"/>
    </row>
    <row r="14" spans="1:6" ht="18.75" x14ac:dyDescent="0.25">
      <c r="A14" s="97">
        <v>4</v>
      </c>
      <c r="B14" s="56"/>
      <c r="C14" s="56"/>
      <c r="D14" s="56"/>
      <c r="E14" s="56"/>
      <c r="F14" s="56"/>
    </row>
    <row r="15" spans="1:6" ht="18.75" x14ac:dyDescent="0.25">
      <c r="A15" s="97">
        <v>5</v>
      </c>
      <c r="B15" s="56"/>
      <c r="C15" s="56"/>
      <c r="D15" s="56"/>
      <c r="E15" s="56"/>
      <c r="F15" s="56"/>
    </row>
    <row r="16" spans="1:6" ht="18.75" x14ac:dyDescent="0.3">
      <c r="A16" s="140"/>
      <c r="B16" s="136" t="s">
        <v>65</v>
      </c>
      <c r="C16" s="137"/>
      <c r="D16" s="137"/>
      <c r="E16" s="137"/>
      <c r="F16" s="137"/>
    </row>
    <row r="17" spans="1:6" ht="18.75" x14ac:dyDescent="0.25">
      <c r="A17" s="97">
        <v>1</v>
      </c>
      <c r="B17" s="56"/>
      <c r="C17" s="56"/>
      <c r="D17" s="56"/>
      <c r="E17" s="56"/>
      <c r="F17" s="56"/>
    </row>
    <row r="18" spans="1:6" ht="18.75" x14ac:dyDescent="0.25">
      <c r="A18" s="97">
        <v>2</v>
      </c>
      <c r="B18" s="56"/>
      <c r="C18" s="56"/>
      <c r="D18" s="56"/>
      <c r="E18" s="56"/>
      <c r="F18" s="56"/>
    </row>
    <row r="19" spans="1:6" ht="18.75" x14ac:dyDescent="0.25">
      <c r="A19" s="97">
        <v>3</v>
      </c>
      <c r="B19" s="56"/>
      <c r="C19" s="56"/>
      <c r="D19" s="56"/>
      <c r="E19" s="56"/>
      <c r="F19" s="56"/>
    </row>
    <row r="20" spans="1:6" ht="18.75" x14ac:dyDescent="0.25">
      <c r="A20" s="97">
        <v>4</v>
      </c>
      <c r="B20" s="56"/>
      <c r="C20" s="56"/>
      <c r="D20" s="56"/>
      <c r="E20" s="56"/>
      <c r="F20" s="56"/>
    </row>
    <row r="21" spans="1:6" ht="18.75" x14ac:dyDescent="0.25">
      <c r="A21" s="97">
        <v>5</v>
      </c>
      <c r="B21" s="67"/>
      <c r="C21" s="67"/>
      <c r="D21" s="67"/>
      <c r="E21" s="67"/>
      <c r="F21" s="67"/>
    </row>
    <row r="22" spans="1:6" ht="37.5" x14ac:dyDescent="0.3">
      <c r="A22" s="140"/>
      <c r="B22" s="142" t="s">
        <v>180</v>
      </c>
      <c r="C22" s="137"/>
      <c r="D22" s="137"/>
      <c r="E22" s="137"/>
      <c r="F22" s="137"/>
    </row>
    <row r="23" spans="1:6" ht="18.75" x14ac:dyDescent="0.3">
      <c r="A23" s="158">
        <v>1</v>
      </c>
      <c r="B23" s="143"/>
      <c r="C23" s="141"/>
      <c r="D23" s="141"/>
      <c r="E23" s="141"/>
      <c r="F23" s="141"/>
    </row>
    <row r="24" spans="1:6" ht="18.75" x14ac:dyDescent="0.3">
      <c r="A24" s="158">
        <v>2</v>
      </c>
      <c r="B24" s="143"/>
      <c r="C24" s="141"/>
      <c r="D24" s="141"/>
      <c r="E24" s="141"/>
      <c r="F24" s="141"/>
    </row>
    <row r="25" spans="1:6" ht="18.75" x14ac:dyDescent="0.3">
      <c r="A25" s="158">
        <v>3</v>
      </c>
      <c r="B25" s="143"/>
      <c r="C25" s="141"/>
      <c r="D25" s="141"/>
      <c r="E25" s="141"/>
      <c r="F25" s="141"/>
    </row>
    <row r="26" spans="1:6" ht="18.75" x14ac:dyDescent="0.3">
      <c r="A26" s="158">
        <v>4</v>
      </c>
      <c r="B26" s="143"/>
      <c r="C26" s="141"/>
      <c r="D26" s="141"/>
      <c r="E26" s="141"/>
      <c r="F26" s="141"/>
    </row>
    <row r="27" spans="1:6" ht="18.75" x14ac:dyDescent="0.3">
      <c r="A27" s="158">
        <v>5</v>
      </c>
      <c r="B27" s="143"/>
      <c r="C27" s="141"/>
      <c r="D27" s="141"/>
      <c r="E27" s="141"/>
      <c r="F27" s="141"/>
    </row>
    <row r="28" spans="1:6" ht="18.75" x14ac:dyDescent="0.25">
      <c r="A28" s="161"/>
      <c r="B28" s="139" t="s">
        <v>217</v>
      </c>
      <c r="C28" s="200"/>
      <c r="D28" s="200"/>
      <c r="E28" s="200"/>
      <c r="F28" s="200"/>
    </row>
    <row r="29" spans="1:6" ht="18.75" x14ac:dyDescent="0.3">
      <c r="A29" s="140"/>
      <c r="B29" s="136" t="s">
        <v>221</v>
      </c>
      <c r="C29" s="199"/>
      <c r="D29" s="137"/>
      <c r="E29" s="137"/>
      <c r="F29" s="137"/>
    </row>
    <row r="30" spans="1:6" ht="18.75" x14ac:dyDescent="0.25">
      <c r="A30" s="97">
        <v>1</v>
      </c>
      <c r="B30" s="56"/>
      <c r="C30" s="56"/>
      <c r="D30" s="56"/>
      <c r="E30" s="56"/>
      <c r="F30" s="56"/>
    </row>
    <row r="31" spans="1:6" ht="18.75" x14ac:dyDescent="0.25">
      <c r="A31" s="97">
        <v>2</v>
      </c>
      <c r="B31" s="56"/>
      <c r="C31" s="56"/>
      <c r="D31" s="56"/>
      <c r="E31" s="56"/>
      <c r="F31" s="56"/>
    </row>
    <row r="32" spans="1:6" ht="18.75" x14ac:dyDescent="0.25">
      <c r="A32" s="97">
        <v>3</v>
      </c>
      <c r="B32" s="56"/>
      <c r="C32" s="56"/>
      <c r="D32" s="56"/>
      <c r="E32" s="56"/>
      <c r="F32" s="56"/>
    </row>
    <row r="33" spans="1:6" ht="18.75" x14ac:dyDescent="0.25">
      <c r="A33" s="97">
        <v>4</v>
      </c>
      <c r="B33" s="56"/>
      <c r="C33" s="56"/>
      <c r="D33" s="56"/>
      <c r="E33" s="56"/>
      <c r="F33" s="56"/>
    </row>
    <row r="34" spans="1:6" ht="18.75" x14ac:dyDescent="0.25">
      <c r="A34" s="97">
        <v>5</v>
      </c>
      <c r="B34" s="67"/>
      <c r="C34" s="154"/>
      <c r="D34" s="155"/>
      <c r="E34" s="155"/>
      <c r="F34" s="155"/>
    </row>
    <row r="35" spans="1:6" ht="18.75" x14ac:dyDescent="0.3">
      <c r="A35" s="162"/>
      <c r="B35" s="136" t="s">
        <v>220</v>
      </c>
      <c r="C35" s="137"/>
      <c r="D35" s="137"/>
      <c r="E35" s="137"/>
      <c r="F35" s="137"/>
    </row>
    <row r="36" spans="1:6" ht="18.75" customHeight="1" x14ac:dyDescent="0.25">
      <c r="A36" s="97">
        <v>1</v>
      </c>
      <c r="B36" s="56"/>
      <c r="C36" s="56"/>
      <c r="D36" s="56"/>
      <c r="E36" s="56"/>
      <c r="F36" s="56"/>
    </row>
    <row r="37" spans="1:6" ht="24" customHeight="1" x14ac:dyDescent="0.25">
      <c r="A37" s="97">
        <v>2</v>
      </c>
      <c r="B37" s="56"/>
      <c r="C37" s="56"/>
      <c r="D37" s="56"/>
      <c r="E37" s="56"/>
      <c r="F37" s="56"/>
    </row>
    <row r="38" spans="1:6" ht="21" customHeight="1" x14ac:dyDescent="0.25">
      <c r="A38" s="97">
        <v>3</v>
      </c>
      <c r="B38" s="56"/>
      <c r="C38" s="56"/>
      <c r="D38" s="56"/>
      <c r="E38" s="56"/>
      <c r="F38" s="56"/>
    </row>
    <row r="39" spans="1:6" ht="18.75" customHeight="1" x14ac:dyDescent="0.25">
      <c r="A39" s="97">
        <v>4</v>
      </c>
      <c r="B39" s="56"/>
      <c r="C39" s="56"/>
      <c r="D39" s="56"/>
      <c r="E39" s="56"/>
      <c r="F39" s="56"/>
    </row>
    <row r="40" spans="1:6" ht="19.5" customHeight="1" x14ac:dyDescent="0.25">
      <c r="A40" s="97">
        <v>5</v>
      </c>
      <c r="B40" s="56"/>
      <c r="C40" s="56"/>
      <c r="D40" s="56"/>
      <c r="E40" s="56"/>
      <c r="F40" s="56"/>
    </row>
    <row r="41" spans="1:6" ht="18.75" x14ac:dyDescent="0.25">
      <c r="A41" s="97">
        <v>6</v>
      </c>
      <c r="B41" s="56"/>
      <c r="C41" s="56"/>
      <c r="D41" s="56"/>
      <c r="E41" s="56"/>
      <c r="F41" s="56"/>
    </row>
    <row r="42" spans="1:6" ht="18" customHeight="1" x14ac:dyDescent="0.25">
      <c r="A42" s="97">
        <v>7</v>
      </c>
      <c r="B42" s="56"/>
      <c r="C42" s="56"/>
      <c r="D42" s="56"/>
      <c r="E42" s="56"/>
      <c r="F42" s="56"/>
    </row>
    <row r="43" spans="1:6" ht="20.25" customHeight="1" x14ac:dyDescent="0.25">
      <c r="A43" s="163">
        <v>8</v>
      </c>
      <c r="B43" s="56"/>
      <c r="C43" s="56"/>
      <c r="D43" s="56"/>
      <c r="E43" s="56"/>
      <c r="F43" s="56"/>
    </row>
    <row r="44" spans="1:6" ht="20.25" customHeight="1" x14ac:dyDescent="0.25">
      <c r="A44" s="163">
        <v>9</v>
      </c>
      <c r="B44" s="56"/>
      <c r="C44" s="56"/>
      <c r="D44" s="56"/>
      <c r="E44" s="56"/>
      <c r="F44" s="56"/>
    </row>
    <row r="45" spans="1:6" ht="21" customHeight="1" x14ac:dyDescent="0.25">
      <c r="A45" s="163">
        <v>10</v>
      </c>
      <c r="B45" s="56"/>
      <c r="C45" s="56"/>
      <c r="D45" s="56"/>
      <c r="E45" s="56"/>
      <c r="F45" s="56"/>
    </row>
    <row r="46" spans="1:6" ht="18.75" x14ac:dyDescent="0.3">
      <c r="A46" s="164"/>
      <c r="B46" s="136" t="s">
        <v>65</v>
      </c>
      <c r="C46" s="137"/>
      <c r="D46" s="137"/>
      <c r="E46" s="137"/>
      <c r="F46" s="137"/>
    </row>
    <row r="47" spans="1:6" ht="18.75" x14ac:dyDescent="0.25">
      <c r="A47" s="97">
        <v>1</v>
      </c>
      <c r="B47" s="56"/>
      <c r="C47" s="56"/>
      <c r="D47" s="56"/>
      <c r="E47" s="56"/>
      <c r="F47" s="56"/>
    </row>
    <row r="48" spans="1:6" ht="22.5" customHeight="1" x14ac:dyDescent="0.25">
      <c r="A48" s="97">
        <v>2</v>
      </c>
      <c r="B48" s="56"/>
      <c r="C48" s="56"/>
      <c r="D48" s="56"/>
      <c r="E48" s="56"/>
      <c r="F48" s="56"/>
    </row>
    <row r="49" spans="1:6" ht="17.25" customHeight="1" x14ac:dyDescent="0.25">
      <c r="A49" s="97">
        <v>3</v>
      </c>
      <c r="B49" s="56"/>
      <c r="C49" s="56"/>
      <c r="D49" s="56"/>
      <c r="E49" s="56"/>
      <c r="F49" s="56"/>
    </row>
    <row r="50" spans="1:6" ht="18.75" x14ac:dyDescent="0.25">
      <c r="A50" s="97">
        <v>4</v>
      </c>
      <c r="B50" s="56"/>
      <c r="C50" s="56"/>
      <c r="D50" s="56"/>
      <c r="E50" s="56"/>
      <c r="F50" s="56"/>
    </row>
    <row r="51" spans="1:6" ht="18.75" x14ac:dyDescent="0.25">
      <c r="A51" s="97">
        <v>5</v>
      </c>
      <c r="B51" s="56"/>
      <c r="C51" s="56"/>
      <c r="D51" s="56"/>
      <c r="E51" s="56"/>
      <c r="F51" s="56"/>
    </row>
    <row r="52" spans="1:6" ht="18.75" x14ac:dyDescent="0.25">
      <c r="A52" s="97">
        <v>6</v>
      </c>
      <c r="B52" s="56"/>
      <c r="C52" s="56"/>
      <c r="D52" s="56"/>
      <c r="E52" s="56"/>
      <c r="F52" s="56"/>
    </row>
    <row r="53" spans="1:6" ht="18.75" x14ac:dyDescent="0.25">
      <c r="A53" s="97">
        <v>7</v>
      </c>
      <c r="B53" s="56"/>
      <c r="C53" s="56"/>
      <c r="D53" s="56"/>
      <c r="E53" s="56"/>
      <c r="F53" s="56"/>
    </row>
    <row r="54" spans="1:6" ht="18.75" x14ac:dyDescent="0.25">
      <c r="A54" s="97">
        <v>8</v>
      </c>
      <c r="B54" s="56"/>
      <c r="C54" s="56"/>
      <c r="D54" s="56"/>
      <c r="E54" s="56"/>
      <c r="F54" s="56"/>
    </row>
    <row r="55" spans="1:6" ht="18.75" x14ac:dyDescent="0.25">
      <c r="A55" s="97">
        <v>9</v>
      </c>
      <c r="B55" s="56"/>
      <c r="C55" s="56"/>
      <c r="D55" s="56"/>
      <c r="E55" s="56"/>
      <c r="F55" s="56"/>
    </row>
    <row r="56" spans="1:6" ht="18.75" x14ac:dyDescent="0.25">
      <c r="A56" s="97">
        <v>10</v>
      </c>
      <c r="B56" s="56"/>
      <c r="C56" s="56"/>
      <c r="D56" s="56"/>
      <c r="E56" s="56"/>
      <c r="F56" s="56"/>
    </row>
    <row r="57" spans="1:6" ht="37.5" x14ac:dyDescent="0.3">
      <c r="A57" s="140"/>
      <c r="B57" s="142" t="s">
        <v>180</v>
      </c>
      <c r="C57" s="137"/>
      <c r="D57" s="137"/>
      <c r="E57" s="137"/>
      <c r="F57" s="137"/>
    </row>
    <row r="58" spans="1:6" ht="18.75" x14ac:dyDescent="0.25">
      <c r="A58" s="97">
        <v>1</v>
      </c>
      <c r="B58" s="67"/>
      <c r="C58" s="67"/>
      <c r="D58" s="67"/>
      <c r="E58" s="67"/>
      <c r="F58" s="67"/>
    </row>
    <row r="59" spans="1:6" ht="18.75" x14ac:dyDescent="0.25">
      <c r="A59" s="97">
        <v>2</v>
      </c>
      <c r="B59" s="67"/>
      <c r="C59" s="67"/>
      <c r="D59" s="67"/>
      <c r="E59" s="67"/>
      <c r="F59" s="67"/>
    </row>
    <row r="60" spans="1:6" ht="18.75" x14ac:dyDescent="0.25">
      <c r="A60" s="97">
        <v>3</v>
      </c>
      <c r="B60" s="67"/>
      <c r="C60" s="67"/>
      <c r="D60" s="67"/>
      <c r="E60" s="67"/>
      <c r="F60" s="67"/>
    </row>
    <row r="61" spans="1:6" ht="18.75" x14ac:dyDescent="0.25">
      <c r="A61" s="97">
        <v>4</v>
      </c>
      <c r="B61" s="67"/>
      <c r="C61" s="67"/>
      <c r="D61" s="67"/>
      <c r="E61" s="67"/>
      <c r="F61" s="67"/>
    </row>
    <row r="62" spans="1:6" ht="18.75" x14ac:dyDescent="0.25">
      <c r="A62" s="97">
        <v>5</v>
      </c>
      <c r="B62" s="67"/>
      <c r="C62" s="67"/>
      <c r="D62" s="67"/>
      <c r="E62" s="67"/>
      <c r="F62" s="67"/>
    </row>
    <row r="63" spans="1:6" ht="18.75" x14ac:dyDescent="0.25">
      <c r="A63" s="161"/>
      <c r="B63" s="139" t="s">
        <v>219</v>
      </c>
      <c r="C63" s="200"/>
      <c r="D63" s="200"/>
      <c r="E63" s="200"/>
      <c r="F63" s="200"/>
    </row>
    <row r="64" spans="1:6" ht="18.75" x14ac:dyDescent="0.3">
      <c r="A64" s="140"/>
      <c r="B64" s="136" t="s">
        <v>221</v>
      </c>
      <c r="C64" s="137"/>
      <c r="D64" s="137"/>
      <c r="E64" s="137"/>
      <c r="F64" s="137"/>
    </row>
    <row r="65" spans="1:6" ht="20.25" customHeight="1" x14ac:dyDescent="0.25">
      <c r="A65" s="97">
        <v>1</v>
      </c>
      <c r="B65" s="56"/>
      <c r="C65" s="56"/>
      <c r="D65" s="56"/>
      <c r="E65" s="56"/>
      <c r="F65" s="56"/>
    </row>
    <row r="66" spans="1:6" ht="20.25" customHeight="1" x14ac:dyDescent="0.25">
      <c r="A66" s="97">
        <v>2</v>
      </c>
      <c r="B66" s="56"/>
      <c r="C66" s="56"/>
      <c r="D66" s="56"/>
      <c r="E66" s="56"/>
      <c r="F66" s="56"/>
    </row>
    <row r="67" spans="1:6" ht="20.25" customHeight="1" x14ac:dyDescent="0.25">
      <c r="A67" s="97">
        <v>3</v>
      </c>
      <c r="B67" s="56"/>
      <c r="C67" s="56"/>
      <c r="D67" s="56"/>
      <c r="E67" s="56"/>
      <c r="F67" s="56"/>
    </row>
    <row r="68" spans="1:6" ht="18.75" x14ac:dyDescent="0.25">
      <c r="A68" s="97">
        <v>4</v>
      </c>
      <c r="B68" s="56"/>
      <c r="C68" s="56"/>
      <c r="D68" s="56"/>
      <c r="E68" s="56"/>
      <c r="F68" s="56"/>
    </row>
    <row r="69" spans="1:6" ht="18.75" x14ac:dyDescent="0.25">
      <c r="A69" s="97">
        <v>5</v>
      </c>
      <c r="B69" s="67"/>
      <c r="C69" s="67"/>
      <c r="D69" s="67"/>
      <c r="E69" s="67"/>
      <c r="F69" s="67"/>
    </row>
    <row r="70" spans="1:6" ht="18.75" x14ac:dyDescent="0.3">
      <c r="A70" s="140"/>
      <c r="B70" s="136" t="s">
        <v>220</v>
      </c>
      <c r="C70" s="137"/>
      <c r="D70" s="137"/>
      <c r="E70" s="137"/>
      <c r="F70" s="137"/>
    </row>
    <row r="71" spans="1:6" ht="35.450000000000003" customHeight="1" x14ac:dyDescent="0.25">
      <c r="A71" s="97">
        <v>1</v>
      </c>
      <c r="B71" s="120" t="s">
        <v>617</v>
      </c>
      <c r="C71" s="120" t="s">
        <v>618</v>
      </c>
      <c r="D71" s="120" t="s">
        <v>605</v>
      </c>
      <c r="E71" s="276" t="s">
        <v>620</v>
      </c>
      <c r="F71" s="120" t="s">
        <v>619</v>
      </c>
    </row>
    <row r="72" spans="1:6" ht="18.75" x14ac:dyDescent="0.25">
      <c r="A72" s="97">
        <v>2</v>
      </c>
      <c r="B72" s="56"/>
      <c r="C72" s="56"/>
      <c r="D72" s="56"/>
      <c r="E72" s="56"/>
      <c r="F72" s="56"/>
    </row>
    <row r="73" spans="1:6" ht="18.75" x14ac:dyDescent="0.25">
      <c r="A73" s="97">
        <v>3</v>
      </c>
      <c r="B73" s="56"/>
      <c r="C73" s="56"/>
      <c r="D73" s="56"/>
      <c r="E73" s="56"/>
      <c r="F73" s="56"/>
    </row>
    <row r="74" spans="1:6" ht="18.75" x14ac:dyDescent="0.25">
      <c r="A74" s="97">
        <v>4</v>
      </c>
      <c r="B74" s="56"/>
      <c r="C74" s="56"/>
      <c r="D74" s="56"/>
      <c r="E74" s="56"/>
      <c r="F74" s="56"/>
    </row>
    <row r="75" spans="1:6" ht="18.75" x14ac:dyDescent="0.25">
      <c r="A75" s="97">
        <v>5</v>
      </c>
      <c r="B75" s="56"/>
      <c r="C75" s="56"/>
      <c r="D75" s="56"/>
      <c r="E75" s="56"/>
      <c r="F75" s="56"/>
    </row>
    <row r="76" spans="1:6" ht="18.75" x14ac:dyDescent="0.25">
      <c r="A76" s="97">
        <v>6</v>
      </c>
      <c r="B76" s="56"/>
      <c r="C76" s="56"/>
      <c r="D76" s="56"/>
      <c r="E76" s="56"/>
      <c r="F76" s="56"/>
    </row>
    <row r="77" spans="1:6" ht="19.5" customHeight="1" x14ac:dyDescent="0.25">
      <c r="A77" s="97">
        <v>7</v>
      </c>
      <c r="B77" s="56"/>
      <c r="C77" s="56"/>
      <c r="D77" s="56"/>
      <c r="E77" s="56"/>
      <c r="F77" s="56"/>
    </row>
    <row r="78" spans="1:6" ht="21.75" customHeight="1" x14ac:dyDescent="0.25">
      <c r="A78" s="97">
        <v>8</v>
      </c>
      <c r="B78" s="56"/>
      <c r="C78" s="56"/>
      <c r="D78" s="56"/>
      <c r="E78" s="56"/>
      <c r="F78" s="56"/>
    </row>
    <row r="79" spans="1:6" ht="21" customHeight="1" x14ac:dyDescent="0.25">
      <c r="A79" s="97">
        <v>9</v>
      </c>
      <c r="B79" s="56"/>
      <c r="C79" s="56"/>
      <c r="D79" s="56"/>
      <c r="E79" s="56"/>
      <c r="F79" s="56"/>
    </row>
    <row r="80" spans="1:6" ht="21.75" customHeight="1" x14ac:dyDescent="0.25">
      <c r="A80" s="97">
        <v>10</v>
      </c>
      <c r="B80" s="56"/>
      <c r="C80" s="56"/>
      <c r="D80" s="56"/>
      <c r="E80" s="56"/>
      <c r="F80" s="56"/>
    </row>
    <row r="81" spans="1:6" ht="22.5" customHeight="1" x14ac:dyDescent="0.25">
      <c r="A81" s="97">
        <v>11</v>
      </c>
      <c r="B81" s="56"/>
      <c r="C81" s="56"/>
      <c r="D81" s="56"/>
      <c r="E81" s="56"/>
      <c r="F81" s="56"/>
    </row>
    <row r="82" spans="1:6" ht="20.25" customHeight="1" x14ac:dyDescent="0.25">
      <c r="A82" s="97">
        <v>12</v>
      </c>
      <c r="B82" s="56"/>
      <c r="C82" s="56"/>
      <c r="D82" s="56"/>
      <c r="E82" s="56"/>
      <c r="F82" s="56"/>
    </row>
    <row r="83" spans="1:6" ht="18.75" x14ac:dyDescent="0.3">
      <c r="A83" s="140"/>
      <c r="B83" s="136" t="s">
        <v>65</v>
      </c>
      <c r="C83" s="137"/>
      <c r="D83" s="201"/>
      <c r="E83" s="201"/>
      <c r="F83" s="137"/>
    </row>
    <row r="84" spans="1:6" ht="18.75" x14ac:dyDescent="0.25">
      <c r="A84" s="158">
        <v>1</v>
      </c>
      <c r="B84" s="56"/>
      <c r="C84" s="56"/>
      <c r="D84" s="56"/>
      <c r="E84" s="56"/>
      <c r="F84" s="56"/>
    </row>
    <row r="85" spans="1:6" ht="18.75" customHeight="1" x14ac:dyDescent="0.25">
      <c r="A85" s="158">
        <v>2</v>
      </c>
      <c r="B85" s="56"/>
      <c r="C85" s="56"/>
      <c r="D85" s="56"/>
      <c r="E85" s="56"/>
      <c r="F85" s="56"/>
    </row>
    <row r="86" spans="1:6" ht="18.75" x14ac:dyDescent="0.25">
      <c r="A86" s="158">
        <v>3</v>
      </c>
      <c r="B86" s="56"/>
      <c r="C86" s="56"/>
      <c r="D86" s="56"/>
      <c r="E86" s="56"/>
      <c r="F86" s="56"/>
    </row>
    <row r="87" spans="1:6" ht="18.75" customHeight="1" x14ac:dyDescent="0.25">
      <c r="A87" s="158">
        <v>4</v>
      </c>
      <c r="B87" s="56"/>
      <c r="C87" s="56"/>
      <c r="D87" s="56"/>
      <c r="E87" s="56"/>
      <c r="F87" s="56"/>
    </row>
    <row r="88" spans="1:6" ht="18" customHeight="1" x14ac:dyDescent="0.25">
      <c r="A88" s="158">
        <v>5</v>
      </c>
      <c r="B88" s="56"/>
      <c r="C88" s="56"/>
      <c r="D88" s="56"/>
      <c r="E88" s="56"/>
      <c r="F88" s="56"/>
    </row>
    <row r="89" spans="1:6" ht="23.25" customHeight="1" x14ac:dyDescent="0.25">
      <c r="A89" s="158">
        <v>6</v>
      </c>
      <c r="B89" s="56"/>
      <c r="C89" s="56"/>
      <c r="D89" s="56"/>
      <c r="E89" s="56"/>
      <c r="F89" s="56"/>
    </row>
    <row r="90" spans="1:6" ht="19.5" customHeight="1" x14ac:dyDescent="0.25">
      <c r="A90" s="158">
        <v>7</v>
      </c>
      <c r="B90" s="56"/>
      <c r="C90" s="56"/>
      <c r="D90" s="56"/>
      <c r="E90" s="56"/>
      <c r="F90" s="56"/>
    </row>
    <row r="91" spans="1:6" ht="24.75" customHeight="1" x14ac:dyDescent="0.25">
      <c r="A91" s="198">
        <v>8</v>
      </c>
      <c r="B91" s="56"/>
      <c r="C91" s="56"/>
      <c r="D91" s="56"/>
      <c r="E91" s="56"/>
      <c r="F91" s="56"/>
    </row>
    <row r="92" spans="1:6" ht="21" customHeight="1" x14ac:dyDescent="0.25">
      <c r="A92" s="198">
        <v>9</v>
      </c>
      <c r="B92" s="56"/>
      <c r="C92" s="56"/>
      <c r="D92" s="56"/>
      <c r="E92" s="56"/>
      <c r="F92" s="56"/>
    </row>
    <row r="93" spans="1:6" ht="37.5" x14ac:dyDescent="0.3">
      <c r="A93" s="164"/>
      <c r="B93" s="142" t="s">
        <v>180</v>
      </c>
      <c r="C93" s="137"/>
      <c r="D93" s="137"/>
      <c r="E93" s="137"/>
      <c r="F93" s="137"/>
    </row>
    <row r="94" spans="1:6" ht="18.75" x14ac:dyDescent="0.3">
      <c r="A94" s="158">
        <v>1</v>
      </c>
      <c r="B94" s="57"/>
      <c r="C94" s="141"/>
      <c r="D94" s="141"/>
      <c r="E94" s="141"/>
      <c r="F94" s="141"/>
    </row>
    <row r="95" spans="1:6" ht="18.75" x14ac:dyDescent="0.3">
      <c r="A95" s="158">
        <v>2</v>
      </c>
      <c r="B95" s="57"/>
      <c r="C95" s="141"/>
      <c r="D95" s="141"/>
      <c r="E95" s="141"/>
      <c r="F95" s="141"/>
    </row>
    <row r="96" spans="1:6" ht="18.75" x14ac:dyDescent="0.3">
      <c r="A96" s="158">
        <v>3</v>
      </c>
      <c r="B96" s="57"/>
      <c r="C96" s="141"/>
      <c r="D96" s="141"/>
      <c r="E96" s="141"/>
      <c r="F96" s="141"/>
    </row>
    <row r="97" spans="1:6" ht="18.75" x14ac:dyDescent="0.3">
      <c r="A97" s="158">
        <v>4</v>
      </c>
      <c r="B97" s="57"/>
      <c r="C97" s="141"/>
      <c r="D97" s="141"/>
      <c r="E97" s="141"/>
      <c r="F97" s="141"/>
    </row>
    <row r="98" spans="1:6" ht="18.75" x14ac:dyDescent="0.3">
      <c r="A98" s="158">
        <v>5</v>
      </c>
      <c r="B98" s="57"/>
      <c r="C98" s="141"/>
      <c r="D98" s="141"/>
      <c r="E98" s="141"/>
      <c r="F98" s="141"/>
    </row>
    <row r="99" spans="1:6" ht="18.75" x14ac:dyDescent="0.25">
      <c r="A99" s="161"/>
      <c r="B99" s="139" t="s">
        <v>215</v>
      </c>
      <c r="C99" s="139"/>
      <c r="D99" s="139"/>
      <c r="E99" s="139"/>
      <c r="F99" s="139"/>
    </row>
    <row r="100" spans="1:6" ht="18.75" x14ac:dyDescent="0.3">
      <c r="A100" s="140"/>
      <c r="B100" s="136" t="s">
        <v>221</v>
      </c>
      <c r="C100" s="137"/>
      <c r="D100" s="137"/>
      <c r="E100" s="137"/>
      <c r="F100" s="137"/>
    </row>
    <row r="101" spans="1:6" ht="18.75" x14ac:dyDescent="0.25">
      <c r="A101" s="97">
        <v>1</v>
      </c>
      <c r="B101" s="67"/>
      <c r="C101" s="67"/>
      <c r="D101" s="67"/>
      <c r="E101" s="67"/>
      <c r="F101" s="67"/>
    </row>
    <row r="102" spans="1:6" ht="18.75" x14ac:dyDescent="0.25">
      <c r="A102" s="97">
        <v>2</v>
      </c>
      <c r="B102" s="67"/>
      <c r="C102" s="67"/>
      <c r="D102" s="67"/>
      <c r="E102" s="67"/>
      <c r="F102" s="67"/>
    </row>
    <row r="103" spans="1:6" ht="18.75" x14ac:dyDescent="0.25">
      <c r="A103" s="97">
        <v>3</v>
      </c>
      <c r="B103" s="67"/>
      <c r="C103" s="67"/>
      <c r="D103" s="67"/>
      <c r="E103" s="67"/>
      <c r="F103" s="67"/>
    </row>
    <row r="104" spans="1:6" ht="18.75" x14ac:dyDescent="0.25">
      <c r="A104" s="97">
        <v>4</v>
      </c>
      <c r="B104" s="67"/>
      <c r="C104" s="67"/>
      <c r="D104" s="67"/>
      <c r="E104" s="67"/>
      <c r="F104" s="67"/>
    </row>
    <row r="105" spans="1:6" ht="18.75" x14ac:dyDescent="0.25">
      <c r="A105" s="97">
        <v>5</v>
      </c>
      <c r="B105" s="67"/>
      <c r="C105" s="67"/>
      <c r="D105" s="67"/>
      <c r="E105" s="67"/>
      <c r="F105" s="67"/>
    </row>
    <row r="106" spans="1:6" ht="18.75" x14ac:dyDescent="0.3">
      <c r="A106" s="140"/>
      <c r="B106" s="136" t="s">
        <v>220</v>
      </c>
      <c r="C106" s="137"/>
      <c r="D106" s="137"/>
      <c r="E106" s="137"/>
      <c r="F106" s="137"/>
    </row>
    <row r="107" spans="1:6" ht="18.75" x14ac:dyDescent="0.25">
      <c r="A107" s="97">
        <v>1</v>
      </c>
      <c r="B107" s="56"/>
      <c r="C107" s="56"/>
      <c r="D107" s="56"/>
      <c r="E107" s="56"/>
      <c r="F107" s="56"/>
    </row>
    <row r="108" spans="1:6" ht="18.75" x14ac:dyDescent="0.25">
      <c r="A108" s="97">
        <v>2</v>
      </c>
      <c r="B108" s="56"/>
      <c r="C108" s="56"/>
      <c r="D108" s="56"/>
      <c r="E108" s="56"/>
      <c r="F108" s="56"/>
    </row>
    <row r="109" spans="1:6" ht="18.75" x14ac:dyDescent="0.25">
      <c r="A109" s="97">
        <v>3</v>
      </c>
      <c r="B109" s="56"/>
      <c r="C109" s="56"/>
      <c r="D109" s="56"/>
      <c r="E109" s="56"/>
      <c r="F109" s="56"/>
    </row>
    <row r="110" spans="1:6" ht="21.75" customHeight="1" x14ac:dyDescent="0.25">
      <c r="A110" s="97">
        <v>4</v>
      </c>
      <c r="B110" s="56"/>
      <c r="C110" s="56"/>
      <c r="D110" s="56"/>
      <c r="E110" s="56"/>
      <c r="F110" s="56"/>
    </row>
    <row r="111" spans="1:6" ht="18.75" x14ac:dyDescent="0.25">
      <c r="A111" s="97">
        <v>5</v>
      </c>
      <c r="B111" s="56"/>
      <c r="C111" s="56"/>
      <c r="D111" s="56"/>
      <c r="E111" s="56"/>
      <c r="F111" s="56"/>
    </row>
    <row r="112" spans="1:6" ht="18.75" x14ac:dyDescent="0.25">
      <c r="A112" s="97">
        <v>6</v>
      </c>
      <c r="B112" s="56"/>
      <c r="C112" s="56"/>
      <c r="D112" s="56"/>
      <c r="E112" s="56"/>
      <c r="F112" s="56"/>
    </row>
    <row r="113" spans="1:6" ht="18.75" x14ac:dyDescent="0.25">
      <c r="A113" s="97">
        <v>7</v>
      </c>
      <c r="B113" s="56"/>
      <c r="C113" s="56"/>
      <c r="D113" s="56"/>
      <c r="E113" s="56"/>
      <c r="F113" s="56"/>
    </row>
    <row r="114" spans="1:6" ht="22.5" customHeight="1" x14ac:dyDescent="0.25">
      <c r="A114" s="97">
        <v>8</v>
      </c>
      <c r="B114" s="56"/>
      <c r="C114" s="56"/>
      <c r="D114" s="56"/>
      <c r="E114" s="56"/>
      <c r="F114" s="56"/>
    </row>
    <row r="115" spans="1:6" ht="21.75" customHeight="1" x14ac:dyDescent="0.25">
      <c r="A115" s="97">
        <v>9</v>
      </c>
      <c r="B115" s="56"/>
      <c r="C115" s="56"/>
      <c r="D115" s="56"/>
      <c r="E115" s="56"/>
      <c r="F115" s="56"/>
    </row>
    <row r="116" spans="1:6" ht="20.25" customHeight="1" x14ac:dyDescent="0.25">
      <c r="A116" s="97">
        <v>10</v>
      </c>
      <c r="B116" s="56"/>
      <c r="C116" s="56"/>
      <c r="D116" s="56"/>
      <c r="E116" s="56"/>
      <c r="F116" s="56"/>
    </row>
    <row r="117" spans="1:6" ht="19.5" customHeight="1" x14ac:dyDescent="0.25">
      <c r="A117" s="97">
        <v>11</v>
      </c>
      <c r="B117" s="56"/>
      <c r="C117" s="56"/>
      <c r="D117" s="56"/>
      <c r="E117" s="56"/>
      <c r="F117" s="56"/>
    </row>
    <row r="118" spans="1:6" ht="24" customHeight="1" x14ac:dyDescent="0.25">
      <c r="A118" s="97">
        <v>12</v>
      </c>
      <c r="B118" s="56"/>
      <c r="C118" s="56"/>
      <c r="D118" s="56"/>
      <c r="E118" s="56"/>
      <c r="F118" s="56"/>
    </row>
    <row r="119" spans="1:6" ht="26.25" customHeight="1" x14ac:dyDescent="0.25">
      <c r="A119" s="97">
        <v>13</v>
      </c>
      <c r="B119" s="56"/>
      <c r="C119" s="56"/>
      <c r="D119" s="56"/>
      <c r="E119" s="56"/>
      <c r="F119" s="56"/>
    </row>
    <row r="120" spans="1:6" ht="19.5" customHeight="1" x14ac:dyDescent="0.25">
      <c r="A120" s="97">
        <v>14</v>
      </c>
      <c r="B120" s="56"/>
      <c r="C120" s="56"/>
      <c r="D120" s="56"/>
      <c r="E120" s="56"/>
      <c r="F120" s="56"/>
    </row>
    <row r="121" spans="1:6" ht="18.75" x14ac:dyDescent="0.25">
      <c r="A121" s="140"/>
      <c r="B121" s="135" t="s">
        <v>65</v>
      </c>
      <c r="C121" s="202"/>
      <c r="D121" s="202"/>
      <c r="E121" s="202"/>
      <c r="F121" s="202"/>
    </row>
    <row r="122" spans="1:6" ht="18.75" x14ac:dyDescent="0.25">
      <c r="A122" s="158">
        <v>1</v>
      </c>
      <c r="B122" s="56"/>
      <c r="C122" s="56"/>
      <c r="D122" s="56"/>
      <c r="E122" s="56"/>
      <c r="F122" s="56"/>
    </row>
    <row r="123" spans="1:6" ht="18.75" x14ac:dyDescent="0.25">
      <c r="A123" s="158">
        <v>2</v>
      </c>
      <c r="B123" s="56"/>
      <c r="C123" s="56"/>
      <c r="D123" s="56"/>
      <c r="E123" s="56"/>
      <c r="F123" s="56"/>
    </row>
    <row r="124" spans="1:6" ht="18.75" x14ac:dyDescent="0.25">
      <c r="A124" s="158">
        <v>3</v>
      </c>
      <c r="B124" s="56"/>
      <c r="C124" s="56"/>
      <c r="D124" s="56"/>
      <c r="E124" s="56"/>
      <c r="F124" s="56"/>
    </row>
    <row r="125" spans="1:6" ht="18.75" x14ac:dyDescent="0.25">
      <c r="A125" s="158">
        <v>4</v>
      </c>
      <c r="B125" s="56"/>
      <c r="C125" s="56"/>
      <c r="D125" s="56"/>
      <c r="E125" s="56"/>
      <c r="F125" s="56"/>
    </row>
    <row r="126" spans="1:6" ht="18.75" x14ac:dyDescent="0.3">
      <c r="A126" s="158">
        <v>5</v>
      </c>
      <c r="B126" s="57"/>
      <c r="C126" s="141"/>
      <c r="D126" s="141"/>
      <c r="E126" s="141"/>
      <c r="F126" s="141"/>
    </row>
    <row r="127" spans="1:6" ht="37.5" x14ac:dyDescent="0.3">
      <c r="A127" s="140"/>
      <c r="B127" s="142" t="s">
        <v>180</v>
      </c>
      <c r="C127" s="137"/>
      <c r="D127" s="137"/>
      <c r="E127" s="137"/>
      <c r="F127" s="137"/>
    </row>
    <row r="128" spans="1:6" ht="18.75" x14ac:dyDescent="0.3">
      <c r="A128" s="158">
        <v>1</v>
      </c>
      <c r="B128" s="57"/>
      <c r="C128" s="141"/>
      <c r="D128" s="141"/>
      <c r="E128" s="141"/>
      <c r="F128" s="141"/>
    </row>
    <row r="129" spans="1:6" ht="18.75" x14ac:dyDescent="0.3">
      <c r="A129" s="158">
        <v>2</v>
      </c>
      <c r="B129" s="57"/>
      <c r="C129" s="141"/>
      <c r="D129" s="141"/>
      <c r="E129" s="141"/>
      <c r="F129" s="141"/>
    </row>
    <row r="130" spans="1:6" ht="18.75" x14ac:dyDescent="0.3">
      <c r="A130" s="158">
        <v>3</v>
      </c>
      <c r="B130" s="57"/>
      <c r="C130" s="141"/>
      <c r="D130" s="141"/>
      <c r="E130" s="141"/>
      <c r="F130" s="141"/>
    </row>
    <row r="131" spans="1:6" ht="18.75" x14ac:dyDescent="0.3">
      <c r="A131" s="158">
        <v>4</v>
      </c>
      <c r="B131" s="57"/>
      <c r="C131" s="141"/>
      <c r="D131" s="141"/>
      <c r="E131" s="141"/>
      <c r="F131" s="141"/>
    </row>
    <row r="132" spans="1:6" ht="18.75" x14ac:dyDescent="0.3">
      <c r="A132" s="158">
        <v>5</v>
      </c>
      <c r="B132" s="57"/>
      <c r="C132" s="141"/>
      <c r="D132" s="141"/>
      <c r="E132" s="141"/>
      <c r="F132" s="141"/>
    </row>
    <row r="133" spans="1:6" ht="18.75" x14ac:dyDescent="0.25">
      <c r="A133" s="60"/>
      <c r="B133" s="60"/>
      <c r="C133" s="60"/>
      <c r="D133" s="60"/>
      <c r="E133" s="60"/>
      <c r="F133" s="60"/>
    </row>
    <row r="134" spans="1:6" ht="18.75" x14ac:dyDescent="0.25">
      <c r="A134" s="60"/>
      <c r="B134" s="60"/>
      <c r="C134" s="60"/>
      <c r="D134" s="60"/>
      <c r="E134" s="60"/>
      <c r="F134" s="60"/>
    </row>
  </sheetData>
  <sheetProtection sort="0" autoFilter="0" pivotTables="0"/>
  <mergeCells count="1">
    <mergeCell ref="A1:F1"/>
  </mergeCells>
  <hyperlinks>
    <hyperlink ref="E71" r:id="rId1" display="https://vk.com/multsemya?w=wall-109243077_1530"/>
  </hyperlinks>
  <pageMargins left="0.7" right="0.7" top="0.75" bottom="0.75" header="0.3" footer="0.3"/>
  <pageSetup paperSize="9" orientation="landscape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view="pageBreakPreview" zoomScale="90" zoomScaleNormal="100" zoomScaleSheetLayoutView="90" workbookViewId="0">
      <selection activeCell="E5" sqref="E5"/>
    </sheetView>
  </sheetViews>
  <sheetFormatPr defaultRowHeight="15" x14ac:dyDescent="0.25"/>
  <cols>
    <col min="1" max="1" width="42.42578125" customWidth="1"/>
    <col min="2" max="2" width="15.85546875" customWidth="1"/>
    <col min="3" max="3" width="32.5703125" customWidth="1"/>
    <col min="4" max="4" width="20.42578125" customWidth="1"/>
    <col min="5" max="5" width="19.85546875" customWidth="1"/>
  </cols>
  <sheetData>
    <row r="1" spans="1:5" ht="38.25" customHeight="1" x14ac:dyDescent="0.3">
      <c r="A1" s="357" t="s">
        <v>129</v>
      </c>
      <c r="B1" s="357"/>
      <c r="C1" s="357"/>
      <c r="D1" s="357"/>
      <c r="E1" s="357"/>
    </row>
    <row r="2" spans="1:5" ht="94.5" customHeight="1" x14ac:dyDescent="0.25">
      <c r="A2" s="173" t="s">
        <v>130</v>
      </c>
      <c r="B2" s="173" t="s">
        <v>131</v>
      </c>
      <c r="C2" s="173" t="s">
        <v>132</v>
      </c>
      <c r="D2" s="173" t="s">
        <v>133</v>
      </c>
      <c r="E2" s="173" t="s">
        <v>134</v>
      </c>
    </row>
    <row r="3" spans="1:5" ht="56.25" x14ac:dyDescent="0.3">
      <c r="A3" s="64" t="s">
        <v>135</v>
      </c>
      <c r="B3" s="54">
        <v>10</v>
      </c>
      <c r="C3" s="101">
        <v>0</v>
      </c>
      <c r="D3" s="101">
        <v>10</v>
      </c>
      <c r="E3" s="101">
        <v>10</v>
      </c>
    </row>
    <row r="4" spans="1:5" ht="75" x14ac:dyDescent="0.3">
      <c r="A4" s="64" t="s">
        <v>136</v>
      </c>
      <c r="B4" s="54">
        <v>0</v>
      </c>
      <c r="C4" s="101">
        <v>0</v>
      </c>
      <c r="D4" s="101">
        <v>0</v>
      </c>
      <c r="E4" s="101">
        <v>0</v>
      </c>
    </row>
    <row r="5" spans="1:5" ht="112.5" x14ac:dyDescent="0.3">
      <c r="A5" s="64" t="s">
        <v>203</v>
      </c>
      <c r="B5" s="110">
        <v>0</v>
      </c>
      <c r="C5" s="110">
        <f>C6+C7+C8+C9</f>
        <v>0</v>
      </c>
      <c r="D5" s="110">
        <f>D6+D7+D8+D9</f>
        <v>0</v>
      </c>
      <c r="E5" s="110">
        <f>E6+E7+E8+E9</f>
        <v>0</v>
      </c>
    </row>
    <row r="6" spans="1:5" ht="24" customHeight="1" x14ac:dyDescent="0.3">
      <c r="A6" s="64" t="s">
        <v>241</v>
      </c>
      <c r="B6" s="54">
        <v>0</v>
      </c>
      <c r="C6" s="101">
        <v>0</v>
      </c>
      <c r="D6" s="101">
        <v>0</v>
      </c>
      <c r="E6" s="101">
        <v>0</v>
      </c>
    </row>
    <row r="7" spans="1:5" ht="37.5" x14ac:dyDescent="0.3">
      <c r="A7" s="64" t="s">
        <v>137</v>
      </c>
      <c r="B7" s="54">
        <v>0</v>
      </c>
      <c r="C7" s="101">
        <v>0</v>
      </c>
      <c r="D7" s="101">
        <v>0</v>
      </c>
      <c r="E7" s="101">
        <v>0</v>
      </c>
    </row>
    <row r="8" spans="1:5" ht="56.25" x14ac:dyDescent="0.3">
      <c r="A8" s="64" t="s">
        <v>138</v>
      </c>
      <c r="B8" s="54">
        <v>0</v>
      </c>
      <c r="C8" s="101">
        <v>0</v>
      </c>
      <c r="D8" s="101">
        <v>0</v>
      </c>
      <c r="E8" s="101">
        <v>0</v>
      </c>
    </row>
    <row r="9" spans="1:5" ht="56.25" x14ac:dyDescent="0.3">
      <c r="A9" s="64" t="s">
        <v>139</v>
      </c>
      <c r="B9" s="54">
        <v>0</v>
      </c>
      <c r="C9" s="101">
        <v>0</v>
      </c>
      <c r="D9" s="101">
        <v>0</v>
      </c>
      <c r="E9" s="101">
        <v>0</v>
      </c>
    </row>
    <row r="10" spans="1:5" ht="18.75" x14ac:dyDescent="0.25">
      <c r="A10" s="65" t="s">
        <v>84</v>
      </c>
      <c r="B10" s="99">
        <f>B9+B8+B7+B6+B5+B3+B4</f>
        <v>10</v>
      </c>
      <c r="C10" s="99">
        <f>C9+C8+C7+C6+C5+C4+C3</f>
        <v>0</v>
      </c>
      <c r="D10" s="99">
        <f>D9+D8+D7+D6+D5+D4+D3</f>
        <v>10</v>
      </c>
      <c r="E10" s="99">
        <f>E9+E8+E7+E6+E5+E4+E3</f>
        <v>10</v>
      </c>
    </row>
    <row r="11" spans="1:5" ht="18.75" x14ac:dyDescent="0.3">
      <c r="A11" s="1"/>
      <c r="B11" s="1"/>
      <c r="C11" s="1"/>
      <c r="D11" s="1"/>
      <c r="E11" s="1"/>
    </row>
    <row r="12" spans="1:5" ht="18.75" x14ac:dyDescent="0.3">
      <c r="A12" s="1"/>
      <c r="B12" s="1"/>
      <c r="C12" s="1"/>
      <c r="D12" s="1"/>
      <c r="E12" s="1"/>
    </row>
    <row r="13" spans="1:5" ht="18.75" x14ac:dyDescent="0.3">
      <c r="A13" s="1"/>
      <c r="B13" s="1"/>
      <c r="C13" s="1"/>
      <c r="D13" s="1"/>
      <c r="E13" s="1"/>
    </row>
    <row r="14" spans="1:5" ht="18.75" x14ac:dyDescent="0.3">
      <c r="A14" s="1"/>
      <c r="B14" s="1"/>
      <c r="C14" s="1"/>
      <c r="D14" s="1"/>
      <c r="E14" s="1"/>
    </row>
    <row r="15" spans="1:5" ht="18.75" x14ac:dyDescent="0.3">
      <c r="A15" s="1"/>
      <c r="B15" s="1"/>
      <c r="C15" s="1"/>
      <c r="D15" s="1"/>
      <c r="E15" s="1"/>
    </row>
    <row r="16" spans="1:5" ht="18.75" x14ac:dyDescent="0.3">
      <c r="A16" s="1"/>
      <c r="B16" s="1"/>
      <c r="C16" s="1"/>
      <c r="D16" s="1"/>
      <c r="E16" s="1"/>
    </row>
    <row r="17" spans="1:5" ht="18.75" x14ac:dyDescent="0.3">
      <c r="A17" s="1"/>
      <c r="B17" s="1"/>
      <c r="C17" s="1"/>
      <c r="D17" s="1"/>
      <c r="E17" s="1"/>
    </row>
    <row r="18" spans="1:5" ht="18.75" x14ac:dyDescent="0.3">
      <c r="A18" s="1"/>
      <c r="B18" s="1"/>
      <c r="C18" s="1"/>
      <c r="D18" s="1"/>
      <c r="E18" s="1"/>
    </row>
    <row r="19" spans="1:5" ht="18.75" x14ac:dyDescent="0.3">
      <c r="A19" s="1"/>
      <c r="B19" s="1"/>
      <c r="C19" s="1"/>
      <c r="D19" s="1"/>
      <c r="E19" s="1"/>
    </row>
    <row r="20" spans="1:5" ht="18.75" x14ac:dyDescent="0.3">
      <c r="A20" s="1"/>
      <c r="B20" s="1"/>
      <c r="C20" s="1"/>
      <c r="D20" s="1"/>
      <c r="E20" s="1"/>
    </row>
    <row r="21" spans="1:5" ht="18.75" x14ac:dyDescent="0.3">
      <c r="A21" s="1"/>
      <c r="B21" s="1"/>
      <c r="C21" s="1"/>
      <c r="D21" s="1"/>
      <c r="E21" s="1"/>
    </row>
    <row r="22" spans="1:5" ht="18.75" x14ac:dyDescent="0.3">
      <c r="A22" s="1"/>
      <c r="B22" s="1"/>
      <c r="C22" s="1"/>
      <c r="D22" s="1"/>
      <c r="E22" s="1"/>
    </row>
    <row r="23" spans="1:5" ht="18.75" x14ac:dyDescent="0.3">
      <c r="A23" s="1"/>
      <c r="B23" s="1"/>
      <c r="C23" s="1"/>
      <c r="D23" s="1"/>
      <c r="E23" s="1"/>
    </row>
    <row r="24" spans="1:5" ht="18.75" x14ac:dyDescent="0.3">
      <c r="A24" s="1"/>
      <c r="B24" s="1"/>
      <c r="C24" s="1"/>
      <c r="D24" s="1"/>
      <c r="E24" s="1"/>
    </row>
    <row r="25" spans="1:5" ht="18.75" x14ac:dyDescent="0.3">
      <c r="A25" s="1"/>
      <c r="B25" s="1"/>
      <c r="C25" s="1"/>
      <c r="D25" s="1"/>
      <c r="E25" s="1"/>
    </row>
  </sheetData>
  <mergeCells count="1">
    <mergeCell ref="A1:E1"/>
  </mergeCells>
  <pageMargins left="0.7" right="0.7" top="0.75" bottom="0.75" header="0.3" footer="0.3"/>
  <pageSetup paperSize="9" scale="8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0"/>
  <sheetViews>
    <sheetView view="pageBreakPreview" topLeftCell="A91" zoomScale="90" zoomScaleNormal="100" zoomScaleSheetLayoutView="90" workbookViewId="0">
      <selection activeCell="D94" sqref="D94"/>
    </sheetView>
  </sheetViews>
  <sheetFormatPr defaultRowHeight="15" x14ac:dyDescent="0.25"/>
  <cols>
    <col min="1" max="1" width="43.42578125" customWidth="1"/>
    <col min="2" max="2" width="20.85546875" customWidth="1"/>
    <col min="3" max="4" width="26" customWidth="1"/>
    <col min="5" max="5" width="40" customWidth="1"/>
  </cols>
  <sheetData>
    <row r="1" spans="1:5" ht="58.5" customHeight="1" x14ac:dyDescent="0.25">
      <c r="A1" s="356" t="s">
        <v>140</v>
      </c>
      <c r="B1" s="358"/>
      <c r="C1" s="358"/>
      <c r="D1" s="358"/>
      <c r="E1" s="358"/>
    </row>
    <row r="2" spans="1:5" ht="90.75" customHeight="1" x14ac:dyDescent="0.25">
      <c r="A2" s="27" t="s">
        <v>86</v>
      </c>
      <c r="B2" s="27" t="s">
        <v>245</v>
      </c>
      <c r="C2" s="239" t="s">
        <v>247</v>
      </c>
      <c r="D2" s="27" t="s">
        <v>261</v>
      </c>
      <c r="E2" s="27" t="s">
        <v>141</v>
      </c>
    </row>
    <row r="3" spans="1:5" ht="18.75" x14ac:dyDescent="0.25">
      <c r="A3" s="133" t="s">
        <v>204</v>
      </c>
      <c r="B3" s="134"/>
      <c r="C3" s="133"/>
      <c r="D3" s="133"/>
      <c r="E3" s="134"/>
    </row>
    <row r="4" spans="1:5" ht="15.75" x14ac:dyDescent="0.25">
      <c r="A4" s="153"/>
      <c r="B4" s="156"/>
      <c r="C4" s="156"/>
      <c r="D4" s="156"/>
      <c r="E4" s="153"/>
    </row>
    <row r="5" spans="1:5" ht="18.75" x14ac:dyDescent="0.25">
      <c r="A5" s="67"/>
      <c r="B5" s="98"/>
      <c r="C5" s="67"/>
      <c r="D5" s="67"/>
      <c r="E5" s="98"/>
    </row>
    <row r="6" spans="1:5" ht="18.75" x14ac:dyDescent="0.25">
      <c r="A6" s="67"/>
      <c r="B6" s="98"/>
      <c r="C6" s="67"/>
      <c r="D6" s="67"/>
      <c r="E6" s="98"/>
    </row>
    <row r="7" spans="1:5" ht="18.75" x14ac:dyDescent="0.25">
      <c r="A7" s="67"/>
      <c r="B7" s="98"/>
      <c r="C7" s="67"/>
      <c r="D7" s="67"/>
      <c r="E7" s="98"/>
    </row>
    <row r="8" spans="1:5" ht="18.75" x14ac:dyDescent="0.25">
      <c r="A8" s="67"/>
      <c r="B8" s="98"/>
      <c r="C8" s="67"/>
      <c r="D8" s="67"/>
      <c r="E8" s="98"/>
    </row>
    <row r="9" spans="1:5" ht="18.75" x14ac:dyDescent="0.25">
      <c r="A9" s="67"/>
      <c r="B9" s="98"/>
      <c r="C9" s="67"/>
      <c r="D9" s="67"/>
      <c r="E9" s="98"/>
    </row>
    <row r="10" spans="1:5" ht="18.75" x14ac:dyDescent="0.25">
      <c r="A10" s="133" t="s">
        <v>114</v>
      </c>
      <c r="B10" s="144"/>
      <c r="C10" s="133"/>
      <c r="D10" s="133"/>
      <c r="E10" s="134"/>
    </row>
    <row r="11" spans="1:5" ht="85.5" customHeight="1" x14ac:dyDescent="0.25">
      <c r="A11" s="153" t="s">
        <v>282</v>
      </c>
      <c r="B11" s="249">
        <v>44531</v>
      </c>
      <c r="C11" s="248" t="s">
        <v>283</v>
      </c>
      <c r="D11" s="272" t="s">
        <v>541</v>
      </c>
      <c r="E11" s="153" t="s">
        <v>284</v>
      </c>
    </row>
    <row r="12" spans="1:5" ht="110.25" x14ac:dyDescent="0.25">
      <c r="A12" s="153" t="s">
        <v>285</v>
      </c>
      <c r="B12" s="248">
        <v>2022</v>
      </c>
      <c r="C12" s="248" t="s">
        <v>283</v>
      </c>
      <c r="D12" s="273" t="s">
        <v>542</v>
      </c>
      <c r="E12" s="153" t="s">
        <v>286</v>
      </c>
    </row>
    <row r="13" spans="1:5" ht="120.75" customHeight="1" x14ac:dyDescent="0.25">
      <c r="A13" s="153" t="s">
        <v>285</v>
      </c>
      <c r="B13" s="248">
        <v>2022</v>
      </c>
      <c r="C13" s="248" t="s">
        <v>283</v>
      </c>
      <c r="D13" s="273" t="s">
        <v>542</v>
      </c>
      <c r="E13" s="153" t="s">
        <v>287</v>
      </c>
    </row>
    <row r="14" spans="1:5" ht="120" customHeight="1" x14ac:dyDescent="0.25">
      <c r="A14" s="153" t="s">
        <v>285</v>
      </c>
      <c r="B14" s="248">
        <v>2022</v>
      </c>
      <c r="C14" s="248" t="s">
        <v>283</v>
      </c>
      <c r="D14" s="273" t="s">
        <v>542</v>
      </c>
      <c r="E14" s="153" t="s">
        <v>288</v>
      </c>
    </row>
    <row r="15" spans="1:5" ht="79.5" customHeight="1" x14ac:dyDescent="0.25">
      <c r="A15" s="153" t="s">
        <v>289</v>
      </c>
      <c r="B15" s="248">
        <v>2022</v>
      </c>
      <c r="C15" s="248" t="s">
        <v>291</v>
      </c>
      <c r="D15" s="264" t="s">
        <v>509</v>
      </c>
      <c r="E15" s="153" t="s">
        <v>290</v>
      </c>
    </row>
    <row r="16" spans="1:5" ht="86.25" customHeight="1" x14ac:dyDescent="0.25">
      <c r="A16" s="153" t="s">
        <v>289</v>
      </c>
      <c r="B16" s="248">
        <v>2022</v>
      </c>
      <c r="C16" s="248" t="s">
        <v>291</v>
      </c>
      <c r="D16" s="264" t="s">
        <v>509</v>
      </c>
      <c r="E16" s="153" t="s">
        <v>292</v>
      </c>
    </row>
    <row r="17" spans="1:5" ht="86.25" customHeight="1" x14ac:dyDescent="0.25">
      <c r="A17" s="153" t="s">
        <v>289</v>
      </c>
      <c r="B17" s="248">
        <v>2022</v>
      </c>
      <c r="C17" s="248" t="s">
        <v>291</v>
      </c>
      <c r="D17" s="264" t="s">
        <v>509</v>
      </c>
      <c r="E17" s="153" t="s">
        <v>293</v>
      </c>
    </row>
    <row r="18" spans="1:5" ht="63" customHeight="1" x14ac:dyDescent="0.25">
      <c r="A18" s="153" t="s">
        <v>294</v>
      </c>
      <c r="B18" s="249">
        <v>44805</v>
      </c>
      <c r="C18" s="248" t="s">
        <v>291</v>
      </c>
      <c r="D18" s="264" t="s">
        <v>510</v>
      </c>
      <c r="E18" s="153" t="s">
        <v>295</v>
      </c>
    </row>
    <row r="19" spans="1:5" ht="77.25" customHeight="1" x14ac:dyDescent="0.25">
      <c r="A19" s="153" t="s">
        <v>294</v>
      </c>
      <c r="B19" s="249">
        <v>44805</v>
      </c>
      <c r="C19" s="248" t="s">
        <v>291</v>
      </c>
      <c r="D19" s="265" t="s">
        <v>510</v>
      </c>
      <c r="E19" s="153" t="s">
        <v>293</v>
      </c>
    </row>
    <row r="20" spans="1:5" ht="78" customHeight="1" x14ac:dyDescent="0.25">
      <c r="A20" s="153" t="s">
        <v>294</v>
      </c>
      <c r="B20" s="249">
        <v>44805</v>
      </c>
      <c r="C20" s="248" t="s">
        <v>291</v>
      </c>
      <c r="D20" s="264" t="s">
        <v>510</v>
      </c>
      <c r="E20" s="153" t="s">
        <v>296</v>
      </c>
    </row>
    <row r="21" spans="1:5" ht="81" customHeight="1" x14ac:dyDescent="0.25">
      <c r="A21" s="153" t="s">
        <v>294</v>
      </c>
      <c r="B21" s="249">
        <v>44805</v>
      </c>
      <c r="C21" s="248" t="s">
        <v>291</v>
      </c>
      <c r="D21" s="264" t="s">
        <v>510</v>
      </c>
      <c r="E21" s="153" t="s">
        <v>297</v>
      </c>
    </row>
    <row r="22" spans="1:5" ht="83.25" customHeight="1" x14ac:dyDescent="0.25">
      <c r="A22" s="153" t="s">
        <v>294</v>
      </c>
      <c r="B22" s="249">
        <v>44805</v>
      </c>
      <c r="C22" s="248" t="s">
        <v>291</v>
      </c>
      <c r="D22" s="264" t="s">
        <v>510</v>
      </c>
      <c r="E22" s="153" t="s">
        <v>298</v>
      </c>
    </row>
    <row r="23" spans="1:5" ht="83.25" customHeight="1" x14ac:dyDescent="0.25">
      <c r="A23" s="153" t="s">
        <v>294</v>
      </c>
      <c r="B23" s="249">
        <v>44805</v>
      </c>
      <c r="C23" s="248" t="s">
        <v>291</v>
      </c>
      <c r="D23" s="264" t="s">
        <v>510</v>
      </c>
      <c r="E23" s="153" t="s">
        <v>299</v>
      </c>
    </row>
    <row r="24" spans="1:5" ht="63" customHeight="1" x14ac:dyDescent="0.25">
      <c r="A24" s="153" t="s">
        <v>294</v>
      </c>
      <c r="B24" s="249">
        <v>44805</v>
      </c>
      <c r="C24" s="248" t="s">
        <v>291</v>
      </c>
      <c r="D24" s="264" t="s">
        <v>510</v>
      </c>
      <c r="E24" s="153" t="s">
        <v>300</v>
      </c>
    </row>
    <row r="25" spans="1:5" ht="72.75" customHeight="1" x14ac:dyDescent="0.25">
      <c r="A25" s="153" t="s">
        <v>301</v>
      </c>
      <c r="B25" s="249">
        <v>44866</v>
      </c>
      <c r="C25" s="248" t="s">
        <v>283</v>
      </c>
      <c r="D25" s="264" t="s">
        <v>511</v>
      </c>
      <c r="E25" s="153" t="s">
        <v>302</v>
      </c>
    </row>
    <row r="26" spans="1:5" ht="102" customHeight="1" x14ac:dyDescent="0.25">
      <c r="A26" s="153" t="s">
        <v>303</v>
      </c>
      <c r="B26" s="250">
        <v>44849</v>
      </c>
      <c r="C26" s="248" t="s">
        <v>283</v>
      </c>
      <c r="D26" s="264" t="s">
        <v>508</v>
      </c>
      <c r="E26" s="153" t="s">
        <v>304</v>
      </c>
    </row>
    <row r="27" spans="1:5" ht="92.25" customHeight="1" x14ac:dyDescent="0.25">
      <c r="A27" s="153" t="s">
        <v>303</v>
      </c>
      <c r="B27" s="250">
        <v>44849</v>
      </c>
      <c r="C27" s="248" t="s">
        <v>283</v>
      </c>
      <c r="D27" s="264" t="s">
        <v>508</v>
      </c>
      <c r="E27" s="153" t="s">
        <v>305</v>
      </c>
    </row>
    <row r="28" spans="1:5" ht="110.25" x14ac:dyDescent="0.25">
      <c r="A28" s="153" t="s">
        <v>303</v>
      </c>
      <c r="B28" s="250">
        <v>44849</v>
      </c>
      <c r="C28" s="248" t="s">
        <v>283</v>
      </c>
      <c r="D28" s="264" t="s">
        <v>508</v>
      </c>
      <c r="E28" s="153" t="s">
        <v>306</v>
      </c>
    </row>
    <row r="29" spans="1:5" ht="78.75" x14ac:dyDescent="0.25">
      <c r="A29" s="153" t="s">
        <v>303</v>
      </c>
      <c r="B29" s="250">
        <v>44849</v>
      </c>
      <c r="C29" s="248" t="s">
        <v>283</v>
      </c>
      <c r="D29" s="264" t="s">
        <v>508</v>
      </c>
      <c r="E29" s="153" t="s">
        <v>307</v>
      </c>
    </row>
    <row r="30" spans="1:5" ht="110.25" x14ac:dyDescent="0.25">
      <c r="A30" s="153" t="s">
        <v>303</v>
      </c>
      <c r="B30" s="250">
        <v>44849</v>
      </c>
      <c r="C30" s="248" t="s">
        <v>283</v>
      </c>
      <c r="D30" s="264" t="s">
        <v>508</v>
      </c>
      <c r="E30" s="153" t="s">
        <v>308</v>
      </c>
    </row>
    <row r="31" spans="1:5" ht="19.5" customHeight="1" x14ac:dyDescent="0.25">
      <c r="A31" s="238" t="s">
        <v>218</v>
      </c>
      <c r="B31" s="237"/>
      <c r="C31" s="236"/>
      <c r="D31" s="236"/>
      <c r="E31" s="236"/>
    </row>
    <row r="32" spans="1:5" ht="126.75" customHeight="1" x14ac:dyDescent="0.25">
      <c r="A32" s="153" t="s">
        <v>514</v>
      </c>
      <c r="B32" s="249">
        <v>44531</v>
      </c>
      <c r="C32" s="248" t="s">
        <v>283</v>
      </c>
      <c r="D32" s="264" t="s">
        <v>512</v>
      </c>
      <c r="E32" s="153" t="s">
        <v>513</v>
      </c>
    </row>
    <row r="33" spans="1:5" ht="111" customHeight="1" x14ac:dyDescent="0.25">
      <c r="A33" s="159" t="s">
        <v>329</v>
      </c>
      <c r="B33" s="249">
        <v>44562</v>
      </c>
      <c r="C33" s="248" t="s">
        <v>283</v>
      </c>
      <c r="D33" s="266" t="s">
        <v>515</v>
      </c>
      <c r="E33" s="159" t="s">
        <v>330</v>
      </c>
    </row>
    <row r="34" spans="1:5" ht="126" x14ac:dyDescent="0.25">
      <c r="A34" s="159" t="s">
        <v>329</v>
      </c>
      <c r="B34" s="249">
        <v>44562</v>
      </c>
      <c r="C34" s="248" t="s">
        <v>283</v>
      </c>
      <c r="D34" s="267" t="s">
        <v>515</v>
      </c>
      <c r="E34" s="159" t="s">
        <v>331</v>
      </c>
    </row>
    <row r="35" spans="1:5" ht="110.25" customHeight="1" x14ac:dyDescent="0.25">
      <c r="A35" s="159" t="s">
        <v>329</v>
      </c>
      <c r="B35" s="249">
        <v>44562</v>
      </c>
      <c r="C35" s="248" t="s">
        <v>283</v>
      </c>
      <c r="D35" s="264" t="s">
        <v>515</v>
      </c>
      <c r="E35" s="153" t="s">
        <v>332</v>
      </c>
    </row>
    <row r="36" spans="1:5" ht="126" x14ac:dyDescent="0.25">
      <c r="A36" s="159" t="s">
        <v>329</v>
      </c>
      <c r="B36" s="249">
        <v>44562</v>
      </c>
      <c r="C36" s="248" t="s">
        <v>283</v>
      </c>
      <c r="D36" s="266" t="s">
        <v>515</v>
      </c>
      <c r="E36" s="159" t="s">
        <v>333</v>
      </c>
    </row>
    <row r="37" spans="1:5" ht="126" x14ac:dyDescent="0.25">
      <c r="A37" s="159" t="s">
        <v>329</v>
      </c>
      <c r="B37" s="249">
        <v>44562</v>
      </c>
      <c r="C37" s="248" t="s">
        <v>283</v>
      </c>
      <c r="D37" s="266" t="s">
        <v>515</v>
      </c>
      <c r="E37" s="159" t="s">
        <v>334</v>
      </c>
    </row>
    <row r="38" spans="1:5" ht="126" x14ac:dyDescent="0.25">
      <c r="A38" s="159" t="s">
        <v>329</v>
      </c>
      <c r="B38" s="249">
        <v>44562</v>
      </c>
      <c r="C38" s="248" t="s">
        <v>283</v>
      </c>
      <c r="D38" s="266" t="s">
        <v>515</v>
      </c>
      <c r="E38" s="159" t="s">
        <v>335</v>
      </c>
    </row>
    <row r="39" spans="1:5" ht="126" x14ac:dyDescent="0.25">
      <c r="A39" s="159" t="s">
        <v>329</v>
      </c>
      <c r="B39" s="249">
        <v>44562</v>
      </c>
      <c r="C39" s="248" t="s">
        <v>283</v>
      </c>
      <c r="D39" s="266" t="s">
        <v>515</v>
      </c>
      <c r="E39" s="159" t="s">
        <v>336</v>
      </c>
    </row>
    <row r="40" spans="1:5" ht="126" x14ac:dyDescent="0.25">
      <c r="A40" s="159" t="s">
        <v>329</v>
      </c>
      <c r="B40" s="249">
        <v>44562</v>
      </c>
      <c r="C40" s="248" t="s">
        <v>283</v>
      </c>
      <c r="D40" s="266" t="s">
        <v>515</v>
      </c>
      <c r="E40" s="159" t="s">
        <v>337</v>
      </c>
    </row>
    <row r="41" spans="1:5" ht="126" x14ac:dyDescent="0.25">
      <c r="A41" s="159" t="s">
        <v>329</v>
      </c>
      <c r="B41" s="249">
        <v>44562</v>
      </c>
      <c r="C41" s="248" t="s">
        <v>283</v>
      </c>
      <c r="D41" s="266" t="s">
        <v>515</v>
      </c>
      <c r="E41" s="159" t="s">
        <v>338</v>
      </c>
    </row>
    <row r="42" spans="1:5" ht="126" x14ac:dyDescent="0.25">
      <c r="A42" s="159" t="s">
        <v>329</v>
      </c>
      <c r="B42" s="249">
        <v>44562</v>
      </c>
      <c r="C42" s="248" t="s">
        <v>283</v>
      </c>
      <c r="D42" s="266" t="s">
        <v>515</v>
      </c>
      <c r="E42" s="159" t="s">
        <v>339</v>
      </c>
    </row>
    <row r="43" spans="1:5" ht="126" x14ac:dyDescent="0.25">
      <c r="A43" s="159" t="s">
        <v>329</v>
      </c>
      <c r="B43" s="249">
        <v>44562</v>
      </c>
      <c r="C43" s="248" t="s">
        <v>283</v>
      </c>
      <c r="D43" s="266" t="s">
        <v>515</v>
      </c>
      <c r="E43" s="159" t="s">
        <v>340</v>
      </c>
    </row>
    <row r="44" spans="1:5" ht="126" x14ac:dyDescent="0.25">
      <c r="A44" s="159" t="s">
        <v>329</v>
      </c>
      <c r="B44" s="249">
        <v>44562</v>
      </c>
      <c r="C44" s="248" t="s">
        <v>283</v>
      </c>
      <c r="D44" s="266" t="s">
        <v>515</v>
      </c>
      <c r="E44" s="159" t="s">
        <v>341</v>
      </c>
    </row>
    <row r="45" spans="1:5" ht="94.5" x14ac:dyDescent="0.25">
      <c r="A45" s="159" t="s">
        <v>402</v>
      </c>
      <c r="B45" s="250">
        <v>44619</v>
      </c>
      <c r="C45" s="248" t="s">
        <v>403</v>
      </c>
      <c r="D45" s="266" t="s">
        <v>516</v>
      </c>
      <c r="E45" s="159" t="s">
        <v>404</v>
      </c>
    </row>
    <row r="46" spans="1:5" ht="94.5" x14ac:dyDescent="0.25">
      <c r="A46" s="159" t="s">
        <v>402</v>
      </c>
      <c r="B46" s="250">
        <v>44619</v>
      </c>
      <c r="C46" s="248" t="s">
        <v>403</v>
      </c>
      <c r="D46" s="266" t="s">
        <v>516</v>
      </c>
      <c r="E46" s="159" t="s">
        <v>405</v>
      </c>
    </row>
    <row r="47" spans="1:5" ht="94.5" x14ac:dyDescent="0.25">
      <c r="A47" s="159" t="s">
        <v>402</v>
      </c>
      <c r="B47" s="250">
        <v>44619</v>
      </c>
      <c r="C47" s="248" t="s">
        <v>403</v>
      </c>
      <c r="D47" s="266" t="s">
        <v>516</v>
      </c>
      <c r="E47" s="159" t="s">
        <v>406</v>
      </c>
    </row>
    <row r="48" spans="1:5" ht="94.5" x14ac:dyDescent="0.25">
      <c r="A48" s="159" t="s">
        <v>402</v>
      </c>
      <c r="B48" s="250">
        <v>44619</v>
      </c>
      <c r="C48" s="248" t="s">
        <v>403</v>
      </c>
      <c r="D48" s="266" t="s">
        <v>516</v>
      </c>
      <c r="E48" s="159" t="s">
        <v>407</v>
      </c>
    </row>
    <row r="49" spans="1:5" ht="94.5" x14ac:dyDescent="0.25">
      <c r="A49" s="159" t="s">
        <v>631</v>
      </c>
      <c r="B49" s="250">
        <v>44864</v>
      </c>
      <c r="C49" s="248" t="s">
        <v>283</v>
      </c>
      <c r="D49" s="279" t="s">
        <v>632</v>
      </c>
      <c r="E49" s="159" t="s">
        <v>324</v>
      </c>
    </row>
    <row r="50" spans="1:5" ht="94.5" x14ac:dyDescent="0.25">
      <c r="A50" s="159" t="s">
        <v>631</v>
      </c>
      <c r="B50" s="250">
        <v>44864</v>
      </c>
      <c r="C50" s="248" t="s">
        <v>283</v>
      </c>
      <c r="D50" s="279" t="s">
        <v>632</v>
      </c>
      <c r="E50" s="159" t="s">
        <v>295</v>
      </c>
    </row>
    <row r="51" spans="1:5" ht="94.5" x14ac:dyDescent="0.25">
      <c r="A51" s="159" t="s">
        <v>631</v>
      </c>
      <c r="B51" s="250">
        <v>44864</v>
      </c>
      <c r="C51" s="248" t="s">
        <v>283</v>
      </c>
      <c r="D51" s="279" t="s">
        <v>632</v>
      </c>
      <c r="E51" s="159" t="s">
        <v>349</v>
      </c>
    </row>
    <row r="52" spans="1:5" ht="94.5" x14ac:dyDescent="0.25">
      <c r="A52" s="159" t="s">
        <v>631</v>
      </c>
      <c r="B52" s="250">
        <v>44864</v>
      </c>
      <c r="C52" s="248" t="s">
        <v>283</v>
      </c>
      <c r="D52" s="279" t="s">
        <v>632</v>
      </c>
      <c r="E52" s="159" t="s">
        <v>633</v>
      </c>
    </row>
    <row r="53" spans="1:5" ht="94.5" x14ac:dyDescent="0.25">
      <c r="A53" s="159" t="s">
        <v>631</v>
      </c>
      <c r="B53" s="250">
        <v>44864</v>
      </c>
      <c r="C53" s="248" t="s">
        <v>283</v>
      </c>
      <c r="D53" s="279" t="s">
        <v>632</v>
      </c>
      <c r="E53" s="159" t="s">
        <v>325</v>
      </c>
    </row>
    <row r="54" spans="1:5" ht="18.75" x14ac:dyDescent="0.25">
      <c r="A54" s="133" t="s">
        <v>216</v>
      </c>
      <c r="B54" s="144"/>
      <c r="C54" s="133"/>
      <c r="D54" s="133"/>
      <c r="E54" s="134"/>
    </row>
    <row r="55" spans="1:5" ht="72.75" customHeight="1" x14ac:dyDescent="0.25">
      <c r="A55" s="165" t="s">
        <v>414</v>
      </c>
      <c r="B55" s="254">
        <v>44905</v>
      </c>
      <c r="C55" s="248" t="s">
        <v>283</v>
      </c>
      <c r="D55" s="268" t="s">
        <v>517</v>
      </c>
      <c r="E55" s="165" t="s">
        <v>415</v>
      </c>
    </row>
    <row r="56" spans="1:5" ht="78.75" x14ac:dyDescent="0.25">
      <c r="A56" s="165" t="s">
        <v>414</v>
      </c>
      <c r="B56" s="254">
        <v>44905</v>
      </c>
      <c r="C56" s="248" t="s">
        <v>283</v>
      </c>
      <c r="D56" s="268" t="s">
        <v>517</v>
      </c>
      <c r="E56" s="165" t="s">
        <v>416</v>
      </c>
    </row>
    <row r="57" spans="1:5" ht="63" x14ac:dyDescent="0.25">
      <c r="A57" s="165" t="s">
        <v>414</v>
      </c>
      <c r="B57" s="254">
        <v>44905</v>
      </c>
      <c r="C57" s="248" t="s">
        <v>283</v>
      </c>
      <c r="D57" s="268" t="s">
        <v>517</v>
      </c>
      <c r="E57" s="165" t="s">
        <v>417</v>
      </c>
    </row>
    <row r="58" spans="1:5" ht="63" x14ac:dyDescent="0.25">
      <c r="A58" s="165" t="s">
        <v>414</v>
      </c>
      <c r="B58" s="254">
        <v>44905</v>
      </c>
      <c r="C58" s="248" t="s">
        <v>283</v>
      </c>
      <c r="D58" s="268" t="s">
        <v>517</v>
      </c>
      <c r="E58" s="165" t="s">
        <v>418</v>
      </c>
    </row>
    <row r="59" spans="1:5" ht="57" customHeight="1" x14ac:dyDescent="0.25">
      <c r="A59" s="165" t="s">
        <v>419</v>
      </c>
      <c r="B59" s="248">
        <v>2022</v>
      </c>
      <c r="C59" s="248" t="s">
        <v>283</v>
      </c>
      <c r="D59" s="262" t="s">
        <v>507</v>
      </c>
      <c r="E59" s="165" t="s">
        <v>420</v>
      </c>
    </row>
    <row r="60" spans="1:5" ht="83.25" customHeight="1" x14ac:dyDescent="0.25">
      <c r="A60" s="165" t="s">
        <v>419</v>
      </c>
      <c r="B60" s="248">
        <v>2022</v>
      </c>
      <c r="C60" s="248" t="s">
        <v>283</v>
      </c>
      <c r="D60" s="262" t="s">
        <v>507</v>
      </c>
      <c r="E60" s="165" t="s">
        <v>421</v>
      </c>
    </row>
    <row r="61" spans="1:5" ht="88.5" customHeight="1" x14ac:dyDescent="0.25">
      <c r="A61" s="165" t="s">
        <v>419</v>
      </c>
      <c r="B61" s="248">
        <v>2022</v>
      </c>
      <c r="C61" s="248" t="s">
        <v>283</v>
      </c>
      <c r="D61" s="262" t="s">
        <v>507</v>
      </c>
      <c r="E61" s="165" t="s">
        <v>422</v>
      </c>
    </row>
    <row r="62" spans="1:5" ht="96" customHeight="1" x14ac:dyDescent="0.25">
      <c r="A62" s="165" t="s">
        <v>419</v>
      </c>
      <c r="B62" s="248">
        <v>2022</v>
      </c>
      <c r="C62" s="248" t="s">
        <v>283</v>
      </c>
      <c r="D62" s="262" t="s">
        <v>507</v>
      </c>
      <c r="E62" s="165" t="s">
        <v>423</v>
      </c>
    </row>
    <row r="63" spans="1:5" ht="96" customHeight="1" x14ac:dyDescent="0.25">
      <c r="A63" s="165" t="s">
        <v>419</v>
      </c>
      <c r="B63" s="248">
        <v>2022</v>
      </c>
      <c r="C63" s="248" t="s">
        <v>283</v>
      </c>
      <c r="D63" s="262" t="s">
        <v>507</v>
      </c>
      <c r="E63" s="165" t="s">
        <v>424</v>
      </c>
    </row>
    <row r="64" spans="1:5" ht="96" customHeight="1" x14ac:dyDescent="0.25">
      <c r="A64" s="165" t="s">
        <v>419</v>
      </c>
      <c r="B64" s="248">
        <v>2022</v>
      </c>
      <c r="C64" s="248" t="s">
        <v>283</v>
      </c>
      <c r="D64" s="262" t="s">
        <v>507</v>
      </c>
      <c r="E64" s="165" t="s">
        <v>425</v>
      </c>
    </row>
    <row r="65" spans="1:5" ht="81.75" customHeight="1" x14ac:dyDescent="0.25">
      <c r="A65" s="159" t="s">
        <v>309</v>
      </c>
      <c r="B65" s="249">
        <v>44531</v>
      </c>
      <c r="C65" s="248" t="s">
        <v>283</v>
      </c>
      <c r="D65" s="266" t="s">
        <v>518</v>
      </c>
      <c r="E65" s="159" t="s">
        <v>310</v>
      </c>
    </row>
    <row r="66" spans="1:5" ht="78.75" customHeight="1" x14ac:dyDescent="0.25">
      <c r="A66" s="159" t="s">
        <v>309</v>
      </c>
      <c r="B66" s="249">
        <v>44531</v>
      </c>
      <c r="C66" s="248" t="s">
        <v>283</v>
      </c>
      <c r="D66" s="266" t="s">
        <v>518</v>
      </c>
      <c r="E66" s="159" t="s">
        <v>311</v>
      </c>
    </row>
    <row r="67" spans="1:5" ht="67.5" customHeight="1" x14ac:dyDescent="0.25">
      <c r="A67" s="153" t="s">
        <v>312</v>
      </c>
      <c r="B67" s="154">
        <v>44548</v>
      </c>
      <c r="C67" s="248" t="s">
        <v>283</v>
      </c>
      <c r="D67" s="264" t="s">
        <v>519</v>
      </c>
      <c r="E67" s="153" t="s">
        <v>313</v>
      </c>
    </row>
    <row r="68" spans="1:5" ht="78.75" x14ac:dyDescent="0.25">
      <c r="A68" s="153" t="s">
        <v>312</v>
      </c>
      <c r="B68" s="154">
        <v>44548</v>
      </c>
      <c r="C68" s="248" t="s">
        <v>283</v>
      </c>
      <c r="D68" s="264" t="s">
        <v>519</v>
      </c>
      <c r="E68" s="153" t="s">
        <v>314</v>
      </c>
    </row>
    <row r="69" spans="1:5" ht="78.75" x14ac:dyDescent="0.25">
      <c r="A69" s="153" t="s">
        <v>312</v>
      </c>
      <c r="B69" s="154">
        <v>44548</v>
      </c>
      <c r="C69" s="248" t="s">
        <v>283</v>
      </c>
      <c r="D69" s="264" t="s">
        <v>519</v>
      </c>
      <c r="E69" s="153" t="s">
        <v>315</v>
      </c>
    </row>
    <row r="70" spans="1:5" ht="64.5" customHeight="1" x14ac:dyDescent="0.25">
      <c r="A70" s="153" t="s">
        <v>312</v>
      </c>
      <c r="B70" s="154">
        <v>44548</v>
      </c>
      <c r="C70" s="248" t="s">
        <v>283</v>
      </c>
      <c r="D70" s="264" t="s">
        <v>519</v>
      </c>
      <c r="E70" s="153" t="s">
        <v>316</v>
      </c>
    </row>
    <row r="71" spans="1:5" ht="78.75" x14ac:dyDescent="0.25">
      <c r="A71" s="153" t="s">
        <v>312</v>
      </c>
      <c r="B71" s="154">
        <v>44548</v>
      </c>
      <c r="C71" s="248" t="s">
        <v>283</v>
      </c>
      <c r="D71" s="264" t="s">
        <v>519</v>
      </c>
      <c r="E71" s="153" t="s">
        <v>317</v>
      </c>
    </row>
    <row r="72" spans="1:5" ht="82.5" customHeight="1" x14ac:dyDescent="0.25">
      <c r="A72" s="153" t="s">
        <v>312</v>
      </c>
      <c r="B72" s="154">
        <v>44548</v>
      </c>
      <c r="C72" s="248" t="s">
        <v>283</v>
      </c>
      <c r="D72" s="264" t="s">
        <v>519</v>
      </c>
      <c r="E72" s="153" t="s">
        <v>318</v>
      </c>
    </row>
    <row r="73" spans="1:5" ht="78.75" x14ac:dyDescent="0.25">
      <c r="A73" s="153" t="s">
        <v>312</v>
      </c>
      <c r="B73" s="154">
        <v>44548</v>
      </c>
      <c r="C73" s="248" t="s">
        <v>283</v>
      </c>
      <c r="D73" s="264" t="s">
        <v>519</v>
      </c>
      <c r="E73" s="153" t="s">
        <v>319</v>
      </c>
    </row>
    <row r="74" spans="1:5" ht="101.25" customHeight="1" x14ac:dyDescent="0.25">
      <c r="A74" s="153" t="s">
        <v>320</v>
      </c>
      <c r="B74" s="249">
        <v>44531</v>
      </c>
      <c r="C74" s="248" t="s">
        <v>283</v>
      </c>
      <c r="D74" s="264" t="s">
        <v>520</v>
      </c>
      <c r="E74" s="153" t="s">
        <v>321</v>
      </c>
    </row>
    <row r="75" spans="1:5" ht="78.75" customHeight="1" x14ac:dyDescent="0.25">
      <c r="A75" s="153" t="s">
        <v>322</v>
      </c>
      <c r="B75" s="249">
        <v>44805</v>
      </c>
      <c r="C75" s="248" t="s">
        <v>283</v>
      </c>
      <c r="D75" s="264" t="s">
        <v>521</v>
      </c>
      <c r="E75" s="153" t="s">
        <v>323</v>
      </c>
    </row>
    <row r="76" spans="1:5" ht="78" customHeight="1" x14ac:dyDescent="0.25">
      <c r="A76" s="153" t="s">
        <v>322</v>
      </c>
      <c r="B76" s="249">
        <v>44805</v>
      </c>
      <c r="C76" s="248" t="s">
        <v>283</v>
      </c>
      <c r="D76" s="264" t="s">
        <v>521</v>
      </c>
      <c r="E76" s="153" t="s">
        <v>324</v>
      </c>
    </row>
    <row r="77" spans="1:5" ht="83.25" customHeight="1" x14ac:dyDescent="0.25">
      <c r="A77" s="153" t="s">
        <v>322</v>
      </c>
      <c r="B77" s="249">
        <v>44805</v>
      </c>
      <c r="C77" s="248" t="s">
        <v>283</v>
      </c>
      <c r="D77" s="264" t="s">
        <v>521</v>
      </c>
      <c r="E77" s="153" t="s">
        <v>325</v>
      </c>
    </row>
    <row r="78" spans="1:5" ht="15.75" hidden="1" customHeight="1" x14ac:dyDescent="0.25">
      <c r="A78" s="153" t="s">
        <v>322</v>
      </c>
      <c r="B78" s="249">
        <v>44805</v>
      </c>
      <c r="C78" s="248" t="s">
        <v>283</v>
      </c>
      <c r="D78" s="263"/>
      <c r="E78" s="153"/>
    </row>
    <row r="79" spans="1:5" ht="84.75" customHeight="1" x14ac:dyDescent="0.25">
      <c r="A79" s="153" t="s">
        <v>322</v>
      </c>
      <c r="B79" s="249">
        <v>44805</v>
      </c>
      <c r="C79" s="248" t="s">
        <v>283</v>
      </c>
      <c r="D79" s="264" t="s">
        <v>521</v>
      </c>
      <c r="E79" s="153" t="s">
        <v>326</v>
      </c>
    </row>
    <row r="80" spans="1:5" ht="82.5" customHeight="1" x14ac:dyDescent="0.25">
      <c r="A80" s="153" t="s">
        <v>322</v>
      </c>
      <c r="B80" s="249">
        <v>44805</v>
      </c>
      <c r="C80" s="248" t="s">
        <v>283</v>
      </c>
      <c r="D80" s="264" t="s">
        <v>521</v>
      </c>
      <c r="E80" s="153" t="s">
        <v>327</v>
      </c>
    </row>
    <row r="81" spans="1:5" ht="84.75" customHeight="1" x14ac:dyDescent="0.25">
      <c r="A81" s="153" t="s">
        <v>322</v>
      </c>
      <c r="B81" s="249">
        <v>44805</v>
      </c>
      <c r="C81" s="248" t="s">
        <v>283</v>
      </c>
      <c r="D81" s="264" t="s">
        <v>521</v>
      </c>
      <c r="E81" s="153" t="s">
        <v>297</v>
      </c>
    </row>
    <row r="82" spans="1:5" ht="81" customHeight="1" x14ac:dyDescent="0.25">
      <c r="A82" s="153" t="s">
        <v>322</v>
      </c>
      <c r="B82" s="249">
        <v>44805</v>
      </c>
      <c r="C82" s="248" t="s">
        <v>283</v>
      </c>
      <c r="D82" s="264" t="s">
        <v>521</v>
      </c>
      <c r="E82" s="153" t="s">
        <v>298</v>
      </c>
    </row>
    <row r="83" spans="1:5" ht="83.25" customHeight="1" x14ac:dyDescent="0.25">
      <c r="A83" s="153" t="s">
        <v>322</v>
      </c>
      <c r="B83" s="249">
        <v>44805</v>
      </c>
      <c r="C83" s="248" t="s">
        <v>283</v>
      </c>
      <c r="D83" s="264" t="s">
        <v>521</v>
      </c>
      <c r="E83" s="153" t="s">
        <v>328</v>
      </c>
    </row>
    <row r="84" spans="1:5" ht="79.5" customHeight="1" x14ac:dyDescent="0.25">
      <c r="A84" s="153" t="s">
        <v>322</v>
      </c>
      <c r="B84" s="249">
        <v>44805</v>
      </c>
      <c r="C84" s="248" t="s">
        <v>283</v>
      </c>
      <c r="D84" s="264" t="s">
        <v>521</v>
      </c>
      <c r="E84" s="153" t="s">
        <v>292</v>
      </c>
    </row>
    <row r="85" spans="1:5" ht="85.5" customHeight="1" x14ac:dyDescent="0.25">
      <c r="A85" s="153" t="s">
        <v>322</v>
      </c>
      <c r="B85" s="249">
        <v>44805</v>
      </c>
      <c r="C85" s="248" t="s">
        <v>283</v>
      </c>
      <c r="D85" s="264" t="s">
        <v>521</v>
      </c>
      <c r="E85" s="153" t="s">
        <v>300</v>
      </c>
    </row>
    <row r="86" spans="1:5" ht="78" customHeight="1" x14ac:dyDescent="0.25">
      <c r="A86" s="153" t="s">
        <v>342</v>
      </c>
      <c r="B86" s="248">
        <v>2022</v>
      </c>
      <c r="C86" s="248" t="s">
        <v>283</v>
      </c>
      <c r="D86" s="269" t="s">
        <v>522</v>
      </c>
      <c r="E86" s="153" t="s">
        <v>343</v>
      </c>
    </row>
    <row r="87" spans="1:5" ht="81" customHeight="1" x14ac:dyDescent="0.25">
      <c r="A87" s="153" t="s">
        <v>342</v>
      </c>
      <c r="B87" s="248">
        <v>2022</v>
      </c>
      <c r="C87" s="248" t="s">
        <v>283</v>
      </c>
      <c r="D87" s="264" t="s">
        <v>522</v>
      </c>
      <c r="E87" s="153" t="s">
        <v>344</v>
      </c>
    </row>
    <row r="88" spans="1:5" ht="83.25" customHeight="1" x14ac:dyDescent="0.25">
      <c r="A88" s="153" t="s">
        <v>342</v>
      </c>
      <c r="B88" s="248">
        <v>2022</v>
      </c>
      <c r="C88" s="248" t="s">
        <v>283</v>
      </c>
      <c r="D88" s="264" t="s">
        <v>522</v>
      </c>
      <c r="E88" s="153" t="s">
        <v>345</v>
      </c>
    </row>
    <row r="89" spans="1:5" ht="81.75" customHeight="1" x14ac:dyDescent="0.25">
      <c r="A89" s="153" t="s">
        <v>342</v>
      </c>
      <c r="B89" s="248">
        <v>2022</v>
      </c>
      <c r="C89" s="248" t="s">
        <v>283</v>
      </c>
      <c r="D89" s="264" t="s">
        <v>522</v>
      </c>
      <c r="E89" s="153" t="s">
        <v>324</v>
      </c>
    </row>
    <row r="90" spans="1:5" ht="82.5" customHeight="1" x14ac:dyDescent="0.25">
      <c r="A90" s="153" t="s">
        <v>342</v>
      </c>
      <c r="B90" s="248">
        <v>2022</v>
      </c>
      <c r="C90" s="248" t="s">
        <v>283</v>
      </c>
      <c r="D90" s="264" t="s">
        <v>522</v>
      </c>
      <c r="E90" s="153" t="s">
        <v>346</v>
      </c>
    </row>
    <row r="91" spans="1:5" ht="87.75" customHeight="1" x14ac:dyDescent="0.25">
      <c r="A91" s="153" t="s">
        <v>342</v>
      </c>
      <c r="B91" s="248">
        <v>2022</v>
      </c>
      <c r="C91" s="248" t="s">
        <v>283</v>
      </c>
      <c r="D91" s="264" t="s">
        <v>522</v>
      </c>
      <c r="E91" s="153" t="s">
        <v>347</v>
      </c>
    </row>
    <row r="92" spans="1:5" ht="77.25" customHeight="1" x14ac:dyDescent="0.25">
      <c r="A92" s="153" t="s">
        <v>342</v>
      </c>
      <c r="B92" s="248">
        <v>2022</v>
      </c>
      <c r="C92" s="248" t="s">
        <v>283</v>
      </c>
      <c r="D92" s="264" t="s">
        <v>522</v>
      </c>
      <c r="E92" s="153" t="s">
        <v>348</v>
      </c>
    </row>
    <row r="93" spans="1:5" ht="89.25" customHeight="1" x14ac:dyDescent="0.25">
      <c r="A93" s="153" t="s">
        <v>342</v>
      </c>
      <c r="B93" s="248">
        <v>2022</v>
      </c>
      <c r="C93" s="248" t="s">
        <v>283</v>
      </c>
      <c r="D93" s="264" t="s">
        <v>522</v>
      </c>
      <c r="E93" s="153" t="s">
        <v>349</v>
      </c>
    </row>
    <row r="94" spans="1:5" ht="89.25" customHeight="1" x14ac:dyDescent="0.25">
      <c r="A94" s="153" t="s">
        <v>650</v>
      </c>
      <c r="B94" s="250">
        <v>44864</v>
      </c>
      <c r="C94" s="248" t="s">
        <v>283</v>
      </c>
      <c r="D94" s="272" t="s">
        <v>632</v>
      </c>
      <c r="E94" s="153" t="s">
        <v>651</v>
      </c>
    </row>
    <row r="95" spans="1:5" ht="112.5" customHeight="1" x14ac:dyDescent="0.25">
      <c r="A95" s="153" t="s">
        <v>350</v>
      </c>
      <c r="B95" s="248">
        <v>2022</v>
      </c>
      <c r="C95" s="248" t="s">
        <v>283</v>
      </c>
      <c r="D95" s="264" t="s">
        <v>523</v>
      </c>
      <c r="E95" s="153" t="s">
        <v>351</v>
      </c>
    </row>
    <row r="96" spans="1:5" ht="112.5" customHeight="1" x14ac:dyDescent="0.25">
      <c r="A96" s="153" t="s">
        <v>350</v>
      </c>
      <c r="B96" s="248">
        <v>2022</v>
      </c>
      <c r="C96" s="248" t="s">
        <v>283</v>
      </c>
      <c r="D96" s="264" t="s">
        <v>523</v>
      </c>
      <c r="E96" s="153" t="s">
        <v>352</v>
      </c>
    </row>
    <row r="97" spans="1:5" ht="99.75" customHeight="1" x14ac:dyDescent="0.25">
      <c r="A97" s="153" t="s">
        <v>350</v>
      </c>
      <c r="B97" s="248">
        <v>2022</v>
      </c>
      <c r="C97" s="248" t="s">
        <v>283</v>
      </c>
      <c r="D97" s="264" t="s">
        <v>523</v>
      </c>
      <c r="E97" s="153" t="s">
        <v>353</v>
      </c>
    </row>
    <row r="98" spans="1:5" ht="117" customHeight="1" x14ac:dyDescent="0.25">
      <c r="A98" s="153" t="s">
        <v>350</v>
      </c>
      <c r="B98" s="248">
        <v>2022</v>
      </c>
      <c r="C98" s="248" t="s">
        <v>283</v>
      </c>
      <c r="D98" s="264" t="s">
        <v>523</v>
      </c>
      <c r="E98" s="153" t="s">
        <v>354</v>
      </c>
    </row>
    <row r="99" spans="1:5" ht="110.25" customHeight="1" x14ac:dyDescent="0.25">
      <c r="A99" s="153" t="s">
        <v>350</v>
      </c>
      <c r="B99" s="248">
        <v>2022</v>
      </c>
      <c r="C99" s="248" t="s">
        <v>283</v>
      </c>
      <c r="D99" s="264" t="s">
        <v>523</v>
      </c>
      <c r="E99" s="153" t="s">
        <v>355</v>
      </c>
    </row>
    <row r="100" spans="1:5" ht="78.75" customHeight="1" x14ac:dyDescent="0.25">
      <c r="A100" s="153" t="s">
        <v>356</v>
      </c>
      <c r="B100" s="248">
        <v>2022</v>
      </c>
      <c r="C100" s="248" t="s">
        <v>283</v>
      </c>
      <c r="D100" s="264" t="s">
        <v>524</v>
      </c>
      <c r="E100" s="153" t="s">
        <v>357</v>
      </c>
    </row>
    <row r="101" spans="1:5" ht="79.5" customHeight="1" x14ac:dyDescent="0.25">
      <c r="A101" s="153" t="s">
        <v>356</v>
      </c>
      <c r="B101" s="248">
        <v>2022</v>
      </c>
      <c r="C101" s="248" t="s">
        <v>283</v>
      </c>
      <c r="D101" s="264" t="s">
        <v>524</v>
      </c>
      <c r="E101" s="153" t="s">
        <v>358</v>
      </c>
    </row>
    <row r="102" spans="1:5" ht="103.5" customHeight="1" x14ac:dyDescent="0.25">
      <c r="A102" s="153" t="s">
        <v>356</v>
      </c>
      <c r="B102" s="248">
        <v>2022</v>
      </c>
      <c r="C102" s="248" t="s">
        <v>283</v>
      </c>
      <c r="D102" s="264" t="s">
        <v>524</v>
      </c>
      <c r="E102" s="153" t="s">
        <v>359</v>
      </c>
    </row>
    <row r="103" spans="1:5" ht="96.75" customHeight="1" x14ac:dyDescent="0.25">
      <c r="A103" s="153" t="s">
        <v>356</v>
      </c>
      <c r="B103" s="248">
        <v>2022</v>
      </c>
      <c r="C103" s="248" t="s">
        <v>283</v>
      </c>
      <c r="D103" s="264" t="s">
        <v>524</v>
      </c>
      <c r="E103" s="153" t="s">
        <v>360</v>
      </c>
    </row>
    <row r="104" spans="1:5" ht="85.5" customHeight="1" x14ac:dyDescent="0.25">
      <c r="A104" s="153" t="s">
        <v>356</v>
      </c>
      <c r="B104" s="248">
        <v>2022</v>
      </c>
      <c r="C104" s="248" t="s">
        <v>283</v>
      </c>
      <c r="D104" s="264" t="s">
        <v>524</v>
      </c>
      <c r="E104" s="153" t="s">
        <v>361</v>
      </c>
    </row>
    <row r="105" spans="1:5" ht="18.75" customHeight="1" x14ac:dyDescent="0.25">
      <c r="A105" s="133" t="s">
        <v>217</v>
      </c>
      <c r="B105" s="144"/>
      <c r="C105" s="133"/>
      <c r="D105" s="133"/>
      <c r="E105" s="134"/>
    </row>
    <row r="106" spans="1:5" ht="73.5" customHeight="1" x14ac:dyDescent="0.25">
      <c r="A106" s="153" t="s">
        <v>525</v>
      </c>
      <c r="B106" s="249">
        <v>44531</v>
      </c>
      <c r="C106" s="248" t="s">
        <v>283</v>
      </c>
      <c r="D106" s="264" t="s">
        <v>526</v>
      </c>
      <c r="E106" s="153" t="s">
        <v>362</v>
      </c>
    </row>
    <row r="107" spans="1:5" ht="63.75" customHeight="1" x14ac:dyDescent="0.25">
      <c r="A107" s="153" t="s">
        <v>525</v>
      </c>
      <c r="B107" s="249">
        <v>44531</v>
      </c>
      <c r="C107" s="248" t="s">
        <v>283</v>
      </c>
      <c r="D107" s="264" t="s">
        <v>526</v>
      </c>
      <c r="E107" s="153" t="s">
        <v>363</v>
      </c>
    </row>
    <row r="108" spans="1:5" ht="72" customHeight="1" x14ac:dyDescent="0.25">
      <c r="A108" s="153" t="s">
        <v>525</v>
      </c>
      <c r="B108" s="249">
        <v>44531</v>
      </c>
      <c r="C108" s="248" t="s">
        <v>283</v>
      </c>
      <c r="D108" s="264" t="s">
        <v>526</v>
      </c>
      <c r="E108" s="153" t="s">
        <v>364</v>
      </c>
    </row>
    <row r="109" spans="1:5" ht="83.25" customHeight="1" x14ac:dyDescent="0.25">
      <c r="A109" s="153" t="s">
        <v>525</v>
      </c>
      <c r="B109" s="249">
        <v>44531</v>
      </c>
      <c r="C109" s="248" t="s">
        <v>283</v>
      </c>
      <c r="D109" s="264" t="s">
        <v>526</v>
      </c>
      <c r="E109" s="153" t="s">
        <v>365</v>
      </c>
    </row>
    <row r="110" spans="1:5" ht="63.75" customHeight="1" x14ac:dyDescent="0.25">
      <c r="A110" s="153" t="s">
        <v>525</v>
      </c>
      <c r="B110" s="249">
        <v>44531</v>
      </c>
      <c r="C110" s="248" t="s">
        <v>283</v>
      </c>
      <c r="D110" s="264" t="s">
        <v>526</v>
      </c>
      <c r="E110" s="159" t="s">
        <v>366</v>
      </c>
    </row>
    <row r="111" spans="1:5" ht="74.25" customHeight="1" x14ac:dyDescent="0.25">
      <c r="A111" s="153" t="s">
        <v>525</v>
      </c>
      <c r="B111" s="249">
        <v>44531</v>
      </c>
      <c r="C111" s="248" t="s">
        <v>283</v>
      </c>
      <c r="D111" s="264" t="s">
        <v>526</v>
      </c>
      <c r="E111" s="153" t="s">
        <v>317</v>
      </c>
    </row>
    <row r="112" spans="1:5" ht="71.25" customHeight="1" x14ac:dyDescent="0.25">
      <c r="A112" s="153" t="s">
        <v>525</v>
      </c>
      <c r="B112" s="249">
        <v>44531</v>
      </c>
      <c r="C112" s="248" t="s">
        <v>283</v>
      </c>
      <c r="D112" s="264" t="s">
        <v>526</v>
      </c>
      <c r="E112" s="153" t="s">
        <v>367</v>
      </c>
    </row>
    <row r="113" spans="1:5" ht="82.5" customHeight="1" x14ac:dyDescent="0.25">
      <c r="A113" s="153" t="s">
        <v>368</v>
      </c>
      <c r="B113" s="249">
        <v>44531</v>
      </c>
      <c r="C113" s="251" t="s">
        <v>369</v>
      </c>
      <c r="D113" s="270" t="s">
        <v>527</v>
      </c>
      <c r="E113" s="153" t="s">
        <v>370</v>
      </c>
    </row>
    <row r="114" spans="1:5" ht="78.75" customHeight="1" x14ac:dyDescent="0.25">
      <c r="A114" s="153" t="s">
        <v>368</v>
      </c>
      <c r="B114" s="249">
        <v>44531</v>
      </c>
      <c r="C114" s="251" t="s">
        <v>369</v>
      </c>
      <c r="D114" s="270" t="s">
        <v>527</v>
      </c>
      <c r="E114" s="153" t="s">
        <v>371</v>
      </c>
    </row>
    <row r="115" spans="1:5" ht="111.75" customHeight="1" x14ac:dyDescent="0.25">
      <c r="A115" s="157" t="s">
        <v>372</v>
      </c>
      <c r="B115" s="251">
        <v>44556</v>
      </c>
      <c r="C115" s="252" t="s">
        <v>373</v>
      </c>
      <c r="D115" s="264" t="s">
        <v>528</v>
      </c>
      <c r="E115" s="153" t="s">
        <v>374</v>
      </c>
    </row>
    <row r="116" spans="1:5" ht="96" customHeight="1" x14ac:dyDescent="0.25">
      <c r="A116" s="157" t="s">
        <v>372</v>
      </c>
      <c r="B116" s="251">
        <v>44556</v>
      </c>
      <c r="C116" s="252" t="s">
        <v>373</v>
      </c>
      <c r="D116" s="264" t="s">
        <v>528</v>
      </c>
      <c r="E116" s="153" t="s">
        <v>375</v>
      </c>
    </row>
    <row r="117" spans="1:5" ht="97.5" customHeight="1" x14ac:dyDescent="0.25">
      <c r="A117" s="157" t="s">
        <v>372</v>
      </c>
      <c r="B117" s="251">
        <v>44556</v>
      </c>
      <c r="C117" s="252" t="s">
        <v>373</v>
      </c>
      <c r="D117" s="264" t="s">
        <v>528</v>
      </c>
      <c r="E117" s="153" t="s">
        <v>376</v>
      </c>
    </row>
    <row r="118" spans="1:5" ht="135" customHeight="1" x14ac:dyDescent="0.25">
      <c r="A118" s="153" t="s">
        <v>377</v>
      </c>
      <c r="B118" s="249">
        <v>44501</v>
      </c>
      <c r="C118" s="155" t="s">
        <v>378</v>
      </c>
      <c r="D118" s="264" t="s">
        <v>529</v>
      </c>
      <c r="E118" s="153" t="s">
        <v>379</v>
      </c>
    </row>
    <row r="119" spans="1:5" ht="117.75" customHeight="1" x14ac:dyDescent="0.25">
      <c r="A119" s="153" t="s">
        <v>377</v>
      </c>
      <c r="B119" s="249">
        <v>44501</v>
      </c>
      <c r="C119" s="252" t="s">
        <v>378</v>
      </c>
      <c r="D119" s="264" t="s">
        <v>529</v>
      </c>
      <c r="E119" s="153" t="s">
        <v>380</v>
      </c>
    </row>
    <row r="120" spans="1:5" ht="113.25" customHeight="1" x14ac:dyDescent="0.25">
      <c r="A120" s="153" t="s">
        <v>377</v>
      </c>
      <c r="B120" s="249">
        <v>44501</v>
      </c>
      <c r="C120" s="252" t="s">
        <v>378</v>
      </c>
      <c r="D120" s="264" t="s">
        <v>529</v>
      </c>
      <c r="E120" s="153" t="s">
        <v>381</v>
      </c>
    </row>
    <row r="121" spans="1:5" ht="75.75" customHeight="1" x14ac:dyDescent="0.25">
      <c r="A121" s="153" t="s">
        <v>377</v>
      </c>
      <c r="B121" s="249">
        <v>44501</v>
      </c>
      <c r="C121" s="252" t="s">
        <v>378</v>
      </c>
      <c r="D121" s="264" t="s">
        <v>529</v>
      </c>
      <c r="E121" s="153" t="s">
        <v>382</v>
      </c>
    </row>
    <row r="122" spans="1:5" ht="107.25" customHeight="1" x14ac:dyDescent="0.25">
      <c r="A122" s="153" t="s">
        <v>383</v>
      </c>
      <c r="B122" s="248">
        <v>2022</v>
      </c>
      <c r="C122" s="252" t="s">
        <v>384</v>
      </c>
      <c r="D122" s="264" t="s">
        <v>530</v>
      </c>
      <c r="E122" s="153" t="s">
        <v>385</v>
      </c>
    </row>
    <row r="123" spans="1:5" ht="114" customHeight="1" x14ac:dyDescent="0.25">
      <c r="A123" s="153" t="s">
        <v>383</v>
      </c>
      <c r="B123" s="248">
        <v>2022</v>
      </c>
      <c r="C123" s="252" t="s">
        <v>384</v>
      </c>
      <c r="D123" s="264" t="s">
        <v>530</v>
      </c>
      <c r="E123" s="153" t="s">
        <v>386</v>
      </c>
    </row>
    <row r="124" spans="1:5" ht="111" customHeight="1" x14ac:dyDescent="0.25">
      <c r="A124" s="153" t="s">
        <v>383</v>
      </c>
      <c r="B124" s="248">
        <v>2022</v>
      </c>
      <c r="C124" s="252" t="s">
        <v>384</v>
      </c>
      <c r="D124" s="264" t="s">
        <v>530</v>
      </c>
      <c r="E124" s="153" t="s">
        <v>387</v>
      </c>
    </row>
    <row r="125" spans="1:5" ht="113.25" customHeight="1" x14ac:dyDescent="0.25">
      <c r="A125" s="153" t="s">
        <v>383</v>
      </c>
      <c r="B125" s="248">
        <v>2022</v>
      </c>
      <c r="C125" s="252" t="s">
        <v>384</v>
      </c>
      <c r="D125" s="264" t="s">
        <v>530</v>
      </c>
      <c r="E125" s="153" t="s">
        <v>388</v>
      </c>
    </row>
    <row r="126" spans="1:5" ht="144.75" customHeight="1" x14ac:dyDescent="0.25">
      <c r="A126" s="153" t="s">
        <v>383</v>
      </c>
      <c r="B126" s="248">
        <v>2022</v>
      </c>
      <c r="C126" s="252" t="s">
        <v>384</v>
      </c>
      <c r="D126" s="264" t="s">
        <v>530</v>
      </c>
      <c r="E126" s="153" t="s">
        <v>389</v>
      </c>
    </row>
    <row r="127" spans="1:5" ht="88.5" customHeight="1" x14ac:dyDescent="0.25">
      <c r="A127" s="153" t="s">
        <v>391</v>
      </c>
      <c r="B127" s="248">
        <v>2022</v>
      </c>
      <c r="C127" s="252" t="s">
        <v>390</v>
      </c>
      <c r="D127" s="264" t="s">
        <v>531</v>
      </c>
      <c r="E127" s="253" t="s">
        <v>392</v>
      </c>
    </row>
    <row r="128" spans="1:5" ht="88.5" customHeight="1" x14ac:dyDescent="0.25">
      <c r="A128" s="153" t="s">
        <v>391</v>
      </c>
      <c r="B128" s="248">
        <v>2022</v>
      </c>
      <c r="C128" s="252" t="s">
        <v>390</v>
      </c>
      <c r="D128" s="264" t="s">
        <v>531</v>
      </c>
      <c r="E128" s="253" t="s">
        <v>393</v>
      </c>
    </row>
    <row r="129" spans="1:5" ht="88.5" customHeight="1" x14ac:dyDescent="0.25">
      <c r="A129" s="153" t="s">
        <v>391</v>
      </c>
      <c r="B129" s="248">
        <v>2022</v>
      </c>
      <c r="C129" s="252" t="s">
        <v>390</v>
      </c>
      <c r="D129" s="264" t="s">
        <v>531</v>
      </c>
      <c r="E129" s="253" t="s">
        <v>394</v>
      </c>
    </row>
    <row r="130" spans="1:5" ht="88.5" customHeight="1" x14ac:dyDescent="0.25">
      <c r="A130" s="153" t="s">
        <v>391</v>
      </c>
      <c r="B130" s="248">
        <v>2022</v>
      </c>
      <c r="C130" s="252" t="s">
        <v>390</v>
      </c>
      <c r="D130" s="264" t="s">
        <v>531</v>
      </c>
      <c r="E130" s="253" t="s">
        <v>395</v>
      </c>
    </row>
    <row r="131" spans="1:5" ht="88.5" customHeight="1" x14ac:dyDescent="0.25">
      <c r="A131" s="153" t="s">
        <v>391</v>
      </c>
      <c r="B131" s="248">
        <v>2022</v>
      </c>
      <c r="C131" s="252" t="s">
        <v>390</v>
      </c>
      <c r="D131" s="264" t="s">
        <v>531</v>
      </c>
      <c r="E131" s="253" t="s">
        <v>396</v>
      </c>
    </row>
    <row r="132" spans="1:5" ht="88.5" customHeight="1" x14ac:dyDescent="0.25">
      <c r="A132" s="153" t="s">
        <v>391</v>
      </c>
      <c r="B132" s="248">
        <v>2022</v>
      </c>
      <c r="C132" s="252" t="s">
        <v>390</v>
      </c>
      <c r="D132" s="264" t="s">
        <v>531</v>
      </c>
      <c r="E132" s="253" t="s">
        <v>397</v>
      </c>
    </row>
    <row r="133" spans="1:5" ht="88.5" customHeight="1" x14ac:dyDescent="0.25">
      <c r="A133" s="153" t="s">
        <v>391</v>
      </c>
      <c r="B133" s="248">
        <v>2022</v>
      </c>
      <c r="C133" s="252" t="s">
        <v>390</v>
      </c>
      <c r="D133" s="264" t="s">
        <v>531</v>
      </c>
      <c r="E133" s="253" t="s">
        <v>398</v>
      </c>
    </row>
    <row r="134" spans="1:5" ht="88.5" customHeight="1" x14ac:dyDescent="0.25">
      <c r="A134" s="153" t="s">
        <v>399</v>
      </c>
      <c r="B134" s="248" t="s">
        <v>400</v>
      </c>
      <c r="C134" s="252" t="s">
        <v>369</v>
      </c>
      <c r="D134" s="264" t="s">
        <v>532</v>
      </c>
      <c r="E134" s="253" t="s">
        <v>401</v>
      </c>
    </row>
    <row r="135" spans="1:5" ht="88.5" customHeight="1" x14ac:dyDescent="0.25">
      <c r="A135" s="153" t="s">
        <v>408</v>
      </c>
      <c r="B135" s="248">
        <v>2022</v>
      </c>
      <c r="C135" s="252" t="s">
        <v>369</v>
      </c>
      <c r="D135" s="264" t="s">
        <v>533</v>
      </c>
      <c r="E135" s="253" t="s">
        <v>293</v>
      </c>
    </row>
    <row r="136" spans="1:5" ht="102" customHeight="1" x14ac:dyDescent="0.25">
      <c r="A136" s="153" t="s">
        <v>409</v>
      </c>
      <c r="B136" s="248" t="s">
        <v>410</v>
      </c>
      <c r="C136" s="252" t="s">
        <v>411</v>
      </c>
      <c r="D136" s="264" t="s">
        <v>534</v>
      </c>
      <c r="E136" s="253" t="s">
        <v>412</v>
      </c>
    </row>
    <row r="137" spans="1:5" ht="96" customHeight="1" x14ac:dyDescent="0.25">
      <c r="A137" s="153" t="s">
        <v>409</v>
      </c>
      <c r="B137" s="248" t="s">
        <v>410</v>
      </c>
      <c r="C137" s="252" t="s">
        <v>411</v>
      </c>
      <c r="D137" s="264" t="s">
        <v>534</v>
      </c>
      <c r="E137" s="253" t="s">
        <v>413</v>
      </c>
    </row>
    <row r="138" spans="1:5" ht="96" customHeight="1" x14ac:dyDescent="0.25">
      <c r="A138" s="153" t="s">
        <v>634</v>
      </c>
      <c r="B138" s="248" t="s">
        <v>635</v>
      </c>
      <c r="C138" s="252" t="s">
        <v>411</v>
      </c>
      <c r="D138" s="264" t="s">
        <v>636</v>
      </c>
      <c r="E138" s="253" t="s">
        <v>637</v>
      </c>
    </row>
    <row r="139" spans="1:5" ht="96" customHeight="1" x14ac:dyDescent="0.25">
      <c r="A139" s="153" t="s">
        <v>634</v>
      </c>
      <c r="B139" s="248" t="s">
        <v>635</v>
      </c>
      <c r="C139" s="252" t="s">
        <v>411</v>
      </c>
      <c r="D139" s="264" t="s">
        <v>636</v>
      </c>
      <c r="E139" s="253" t="s">
        <v>638</v>
      </c>
    </row>
    <row r="140" spans="1:5" ht="96" customHeight="1" x14ac:dyDescent="0.25">
      <c r="A140" s="153" t="s">
        <v>634</v>
      </c>
      <c r="B140" s="248" t="s">
        <v>635</v>
      </c>
      <c r="C140" s="252" t="s">
        <v>411</v>
      </c>
      <c r="D140" s="264" t="s">
        <v>636</v>
      </c>
      <c r="E140" s="253" t="s">
        <v>639</v>
      </c>
    </row>
    <row r="141" spans="1:5" ht="96" customHeight="1" x14ac:dyDescent="0.25">
      <c r="A141" s="153" t="s">
        <v>634</v>
      </c>
      <c r="B141" s="248" t="s">
        <v>635</v>
      </c>
      <c r="C141" s="252" t="s">
        <v>411</v>
      </c>
      <c r="D141" s="264" t="s">
        <v>636</v>
      </c>
      <c r="E141" s="253" t="s">
        <v>640</v>
      </c>
    </row>
    <row r="142" spans="1:5" ht="96" customHeight="1" x14ac:dyDescent="0.25">
      <c r="A142" s="153" t="s">
        <v>634</v>
      </c>
      <c r="B142" s="248" t="s">
        <v>635</v>
      </c>
      <c r="C142" s="252" t="s">
        <v>411</v>
      </c>
      <c r="D142" s="264" t="s">
        <v>636</v>
      </c>
      <c r="E142" s="253" t="s">
        <v>641</v>
      </c>
    </row>
    <row r="143" spans="1:5" ht="96" customHeight="1" x14ac:dyDescent="0.25">
      <c r="A143" s="153" t="s">
        <v>634</v>
      </c>
      <c r="B143" s="248" t="s">
        <v>635</v>
      </c>
      <c r="C143" s="252" t="s">
        <v>411</v>
      </c>
      <c r="D143" s="264" t="s">
        <v>636</v>
      </c>
      <c r="E143" s="253" t="s">
        <v>642</v>
      </c>
    </row>
    <row r="144" spans="1:5" ht="96" customHeight="1" x14ac:dyDescent="0.25">
      <c r="A144" s="153" t="s">
        <v>634</v>
      </c>
      <c r="B144" s="248" t="s">
        <v>635</v>
      </c>
      <c r="C144" s="252" t="s">
        <v>411</v>
      </c>
      <c r="D144" s="264" t="s">
        <v>636</v>
      </c>
      <c r="E144" s="253" t="s">
        <v>643</v>
      </c>
    </row>
    <row r="145" spans="1:5" ht="96" customHeight="1" x14ac:dyDescent="0.25">
      <c r="A145" s="153" t="s">
        <v>634</v>
      </c>
      <c r="B145" s="248" t="s">
        <v>635</v>
      </c>
      <c r="C145" s="252" t="s">
        <v>411</v>
      </c>
      <c r="D145" s="264" t="s">
        <v>636</v>
      </c>
      <c r="E145" s="253" t="s">
        <v>644</v>
      </c>
    </row>
    <row r="146" spans="1:5" ht="18.75" x14ac:dyDescent="0.25">
      <c r="A146" s="133" t="s">
        <v>214</v>
      </c>
      <c r="B146" s="144"/>
      <c r="C146" s="133"/>
      <c r="D146" s="133"/>
      <c r="E146" s="134"/>
    </row>
    <row r="147" spans="1:5" ht="141.75" customHeight="1" x14ac:dyDescent="0.25">
      <c r="A147" s="165" t="s">
        <v>436</v>
      </c>
      <c r="B147" s="255">
        <v>44503</v>
      </c>
      <c r="C147" s="257" t="s">
        <v>437</v>
      </c>
      <c r="D147" s="268" t="s">
        <v>535</v>
      </c>
      <c r="E147" s="256" t="s">
        <v>438</v>
      </c>
    </row>
    <row r="148" spans="1:5" ht="157.5" x14ac:dyDescent="0.25">
      <c r="A148" s="165" t="s">
        <v>436</v>
      </c>
      <c r="B148" s="255">
        <v>44503</v>
      </c>
      <c r="C148" s="257" t="s">
        <v>437</v>
      </c>
      <c r="D148" s="268" t="s">
        <v>535</v>
      </c>
      <c r="E148" s="256" t="s">
        <v>439</v>
      </c>
    </row>
    <row r="149" spans="1:5" ht="157.5" x14ac:dyDescent="0.25">
      <c r="A149" s="165" t="s">
        <v>436</v>
      </c>
      <c r="B149" s="255">
        <v>44503</v>
      </c>
      <c r="C149" s="257" t="s">
        <v>437</v>
      </c>
      <c r="D149" s="268" t="s">
        <v>535</v>
      </c>
      <c r="E149" s="256" t="s">
        <v>440</v>
      </c>
    </row>
    <row r="150" spans="1:5" ht="94.5" x14ac:dyDescent="0.25">
      <c r="A150" s="165" t="s">
        <v>444</v>
      </c>
      <c r="B150" s="249">
        <v>44501</v>
      </c>
      <c r="C150" s="258" t="s">
        <v>445</v>
      </c>
      <c r="D150" s="268" t="s">
        <v>536</v>
      </c>
      <c r="E150" s="256" t="s">
        <v>446</v>
      </c>
    </row>
    <row r="151" spans="1:5" ht="94.5" x14ac:dyDescent="0.25">
      <c r="A151" s="165" t="s">
        <v>444</v>
      </c>
      <c r="B151" s="249">
        <v>44501</v>
      </c>
      <c r="C151" s="258" t="s">
        <v>445</v>
      </c>
      <c r="D151" s="268" t="s">
        <v>536</v>
      </c>
      <c r="E151" s="256" t="s">
        <v>406</v>
      </c>
    </row>
    <row r="152" spans="1:5" ht="110.25" x14ac:dyDescent="0.25">
      <c r="A152" s="165" t="s">
        <v>449</v>
      </c>
      <c r="B152" s="255">
        <v>44593</v>
      </c>
      <c r="C152" s="258" t="s">
        <v>450</v>
      </c>
      <c r="D152" s="268" t="s">
        <v>537</v>
      </c>
      <c r="E152" s="256" t="s">
        <v>451</v>
      </c>
    </row>
    <row r="153" spans="1:5" ht="126" x14ac:dyDescent="0.25">
      <c r="A153" s="165" t="s">
        <v>645</v>
      </c>
      <c r="B153" s="280" t="s">
        <v>646</v>
      </c>
      <c r="C153" s="257" t="s">
        <v>437</v>
      </c>
      <c r="D153" s="281" t="s">
        <v>649</v>
      </c>
      <c r="E153" s="256" t="s">
        <v>647</v>
      </c>
    </row>
    <row r="154" spans="1:5" ht="126" x14ac:dyDescent="0.25">
      <c r="A154" s="165" t="s">
        <v>645</v>
      </c>
      <c r="B154" s="280" t="s">
        <v>646</v>
      </c>
      <c r="C154" s="257" t="s">
        <v>437</v>
      </c>
      <c r="D154" s="282" t="s">
        <v>649</v>
      </c>
      <c r="E154" s="256" t="s">
        <v>648</v>
      </c>
    </row>
    <row r="155" spans="1:5" ht="18.75" x14ac:dyDescent="0.25">
      <c r="A155" s="133" t="s">
        <v>219</v>
      </c>
      <c r="B155" s="144"/>
      <c r="C155" s="133"/>
      <c r="D155" s="133"/>
      <c r="E155" s="134"/>
    </row>
    <row r="156" spans="1:5" ht="94.5" x14ac:dyDescent="0.25">
      <c r="A156" s="153" t="s">
        <v>441</v>
      </c>
      <c r="B156" s="251">
        <v>44528</v>
      </c>
      <c r="C156" s="257" t="s">
        <v>442</v>
      </c>
      <c r="D156" s="271" t="s">
        <v>538</v>
      </c>
      <c r="E156" s="153" t="s">
        <v>443</v>
      </c>
    </row>
    <row r="157" spans="1:5" ht="120" customHeight="1" x14ac:dyDescent="0.25">
      <c r="A157" s="153" t="s">
        <v>447</v>
      </c>
      <c r="B157" s="249">
        <v>44562</v>
      </c>
      <c r="C157" s="252" t="s">
        <v>429</v>
      </c>
      <c r="D157" s="272" t="s">
        <v>539</v>
      </c>
      <c r="E157" s="153" t="s">
        <v>448</v>
      </c>
    </row>
    <row r="158" spans="1:5" ht="120.75" customHeight="1" x14ac:dyDescent="0.25">
      <c r="A158" s="153" t="s">
        <v>452</v>
      </c>
      <c r="B158" s="249">
        <v>44652</v>
      </c>
      <c r="C158" s="252" t="s">
        <v>411</v>
      </c>
      <c r="D158" s="272" t="s">
        <v>540</v>
      </c>
      <c r="E158" s="153" t="s">
        <v>453</v>
      </c>
    </row>
    <row r="159" spans="1:5" ht="130.5" customHeight="1" x14ac:dyDescent="0.25">
      <c r="A159" s="153" t="s">
        <v>452</v>
      </c>
      <c r="B159" s="249">
        <v>44652</v>
      </c>
      <c r="C159" s="252" t="s">
        <v>411</v>
      </c>
      <c r="D159" s="272" t="s">
        <v>540</v>
      </c>
      <c r="E159" s="153" t="s">
        <v>454</v>
      </c>
    </row>
    <row r="160" spans="1:5" ht="141.75" x14ac:dyDescent="0.25">
      <c r="A160" s="153" t="s">
        <v>452</v>
      </c>
      <c r="B160" s="249">
        <v>44652</v>
      </c>
      <c r="C160" s="252" t="s">
        <v>411</v>
      </c>
      <c r="D160" s="272" t="s">
        <v>540</v>
      </c>
      <c r="E160" s="153" t="s">
        <v>455</v>
      </c>
    </row>
    <row r="161" spans="1:5" ht="157.5" x14ac:dyDescent="0.25">
      <c r="A161" s="153" t="s">
        <v>452</v>
      </c>
      <c r="B161" s="249">
        <v>44652</v>
      </c>
      <c r="C161" s="252" t="s">
        <v>411</v>
      </c>
      <c r="D161" s="272" t="s">
        <v>540</v>
      </c>
      <c r="E161" s="153" t="s">
        <v>456</v>
      </c>
    </row>
    <row r="162" spans="1:5" ht="129" customHeight="1" x14ac:dyDescent="0.25">
      <c r="A162" s="153" t="s">
        <v>452</v>
      </c>
      <c r="B162" s="249">
        <v>44652</v>
      </c>
      <c r="C162" s="252" t="s">
        <v>411</v>
      </c>
      <c r="D162" s="272" t="s">
        <v>540</v>
      </c>
      <c r="E162" s="153" t="s">
        <v>457</v>
      </c>
    </row>
    <row r="163" spans="1:5" ht="128.25" customHeight="1" x14ac:dyDescent="0.25">
      <c r="A163" s="153" t="s">
        <v>452</v>
      </c>
      <c r="B163" s="249">
        <v>44652</v>
      </c>
      <c r="C163" s="252" t="s">
        <v>411</v>
      </c>
      <c r="D163" s="272" t="s">
        <v>540</v>
      </c>
      <c r="E163" s="153" t="s">
        <v>458</v>
      </c>
    </row>
    <row r="164" spans="1:5" ht="141.75" customHeight="1" x14ac:dyDescent="0.25">
      <c r="A164" s="153" t="s">
        <v>452</v>
      </c>
      <c r="B164" s="249">
        <v>44652</v>
      </c>
      <c r="C164" s="252" t="s">
        <v>411</v>
      </c>
      <c r="D164" s="272" t="s">
        <v>540</v>
      </c>
      <c r="E164" s="160" t="s">
        <v>459</v>
      </c>
    </row>
    <row r="165" spans="1:5" ht="111" customHeight="1" x14ac:dyDescent="0.25">
      <c r="A165" s="153" t="s">
        <v>452</v>
      </c>
      <c r="B165" s="249">
        <v>44652</v>
      </c>
      <c r="C165" s="252" t="s">
        <v>411</v>
      </c>
      <c r="D165" s="272" t="s">
        <v>540</v>
      </c>
      <c r="E165" s="153" t="s">
        <v>460</v>
      </c>
    </row>
    <row r="166" spans="1:5" ht="137.25" customHeight="1" x14ac:dyDescent="0.25">
      <c r="A166" s="153" t="s">
        <v>452</v>
      </c>
      <c r="B166" s="249">
        <v>44652</v>
      </c>
      <c r="C166" s="252" t="s">
        <v>411</v>
      </c>
      <c r="D166" s="272" t="s">
        <v>540</v>
      </c>
      <c r="E166" s="153" t="s">
        <v>461</v>
      </c>
    </row>
    <row r="167" spans="1:5" ht="129.75" customHeight="1" x14ac:dyDescent="0.25">
      <c r="A167" s="153" t="s">
        <v>452</v>
      </c>
      <c r="B167" s="249">
        <v>44652</v>
      </c>
      <c r="C167" s="252" t="s">
        <v>411</v>
      </c>
      <c r="D167" s="272" t="s">
        <v>540</v>
      </c>
      <c r="E167" s="153" t="s">
        <v>462</v>
      </c>
    </row>
    <row r="168" spans="1:5" ht="144.75" customHeight="1" x14ac:dyDescent="0.25">
      <c r="A168" s="153" t="s">
        <v>452</v>
      </c>
      <c r="B168" s="249">
        <v>44652</v>
      </c>
      <c r="C168" s="252" t="s">
        <v>411</v>
      </c>
      <c r="D168" s="272" t="s">
        <v>540</v>
      </c>
      <c r="E168" s="153" t="s">
        <v>463</v>
      </c>
    </row>
    <row r="169" spans="1:5" ht="131.25" customHeight="1" x14ac:dyDescent="0.25">
      <c r="A169" s="153" t="s">
        <v>452</v>
      </c>
      <c r="B169" s="249">
        <v>44652</v>
      </c>
      <c r="C169" s="252" t="s">
        <v>411</v>
      </c>
      <c r="D169" s="272" t="s">
        <v>540</v>
      </c>
      <c r="E169" s="153" t="s">
        <v>464</v>
      </c>
    </row>
    <row r="170" spans="1:5" ht="141" customHeight="1" x14ac:dyDescent="0.25">
      <c r="A170" s="153" t="s">
        <v>452</v>
      </c>
      <c r="B170" s="249">
        <v>44652</v>
      </c>
      <c r="C170" s="252" t="s">
        <v>411</v>
      </c>
      <c r="D170" s="272" t="s">
        <v>540</v>
      </c>
      <c r="E170" s="153" t="s">
        <v>465</v>
      </c>
    </row>
    <row r="171" spans="1:5" ht="96.75" customHeight="1" x14ac:dyDescent="0.25">
      <c r="A171" s="153" t="s">
        <v>466</v>
      </c>
      <c r="B171" s="251">
        <v>44653</v>
      </c>
      <c r="C171" s="252" t="s">
        <v>467</v>
      </c>
      <c r="D171" s="272" t="s">
        <v>543</v>
      </c>
      <c r="E171" s="153" t="s">
        <v>468</v>
      </c>
    </row>
    <row r="172" spans="1:5" ht="117.75" customHeight="1" x14ac:dyDescent="0.25">
      <c r="A172" s="153" t="s">
        <v>469</v>
      </c>
      <c r="B172" s="250">
        <v>44627</v>
      </c>
      <c r="C172" s="252" t="s">
        <v>470</v>
      </c>
      <c r="D172" s="272" t="s">
        <v>544</v>
      </c>
      <c r="E172" s="153" t="s">
        <v>471</v>
      </c>
    </row>
    <row r="173" spans="1:5" ht="118.5" customHeight="1" x14ac:dyDescent="0.25">
      <c r="A173" s="153" t="s">
        <v>469</v>
      </c>
      <c r="B173" s="250">
        <v>44627</v>
      </c>
      <c r="C173" s="252" t="s">
        <v>470</v>
      </c>
      <c r="D173" s="272" t="s">
        <v>544</v>
      </c>
      <c r="E173" s="153" t="s">
        <v>472</v>
      </c>
    </row>
    <row r="174" spans="1:5" ht="117" customHeight="1" x14ac:dyDescent="0.25">
      <c r="A174" s="153" t="s">
        <v>473</v>
      </c>
      <c r="B174" s="251">
        <v>44689</v>
      </c>
      <c r="C174" s="252" t="s">
        <v>429</v>
      </c>
      <c r="D174" s="272" t="s">
        <v>545</v>
      </c>
      <c r="E174" s="153" t="s">
        <v>474</v>
      </c>
    </row>
    <row r="175" spans="1:5" ht="119.25" customHeight="1" x14ac:dyDescent="0.25">
      <c r="A175" s="153" t="s">
        <v>475</v>
      </c>
      <c r="B175" s="251">
        <v>44836</v>
      </c>
      <c r="C175" s="252" t="s">
        <v>429</v>
      </c>
      <c r="D175" s="272" t="s">
        <v>546</v>
      </c>
      <c r="E175" s="153" t="s">
        <v>474</v>
      </c>
    </row>
    <row r="176" spans="1:5" ht="97.5" customHeight="1" x14ac:dyDescent="0.25">
      <c r="A176" s="153" t="s">
        <v>476</v>
      </c>
      <c r="B176" s="252">
        <v>2022</v>
      </c>
      <c r="C176" s="252" t="s">
        <v>411</v>
      </c>
      <c r="D176" s="272" t="s">
        <v>547</v>
      </c>
      <c r="E176" s="153" t="s">
        <v>477</v>
      </c>
    </row>
    <row r="177" spans="1:5" ht="103.5" customHeight="1" x14ac:dyDescent="0.25">
      <c r="A177" s="153" t="s">
        <v>476</v>
      </c>
      <c r="B177" s="252">
        <v>2022</v>
      </c>
      <c r="C177" s="252" t="s">
        <v>411</v>
      </c>
      <c r="D177" s="272" t="s">
        <v>547</v>
      </c>
      <c r="E177" s="153" t="s">
        <v>478</v>
      </c>
    </row>
    <row r="178" spans="1:5" ht="115.5" customHeight="1" x14ac:dyDescent="0.25">
      <c r="A178" s="153" t="s">
        <v>479</v>
      </c>
      <c r="B178" s="251">
        <v>44693</v>
      </c>
      <c r="C178" s="252" t="s">
        <v>480</v>
      </c>
      <c r="D178" s="272" t="s">
        <v>548</v>
      </c>
      <c r="E178" s="153" t="s">
        <v>481</v>
      </c>
    </row>
    <row r="179" spans="1:5" ht="115.5" customHeight="1" x14ac:dyDescent="0.25">
      <c r="A179" s="153" t="s">
        <v>479</v>
      </c>
      <c r="B179" s="251">
        <v>44693</v>
      </c>
      <c r="C179" s="252" t="s">
        <v>480</v>
      </c>
      <c r="D179" s="272" t="s">
        <v>548</v>
      </c>
      <c r="E179" s="153" t="s">
        <v>482</v>
      </c>
    </row>
    <row r="180" spans="1:5" ht="115.5" customHeight="1" x14ac:dyDescent="0.25">
      <c r="A180" s="153" t="s">
        <v>479</v>
      </c>
      <c r="B180" s="251">
        <v>44693</v>
      </c>
      <c r="C180" s="252" t="s">
        <v>480</v>
      </c>
      <c r="D180" s="272" t="s">
        <v>548</v>
      </c>
      <c r="E180" s="153" t="s">
        <v>483</v>
      </c>
    </row>
    <row r="181" spans="1:5" ht="126" customHeight="1" x14ac:dyDescent="0.25">
      <c r="A181" s="153" t="s">
        <v>479</v>
      </c>
      <c r="B181" s="251">
        <v>44693</v>
      </c>
      <c r="C181" s="252" t="s">
        <v>480</v>
      </c>
      <c r="D181" s="272" t="s">
        <v>548</v>
      </c>
      <c r="E181" s="153" t="s">
        <v>484</v>
      </c>
    </row>
    <row r="182" spans="1:5" ht="115.5" customHeight="1" x14ac:dyDescent="0.25">
      <c r="A182" s="153" t="s">
        <v>479</v>
      </c>
      <c r="B182" s="251">
        <v>44693</v>
      </c>
      <c r="C182" s="252" t="s">
        <v>480</v>
      </c>
      <c r="D182" s="272" t="s">
        <v>548</v>
      </c>
      <c r="E182" s="153" t="s">
        <v>485</v>
      </c>
    </row>
    <row r="183" spans="1:5" ht="115.5" customHeight="1" x14ac:dyDescent="0.25">
      <c r="A183" s="153" t="s">
        <v>486</v>
      </c>
      <c r="B183" s="250">
        <v>44675</v>
      </c>
      <c r="C183" s="252" t="s">
        <v>487</v>
      </c>
      <c r="D183" s="272" t="s">
        <v>549</v>
      </c>
      <c r="E183" s="153" t="s">
        <v>488</v>
      </c>
    </row>
    <row r="184" spans="1:5" ht="115.5" customHeight="1" x14ac:dyDescent="0.25">
      <c r="A184" s="153" t="s">
        <v>486</v>
      </c>
      <c r="B184" s="250">
        <v>44675</v>
      </c>
      <c r="C184" s="252" t="s">
        <v>487</v>
      </c>
      <c r="D184" s="272" t="s">
        <v>549</v>
      </c>
      <c r="E184" s="153" t="s">
        <v>489</v>
      </c>
    </row>
    <row r="185" spans="1:5" ht="115.5" customHeight="1" x14ac:dyDescent="0.25">
      <c r="A185" s="153" t="s">
        <v>486</v>
      </c>
      <c r="B185" s="250">
        <v>44675</v>
      </c>
      <c r="C185" s="252" t="s">
        <v>487</v>
      </c>
      <c r="D185" s="272" t="s">
        <v>549</v>
      </c>
      <c r="E185" s="153" t="s">
        <v>490</v>
      </c>
    </row>
    <row r="186" spans="1:5" ht="115.5" customHeight="1" x14ac:dyDescent="0.25">
      <c r="A186" s="153" t="s">
        <v>491</v>
      </c>
      <c r="B186" s="251">
        <v>44743</v>
      </c>
      <c r="C186" s="252" t="s">
        <v>411</v>
      </c>
      <c r="D186" s="272" t="s">
        <v>550</v>
      </c>
      <c r="E186" s="153" t="s">
        <v>492</v>
      </c>
    </row>
    <row r="187" spans="1:5" ht="115.5" customHeight="1" x14ac:dyDescent="0.25">
      <c r="A187" s="153" t="s">
        <v>491</v>
      </c>
      <c r="B187" s="251">
        <v>44743</v>
      </c>
      <c r="C187" s="252" t="s">
        <v>411</v>
      </c>
      <c r="D187" s="272" t="s">
        <v>550</v>
      </c>
      <c r="E187" s="153" t="s">
        <v>493</v>
      </c>
    </row>
    <row r="188" spans="1:5" ht="115.5" customHeight="1" x14ac:dyDescent="0.25">
      <c r="A188" s="153" t="s">
        <v>491</v>
      </c>
      <c r="B188" s="251">
        <v>44743</v>
      </c>
      <c r="C188" s="252" t="s">
        <v>411</v>
      </c>
      <c r="D188" s="272" t="s">
        <v>550</v>
      </c>
      <c r="E188" s="153" t="s">
        <v>494</v>
      </c>
    </row>
    <row r="189" spans="1:5" ht="115.5" customHeight="1" x14ac:dyDescent="0.25">
      <c r="A189" s="153" t="s">
        <v>491</v>
      </c>
      <c r="B189" s="251">
        <v>44743</v>
      </c>
      <c r="C189" s="252" t="s">
        <v>411</v>
      </c>
      <c r="D189" s="272" t="s">
        <v>550</v>
      </c>
      <c r="E189" s="153" t="s">
        <v>495</v>
      </c>
    </row>
    <row r="190" spans="1:5" ht="115.5" customHeight="1" x14ac:dyDescent="0.25">
      <c r="A190" s="153" t="s">
        <v>496</v>
      </c>
      <c r="B190" s="251">
        <v>44713</v>
      </c>
      <c r="C190" s="252" t="s">
        <v>470</v>
      </c>
      <c r="D190" s="272" t="s">
        <v>551</v>
      </c>
      <c r="E190" s="153" t="s">
        <v>497</v>
      </c>
    </row>
    <row r="191" spans="1:5" ht="115.5" customHeight="1" x14ac:dyDescent="0.25">
      <c r="A191" s="153" t="s">
        <v>496</v>
      </c>
      <c r="B191" s="251">
        <v>44713</v>
      </c>
      <c r="C191" s="252" t="s">
        <v>470</v>
      </c>
      <c r="D191" s="272" t="s">
        <v>551</v>
      </c>
      <c r="E191" s="153" t="s">
        <v>498</v>
      </c>
    </row>
    <row r="192" spans="1:5" ht="115.5" customHeight="1" x14ac:dyDescent="0.25">
      <c r="A192" s="153" t="s">
        <v>499</v>
      </c>
      <c r="B192" s="251">
        <v>44831</v>
      </c>
      <c r="C192" s="252" t="s">
        <v>500</v>
      </c>
      <c r="D192" s="272" t="s">
        <v>552</v>
      </c>
      <c r="E192" s="153" t="s">
        <v>501</v>
      </c>
    </row>
    <row r="193" spans="1:5" ht="115.5" customHeight="1" x14ac:dyDescent="0.25">
      <c r="A193" s="153" t="s">
        <v>499</v>
      </c>
      <c r="B193" s="251">
        <v>44831</v>
      </c>
      <c r="C193" s="252" t="s">
        <v>500</v>
      </c>
      <c r="D193" s="272" t="s">
        <v>552</v>
      </c>
      <c r="E193" s="153" t="s">
        <v>502</v>
      </c>
    </row>
    <row r="194" spans="1:5" ht="115.5" customHeight="1" x14ac:dyDescent="0.25">
      <c r="A194" s="153" t="s">
        <v>499</v>
      </c>
      <c r="B194" s="251">
        <v>44831</v>
      </c>
      <c r="C194" s="252" t="s">
        <v>500</v>
      </c>
      <c r="D194" s="272" t="s">
        <v>552</v>
      </c>
      <c r="E194" s="153" t="s">
        <v>503</v>
      </c>
    </row>
    <row r="195" spans="1:5" ht="18.75" x14ac:dyDescent="0.25">
      <c r="A195" s="133" t="s">
        <v>215</v>
      </c>
      <c r="B195" s="144"/>
      <c r="C195" s="133"/>
      <c r="D195" s="133"/>
      <c r="E195" s="134"/>
    </row>
    <row r="196" spans="1:5" ht="64.5" customHeight="1" x14ac:dyDescent="0.25">
      <c r="A196" s="153" t="s">
        <v>426</v>
      </c>
      <c r="B196" s="251">
        <v>44605</v>
      </c>
      <c r="C196" s="252" t="s">
        <v>411</v>
      </c>
      <c r="D196" s="259" t="s">
        <v>505</v>
      </c>
      <c r="E196" s="153" t="s">
        <v>427</v>
      </c>
    </row>
    <row r="197" spans="1:5" ht="129" customHeight="1" x14ac:dyDescent="0.25">
      <c r="A197" s="153" t="s">
        <v>428</v>
      </c>
      <c r="B197" s="252">
        <v>2022</v>
      </c>
      <c r="C197" s="252" t="s">
        <v>429</v>
      </c>
      <c r="D197" s="260" t="s">
        <v>506</v>
      </c>
      <c r="E197" s="153" t="s">
        <v>430</v>
      </c>
    </row>
    <row r="198" spans="1:5" ht="133.5" customHeight="1" x14ac:dyDescent="0.25">
      <c r="A198" s="157" t="s">
        <v>431</v>
      </c>
      <c r="B198" s="252">
        <v>2022</v>
      </c>
      <c r="C198" s="252" t="s">
        <v>432</v>
      </c>
      <c r="D198" s="261" t="s">
        <v>504</v>
      </c>
      <c r="E198" s="157" t="s">
        <v>433</v>
      </c>
    </row>
    <row r="199" spans="1:5" ht="123.75" customHeight="1" x14ac:dyDescent="0.25">
      <c r="A199" s="157" t="s">
        <v>431</v>
      </c>
      <c r="B199" s="252">
        <v>2022</v>
      </c>
      <c r="C199" s="252" t="s">
        <v>432</v>
      </c>
      <c r="D199" s="261" t="s">
        <v>504</v>
      </c>
      <c r="E199" s="157" t="s">
        <v>434</v>
      </c>
    </row>
    <row r="200" spans="1:5" ht="93.75" customHeight="1" x14ac:dyDescent="0.25">
      <c r="A200" s="157" t="s">
        <v>431</v>
      </c>
      <c r="B200" s="252">
        <v>2022</v>
      </c>
      <c r="C200" s="252" t="s">
        <v>432</v>
      </c>
      <c r="D200" s="261" t="s">
        <v>504</v>
      </c>
      <c r="E200" s="157" t="s">
        <v>435</v>
      </c>
    </row>
  </sheetData>
  <sheetProtection sort="0" autoFilter="0" pivotTables="0"/>
  <mergeCells count="1">
    <mergeCell ref="A1:E1"/>
  </mergeCells>
  <hyperlinks>
    <hyperlink ref="D199" r:id="rId1"/>
    <hyperlink ref="D200" r:id="rId2"/>
    <hyperlink ref="D196" r:id="rId3"/>
    <hyperlink ref="D197" r:id="rId4"/>
    <hyperlink ref="D198" r:id="rId5"/>
    <hyperlink ref="D59" r:id="rId6"/>
    <hyperlink ref="D60:D63" r:id="rId7" display="https://vk.com/event191553836"/>
    <hyperlink ref="D64" r:id="rId8"/>
    <hyperlink ref="D15" r:id="rId9"/>
    <hyperlink ref="D16" r:id="rId10"/>
    <hyperlink ref="D17" r:id="rId11"/>
    <hyperlink ref="D18" r:id="rId12"/>
    <hyperlink ref="D19" r:id="rId13"/>
    <hyperlink ref="D20" r:id="rId14"/>
    <hyperlink ref="D21" r:id="rId15"/>
    <hyperlink ref="D22" r:id="rId16"/>
    <hyperlink ref="D23" r:id="rId17"/>
    <hyperlink ref="D24" r:id="rId18"/>
    <hyperlink ref="D25" r:id="rId19"/>
    <hyperlink ref="D26" r:id="rId20"/>
    <hyperlink ref="D27" r:id="rId21"/>
    <hyperlink ref="D28" r:id="rId22"/>
    <hyperlink ref="D29" r:id="rId23"/>
    <hyperlink ref="D30" r:id="rId24"/>
    <hyperlink ref="D32" r:id="rId25"/>
    <hyperlink ref="D33" r:id="rId26"/>
    <hyperlink ref="D34" r:id="rId27"/>
    <hyperlink ref="D35" r:id="rId28"/>
    <hyperlink ref="D36" r:id="rId29"/>
    <hyperlink ref="D37" r:id="rId30"/>
    <hyperlink ref="D38" r:id="rId31"/>
    <hyperlink ref="D39" r:id="rId32"/>
    <hyperlink ref="D40" r:id="rId33"/>
    <hyperlink ref="D41" r:id="rId34"/>
    <hyperlink ref="D42" r:id="rId35"/>
    <hyperlink ref="D43" r:id="rId36"/>
    <hyperlink ref="D44" r:id="rId37"/>
    <hyperlink ref="D45" r:id="rId38"/>
    <hyperlink ref="D46" r:id="rId39"/>
    <hyperlink ref="D47" r:id="rId40"/>
    <hyperlink ref="D48" r:id="rId41"/>
    <hyperlink ref="D55" r:id="rId42"/>
    <hyperlink ref="D56" r:id="rId43"/>
    <hyperlink ref="D57" r:id="rId44"/>
    <hyperlink ref="D58" r:id="rId45"/>
    <hyperlink ref="D65" r:id="rId46"/>
    <hyperlink ref="D66" r:id="rId47"/>
    <hyperlink ref="D67" r:id="rId48"/>
    <hyperlink ref="D68" r:id="rId49"/>
    <hyperlink ref="D69" r:id="rId50"/>
    <hyperlink ref="D70" r:id="rId51"/>
    <hyperlink ref="D71" r:id="rId52"/>
    <hyperlink ref="D72" r:id="rId53"/>
    <hyperlink ref="D73" r:id="rId54"/>
    <hyperlink ref="D74" r:id="rId55"/>
    <hyperlink ref="D75" r:id="rId56"/>
    <hyperlink ref="D76" r:id="rId57"/>
    <hyperlink ref="D77" r:id="rId58"/>
    <hyperlink ref="D79" r:id="rId59"/>
    <hyperlink ref="D80" r:id="rId60"/>
    <hyperlink ref="D81" r:id="rId61"/>
    <hyperlink ref="D82" r:id="rId62"/>
    <hyperlink ref="D83" r:id="rId63"/>
    <hyperlink ref="D84" r:id="rId64"/>
    <hyperlink ref="D85" r:id="rId65"/>
    <hyperlink ref="D86" r:id="rId66"/>
    <hyperlink ref="D87" r:id="rId67"/>
    <hyperlink ref="D88" r:id="rId68"/>
    <hyperlink ref="D89" r:id="rId69"/>
    <hyperlink ref="D90" r:id="rId70"/>
    <hyperlink ref="D91" r:id="rId71"/>
    <hyperlink ref="D92" r:id="rId72"/>
    <hyperlink ref="D93" r:id="rId73"/>
    <hyperlink ref="D95" r:id="rId74"/>
    <hyperlink ref="D96" r:id="rId75"/>
    <hyperlink ref="D97" r:id="rId76"/>
    <hyperlink ref="D98" r:id="rId77"/>
    <hyperlink ref="D99" r:id="rId78"/>
    <hyperlink ref="D100" r:id="rId79"/>
    <hyperlink ref="D101" r:id="rId80"/>
    <hyperlink ref="D102" r:id="rId81"/>
    <hyperlink ref="D103" r:id="rId82"/>
    <hyperlink ref="D104" r:id="rId83"/>
    <hyperlink ref="D106" r:id="rId84"/>
    <hyperlink ref="D107" r:id="rId85"/>
    <hyperlink ref="D108" r:id="rId86"/>
    <hyperlink ref="D109" r:id="rId87"/>
    <hyperlink ref="D110" r:id="rId88"/>
    <hyperlink ref="D111" r:id="rId89"/>
    <hyperlink ref="D112" r:id="rId90"/>
    <hyperlink ref="D113" r:id="rId91"/>
    <hyperlink ref="D114" r:id="rId92"/>
    <hyperlink ref="D115" r:id="rId93"/>
    <hyperlink ref="D116" r:id="rId94"/>
    <hyperlink ref="D117" r:id="rId95"/>
    <hyperlink ref="D118" r:id="rId96"/>
    <hyperlink ref="D119" r:id="rId97"/>
    <hyperlink ref="D120" r:id="rId98"/>
    <hyperlink ref="D121" r:id="rId99"/>
    <hyperlink ref="D122" r:id="rId100"/>
    <hyperlink ref="D123" r:id="rId101"/>
    <hyperlink ref="D124" r:id="rId102"/>
    <hyperlink ref="D125" r:id="rId103"/>
    <hyperlink ref="D126" r:id="rId104"/>
    <hyperlink ref="D127" r:id="rId105"/>
    <hyperlink ref="D128" r:id="rId106"/>
    <hyperlink ref="D129" r:id="rId107"/>
    <hyperlink ref="D130" r:id="rId108"/>
    <hyperlink ref="D131" r:id="rId109"/>
    <hyperlink ref="D132" r:id="rId110"/>
    <hyperlink ref="D133" r:id="rId111"/>
    <hyperlink ref="D134" r:id="rId112"/>
    <hyperlink ref="D135" r:id="rId113"/>
    <hyperlink ref="D136" r:id="rId114"/>
    <hyperlink ref="D137" r:id="rId115"/>
    <hyperlink ref="D147" r:id="rId116"/>
    <hyperlink ref="D148" r:id="rId117"/>
    <hyperlink ref="D149" r:id="rId118"/>
    <hyperlink ref="D150" r:id="rId119"/>
    <hyperlink ref="D151" r:id="rId120"/>
    <hyperlink ref="D152" r:id="rId121"/>
    <hyperlink ref="D156" r:id="rId122"/>
    <hyperlink ref="D157" r:id="rId123"/>
    <hyperlink ref="D158" r:id="rId124"/>
    <hyperlink ref="D159" r:id="rId125"/>
    <hyperlink ref="D160" r:id="rId126"/>
    <hyperlink ref="D162" r:id="rId127"/>
    <hyperlink ref="D161" r:id="rId128"/>
    <hyperlink ref="D163" r:id="rId129"/>
    <hyperlink ref="D164" r:id="rId130"/>
    <hyperlink ref="D165" r:id="rId131"/>
    <hyperlink ref="D166" r:id="rId132"/>
    <hyperlink ref="D168" r:id="rId133"/>
    <hyperlink ref="D167" r:id="rId134"/>
    <hyperlink ref="D169" r:id="rId135"/>
    <hyperlink ref="D170" r:id="rId136"/>
    <hyperlink ref="D11" r:id="rId137"/>
    <hyperlink ref="D12" r:id="rId138"/>
    <hyperlink ref="D13:D14" r:id="rId139" display="https://vk.com/wall-66583311_5707?ysclid=l9p2g99dgw185774305"/>
    <hyperlink ref="D171" r:id="rId140"/>
    <hyperlink ref="D172" r:id="rId141"/>
    <hyperlink ref="D173" r:id="rId142"/>
    <hyperlink ref="D174" r:id="rId143"/>
    <hyperlink ref="D175" r:id="rId144"/>
    <hyperlink ref="D176" r:id="rId145"/>
    <hyperlink ref="D177" r:id="rId146"/>
    <hyperlink ref="D178" r:id="rId147"/>
    <hyperlink ref="D179" r:id="rId148"/>
    <hyperlink ref="D180" r:id="rId149"/>
    <hyperlink ref="D181" r:id="rId150"/>
    <hyperlink ref="D182" r:id="rId151"/>
    <hyperlink ref="D183" r:id="rId152"/>
    <hyperlink ref="D184:D185" r:id="rId153" display="https://vk.com/children_media"/>
    <hyperlink ref="D186" r:id="rId154"/>
    <hyperlink ref="D187" r:id="rId155"/>
    <hyperlink ref="D188" r:id="rId156"/>
    <hyperlink ref="D189" r:id="rId157"/>
    <hyperlink ref="D190" r:id="rId158"/>
    <hyperlink ref="D191" r:id="rId159"/>
    <hyperlink ref="D192" r:id="rId160"/>
    <hyperlink ref="D193" r:id="rId161"/>
    <hyperlink ref="D194" r:id="rId162"/>
    <hyperlink ref="D49" r:id="rId163"/>
    <hyperlink ref="D50" r:id="rId164"/>
    <hyperlink ref="D51" r:id="rId165"/>
    <hyperlink ref="D52" r:id="rId166"/>
    <hyperlink ref="D138" r:id="rId167"/>
    <hyperlink ref="D139" r:id="rId168"/>
    <hyperlink ref="D140" r:id="rId169"/>
    <hyperlink ref="D141" r:id="rId170"/>
    <hyperlink ref="D142" r:id="rId171"/>
    <hyperlink ref="D143" r:id="rId172"/>
    <hyperlink ref="D144" r:id="rId173"/>
    <hyperlink ref="D145" r:id="rId174"/>
    <hyperlink ref="D153" r:id="rId175"/>
    <hyperlink ref="D154" r:id="rId176"/>
    <hyperlink ref="D53" r:id="rId177"/>
    <hyperlink ref="D94" r:id="rId178"/>
  </hyperlinks>
  <pageMargins left="0.7" right="0.7" top="0.75" bottom="0.75" header="0.3" footer="0.3"/>
  <pageSetup paperSize="9" scale="84" orientation="landscape" r:id="rId179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view="pageBreakPreview" zoomScale="80" zoomScaleNormal="100" zoomScaleSheetLayoutView="80" workbookViewId="0">
      <selection activeCell="B12" sqref="B12"/>
    </sheetView>
  </sheetViews>
  <sheetFormatPr defaultRowHeight="15" x14ac:dyDescent="0.25"/>
  <cols>
    <col min="1" max="1" width="47.42578125" customWidth="1"/>
    <col min="2" max="2" width="46.42578125" customWidth="1"/>
    <col min="3" max="3" width="16.42578125" customWidth="1"/>
    <col min="4" max="4" width="13.42578125" customWidth="1"/>
    <col min="5" max="5" width="12.5703125" customWidth="1"/>
    <col min="6" max="6" width="19.85546875" customWidth="1"/>
  </cols>
  <sheetData>
    <row r="1" spans="1:6" ht="18.75" x14ac:dyDescent="0.25">
      <c r="A1" s="359" t="s">
        <v>152</v>
      </c>
      <c r="B1" s="359"/>
      <c r="C1" s="359"/>
      <c r="D1" s="243"/>
      <c r="E1" s="179"/>
      <c r="F1" s="179"/>
    </row>
    <row r="2" spans="1:6" ht="18.75" x14ac:dyDescent="0.25">
      <c r="A2" s="345" t="s">
        <v>153</v>
      </c>
      <c r="B2" s="345"/>
      <c r="C2" s="345"/>
      <c r="D2" s="240"/>
      <c r="E2" s="171"/>
      <c r="F2" s="171"/>
    </row>
    <row r="3" spans="1:6" ht="75.75" customHeight="1" x14ac:dyDescent="0.25">
      <c r="A3" s="173" t="s">
        <v>154</v>
      </c>
      <c r="B3" s="178" t="s">
        <v>222</v>
      </c>
      <c r="C3" s="176" t="s">
        <v>254</v>
      </c>
      <c r="D3" s="346" t="s">
        <v>253</v>
      </c>
      <c r="E3" s="347"/>
      <c r="F3" s="173" t="s">
        <v>255</v>
      </c>
    </row>
    <row r="4" spans="1:6" ht="22.5" customHeight="1" x14ac:dyDescent="0.25">
      <c r="A4" s="239"/>
      <c r="B4" s="242"/>
      <c r="C4" s="241"/>
      <c r="D4" s="239" t="s">
        <v>251</v>
      </c>
      <c r="E4" s="239" t="s">
        <v>252</v>
      </c>
      <c r="F4" s="239"/>
    </row>
    <row r="5" spans="1:6" ht="18.75" x14ac:dyDescent="0.3">
      <c r="A5" s="68" t="s">
        <v>155</v>
      </c>
      <c r="B5" s="71"/>
      <c r="C5" s="145"/>
      <c r="D5" s="72"/>
      <c r="E5" s="72"/>
      <c r="F5" s="72"/>
    </row>
    <row r="6" spans="1:6" ht="18.75" x14ac:dyDescent="0.25">
      <c r="A6" s="66" t="s">
        <v>156</v>
      </c>
      <c r="B6" s="98"/>
      <c r="C6" s="111"/>
      <c r="D6" s="120"/>
      <c r="E6" s="120"/>
      <c r="F6" s="120"/>
    </row>
    <row r="7" spans="1:6" ht="75" x14ac:dyDescent="0.25">
      <c r="A7" s="30" t="s">
        <v>157</v>
      </c>
      <c r="B7" s="98" t="s">
        <v>621</v>
      </c>
      <c r="C7" s="97"/>
      <c r="D7" s="98"/>
      <c r="E7" s="98"/>
      <c r="F7" s="98"/>
    </row>
    <row r="8" spans="1:6" ht="18.75" x14ac:dyDescent="0.25">
      <c r="A8" s="30" t="s">
        <v>249</v>
      </c>
      <c r="B8" s="98"/>
      <c r="C8" s="97"/>
      <c r="D8" s="98"/>
      <c r="E8" s="98"/>
      <c r="F8" s="98"/>
    </row>
    <row r="9" spans="1:6" ht="37.5" x14ac:dyDescent="0.25">
      <c r="A9" s="30" t="s">
        <v>250</v>
      </c>
      <c r="B9" s="277" t="s">
        <v>622</v>
      </c>
      <c r="C9" s="181" t="s">
        <v>623</v>
      </c>
      <c r="D9" s="98" t="s">
        <v>624</v>
      </c>
      <c r="E9" s="98" t="s">
        <v>625</v>
      </c>
      <c r="F9" s="182" t="s">
        <v>626</v>
      </c>
    </row>
    <row r="10" spans="1:6" ht="18.75" x14ac:dyDescent="0.25">
      <c r="A10" s="66" t="s">
        <v>281</v>
      </c>
      <c r="B10" s="98"/>
      <c r="C10" s="97"/>
      <c r="D10" s="98"/>
      <c r="E10" s="98"/>
      <c r="F10" s="98"/>
    </row>
    <row r="11" spans="1:6" ht="18.75" x14ac:dyDescent="0.25">
      <c r="A11" s="69" t="s">
        <v>280</v>
      </c>
      <c r="B11" s="98"/>
      <c r="C11" s="97"/>
      <c r="D11" s="98"/>
      <c r="E11" s="98"/>
      <c r="F11" s="98"/>
    </row>
    <row r="12" spans="1:6" ht="18.75" x14ac:dyDescent="0.25">
      <c r="A12" s="73" t="s">
        <v>158</v>
      </c>
      <c r="B12" s="278" t="s">
        <v>627</v>
      </c>
      <c r="C12" s="97">
        <v>77</v>
      </c>
      <c r="D12" s="98">
        <v>53</v>
      </c>
      <c r="E12" s="98">
        <v>162</v>
      </c>
      <c r="F12" s="98">
        <v>123</v>
      </c>
    </row>
    <row r="13" spans="1:6" ht="18.75" customHeight="1" x14ac:dyDescent="0.3">
      <c r="A13" s="47" t="s">
        <v>159</v>
      </c>
      <c r="B13" s="70" t="s">
        <v>163</v>
      </c>
      <c r="C13" s="146" t="s">
        <v>162</v>
      </c>
      <c r="D13" s="70"/>
      <c r="E13" s="70"/>
      <c r="F13" s="70"/>
    </row>
    <row r="14" spans="1:6" ht="18.75" x14ac:dyDescent="0.25">
      <c r="A14" s="30" t="s">
        <v>160</v>
      </c>
      <c r="B14" s="98"/>
      <c r="C14" s="97"/>
      <c r="D14" s="98"/>
      <c r="E14" s="98"/>
      <c r="F14" s="98"/>
    </row>
    <row r="15" spans="1:6" ht="18.75" x14ac:dyDescent="0.25">
      <c r="A15" s="30" t="s">
        <v>161</v>
      </c>
      <c r="B15" s="98"/>
      <c r="C15" s="97"/>
      <c r="D15" s="98"/>
      <c r="E15" s="98"/>
      <c r="F15" s="98"/>
    </row>
    <row r="16" spans="1:6" ht="18.75" x14ac:dyDescent="0.3">
      <c r="A16" s="1"/>
      <c r="B16" s="1"/>
      <c r="C16" s="1"/>
      <c r="D16" s="1"/>
      <c r="E16" s="1"/>
      <c r="F16" s="1"/>
    </row>
    <row r="18" spans="1:6" ht="37.5" customHeight="1" x14ac:dyDescent="0.25"/>
    <row r="19" spans="1:6" ht="75" customHeight="1" x14ac:dyDescent="0.25"/>
    <row r="20" spans="1:6" ht="38.25" customHeight="1" x14ac:dyDescent="0.25"/>
    <row r="29" spans="1:6" ht="18.75" x14ac:dyDescent="0.3">
      <c r="A29" s="1"/>
      <c r="B29" s="1"/>
      <c r="C29" s="1"/>
      <c r="D29" s="1"/>
      <c r="E29" s="1"/>
      <c r="F29" s="1"/>
    </row>
    <row r="30" spans="1:6" ht="18.75" x14ac:dyDescent="0.3">
      <c r="A30" s="1"/>
      <c r="B30" s="1"/>
      <c r="C30" s="1"/>
      <c r="D30" s="1"/>
      <c r="E30" s="1"/>
      <c r="F30" s="1"/>
    </row>
  </sheetData>
  <mergeCells count="3">
    <mergeCell ref="A1:C1"/>
    <mergeCell ref="A2:C2"/>
    <mergeCell ref="D3:E3"/>
  </mergeCells>
  <hyperlinks>
    <hyperlink ref="B9" r:id="rId1" display="https://vk.com/patriot_nsk  "/>
    <hyperlink ref="B12" r:id="rId2"/>
  </hyperlinks>
  <pageMargins left="0.7" right="0.7" top="0.75" bottom="0.75" header="0.3" footer="0.3"/>
  <pageSetup paperSize="9" orientation="landscape"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7"/>
  <sheetViews>
    <sheetView view="pageBreakPreview" zoomScaleNormal="100" zoomScaleSheetLayoutView="100" workbookViewId="0">
      <selection activeCell="B4" sqref="B4"/>
    </sheetView>
  </sheetViews>
  <sheetFormatPr defaultRowHeight="15" x14ac:dyDescent="0.25"/>
  <cols>
    <col min="1" max="1" width="68.5703125" customWidth="1"/>
    <col min="2" max="2" width="34.5703125" style="5" customWidth="1"/>
  </cols>
  <sheetData>
    <row r="1" spans="1:2" ht="18.75" x14ac:dyDescent="0.25">
      <c r="A1" s="345" t="s">
        <v>164</v>
      </c>
      <c r="B1" s="345"/>
    </row>
    <row r="2" spans="1:2" ht="18.75" x14ac:dyDescent="0.25">
      <c r="A2" s="173" t="s">
        <v>165</v>
      </c>
      <c r="B2" s="173" t="s">
        <v>172</v>
      </c>
    </row>
    <row r="3" spans="1:2" ht="73.5" customHeight="1" x14ac:dyDescent="0.25">
      <c r="A3" s="148" t="s">
        <v>166</v>
      </c>
      <c r="B3" s="152">
        <v>2</v>
      </c>
    </row>
    <row r="4" spans="1:2" ht="101.25" customHeight="1" x14ac:dyDescent="0.25">
      <c r="A4" s="148" t="s">
        <v>167</v>
      </c>
      <c r="B4" s="152">
        <v>2</v>
      </c>
    </row>
    <row r="5" spans="1:2" x14ac:dyDescent="0.25">
      <c r="B5"/>
    </row>
    <row r="6" spans="1:2" x14ac:dyDescent="0.25">
      <c r="B6"/>
    </row>
    <row r="7" spans="1:2" x14ac:dyDescent="0.25">
      <c r="B7"/>
    </row>
    <row r="8" spans="1:2" x14ac:dyDescent="0.25">
      <c r="B8"/>
    </row>
    <row r="9" spans="1:2" x14ac:dyDescent="0.25">
      <c r="B9"/>
    </row>
    <row r="10" spans="1:2" x14ac:dyDescent="0.25">
      <c r="B10"/>
    </row>
    <row r="11" spans="1:2" x14ac:dyDescent="0.25">
      <c r="B11"/>
    </row>
    <row r="12" spans="1:2" x14ac:dyDescent="0.25">
      <c r="B12"/>
    </row>
    <row r="13" spans="1:2" x14ac:dyDescent="0.25">
      <c r="B13"/>
    </row>
    <row r="14" spans="1:2" x14ac:dyDescent="0.25">
      <c r="B14"/>
    </row>
    <row r="15" spans="1:2" x14ac:dyDescent="0.25">
      <c r="B15"/>
    </row>
    <row r="16" spans="1:2" x14ac:dyDescent="0.25">
      <c r="B16"/>
    </row>
    <row r="17" spans="2:2" x14ac:dyDescent="0.25">
      <c r="B17"/>
    </row>
    <row r="18" spans="2:2" x14ac:dyDescent="0.25">
      <c r="B18"/>
    </row>
    <row r="19" spans="2:2" x14ac:dyDescent="0.25">
      <c r="B19"/>
    </row>
    <row r="20" spans="2:2" x14ac:dyDescent="0.25">
      <c r="B20"/>
    </row>
    <row r="21" spans="2:2" x14ac:dyDescent="0.25">
      <c r="B21"/>
    </row>
    <row r="22" spans="2:2" x14ac:dyDescent="0.25">
      <c r="B22"/>
    </row>
    <row r="23" spans="2:2" x14ac:dyDescent="0.25">
      <c r="B23"/>
    </row>
    <row r="24" spans="2:2" x14ac:dyDescent="0.25">
      <c r="B24"/>
    </row>
    <row r="25" spans="2:2" x14ac:dyDescent="0.25">
      <c r="B25"/>
    </row>
    <row r="26" spans="2:2" x14ac:dyDescent="0.25">
      <c r="B26"/>
    </row>
    <row r="27" spans="2:2" x14ac:dyDescent="0.25">
      <c r="B27"/>
    </row>
    <row r="28" spans="2:2" x14ac:dyDescent="0.25">
      <c r="B28"/>
    </row>
    <row r="29" spans="2:2" x14ac:dyDescent="0.25">
      <c r="B29"/>
    </row>
    <row r="30" spans="2:2" x14ac:dyDescent="0.25">
      <c r="B30"/>
    </row>
    <row r="31" spans="2:2" x14ac:dyDescent="0.25">
      <c r="B31"/>
    </row>
    <row r="32" spans="2:2" x14ac:dyDescent="0.25">
      <c r="B32"/>
    </row>
    <row r="33" spans="2:2" x14ac:dyDescent="0.25">
      <c r="B33"/>
    </row>
    <row r="34" spans="2:2" x14ac:dyDescent="0.25">
      <c r="B34"/>
    </row>
    <row r="35" spans="2:2" x14ac:dyDescent="0.25">
      <c r="B35"/>
    </row>
    <row r="36" spans="2:2" x14ac:dyDescent="0.25">
      <c r="B36"/>
    </row>
    <row r="37" spans="2:2" x14ac:dyDescent="0.25">
      <c r="B37"/>
    </row>
    <row r="38" spans="2:2" x14ac:dyDescent="0.25">
      <c r="B38"/>
    </row>
    <row r="39" spans="2:2" x14ac:dyDescent="0.25">
      <c r="B39"/>
    </row>
    <row r="40" spans="2:2" x14ac:dyDescent="0.25">
      <c r="B40"/>
    </row>
    <row r="41" spans="2:2" x14ac:dyDescent="0.25">
      <c r="B41"/>
    </row>
    <row r="42" spans="2:2" x14ac:dyDescent="0.25">
      <c r="B42"/>
    </row>
    <row r="43" spans="2:2" x14ac:dyDescent="0.25">
      <c r="B43"/>
    </row>
    <row r="44" spans="2:2" x14ac:dyDescent="0.25">
      <c r="B44"/>
    </row>
    <row r="45" spans="2:2" x14ac:dyDescent="0.25">
      <c r="B45"/>
    </row>
    <row r="46" spans="2:2" x14ac:dyDescent="0.25">
      <c r="B46"/>
    </row>
    <row r="47" spans="2:2" x14ac:dyDescent="0.25">
      <c r="B47"/>
    </row>
    <row r="48" spans="2:2" x14ac:dyDescent="0.25">
      <c r="B48"/>
    </row>
    <row r="49" spans="2:2" x14ac:dyDescent="0.25">
      <c r="B49"/>
    </row>
    <row r="50" spans="2:2" x14ac:dyDescent="0.25">
      <c r="B50"/>
    </row>
    <row r="51" spans="2:2" x14ac:dyDescent="0.25">
      <c r="B51"/>
    </row>
    <row r="52" spans="2:2" x14ac:dyDescent="0.25">
      <c r="B52"/>
    </row>
    <row r="53" spans="2:2" x14ac:dyDescent="0.25">
      <c r="B53"/>
    </row>
    <row r="54" spans="2:2" x14ac:dyDescent="0.25">
      <c r="B54"/>
    </row>
    <row r="55" spans="2:2" x14ac:dyDescent="0.25">
      <c r="B55"/>
    </row>
    <row r="56" spans="2:2" x14ac:dyDescent="0.25">
      <c r="B56"/>
    </row>
    <row r="57" spans="2:2" x14ac:dyDescent="0.25">
      <c r="B57"/>
    </row>
    <row r="58" spans="2:2" x14ac:dyDescent="0.25">
      <c r="B58"/>
    </row>
    <row r="59" spans="2:2" x14ac:dyDescent="0.25">
      <c r="B59"/>
    </row>
    <row r="60" spans="2:2" x14ac:dyDescent="0.25">
      <c r="B60"/>
    </row>
    <row r="61" spans="2:2" x14ac:dyDescent="0.25">
      <c r="B61"/>
    </row>
    <row r="62" spans="2:2" x14ac:dyDescent="0.25">
      <c r="B62"/>
    </row>
    <row r="63" spans="2:2" x14ac:dyDescent="0.25">
      <c r="B63"/>
    </row>
    <row r="64" spans="2:2" x14ac:dyDescent="0.25">
      <c r="B64"/>
    </row>
    <row r="65" spans="2:2" x14ac:dyDescent="0.25">
      <c r="B65"/>
    </row>
    <row r="66" spans="2:2" x14ac:dyDescent="0.25">
      <c r="B66"/>
    </row>
    <row r="67" spans="2:2" x14ac:dyDescent="0.25">
      <c r="B67"/>
    </row>
    <row r="68" spans="2:2" x14ac:dyDescent="0.25">
      <c r="B68"/>
    </row>
    <row r="69" spans="2:2" x14ac:dyDescent="0.25">
      <c r="B69"/>
    </row>
    <row r="70" spans="2:2" x14ac:dyDescent="0.25">
      <c r="B70"/>
    </row>
    <row r="71" spans="2:2" x14ac:dyDescent="0.25">
      <c r="B71"/>
    </row>
    <row r="72" spans="2:2" x14ac:dyDescent="0.25">
      <c r="B72"/>
    </row>
    <row r="73" spans="2:2" x14ac:dyDescent="0.25">
      <c r="B73"/>
    </row>
    <row r="74" spans="2:2" x14ac:dyDescent="0.25">
      <c r="B74"/>
    </row>
    <row r="75" spans="2:2" x14ac:dyDescent="0.25">
      <c r="B75"/>
    </row>
    <row r="76" spans="2:2" x14ac:dyDescent="0.25">
      <c r="B76"/>
    </row>
    <row r="77" spans="2:2" x14ac:dyDescent="0.25">
      <c r="B77"/>
    </row>
    <row r="78" spans="2:2" x14ac:dyDescent="0.25">
      <c r="B78"/>
    </row>
    <row r="79" spans="2:2" x14ac:dyDescent="0.25">
      <c r="B79"/>
    </row>
    <row r="80" spans="2:2" x14ac:dyDescent="0.25">
      <c r="B80"/>
    </row>
    <row r="81" spans="2:2" x14ac:dyDescent="0.25">
      <c r="B81"/>
    </row>
    <row r="82" spans="2:2" x14ac:dyDescent="0.25">
      <c r="B82"/>
    </row>
    <row r="83" spans="2:2" x14ac:dyDescent="0.25">
      <c r="B83"/>
    </row>
    <row r="84" spans="2:2" x14ac:dyDescent="0.25">
      <c r="B84"/>
    </row>
    <row r="85" spans="2:2" x14ac:dyDescent="0.25">
      <c r="B85"/>
    </row>
    <row r="86" spans="2:2" x14ac:dyDescent="0.25">
      <c r="B86"/>
    </row>
    <row r="87" spans="2:2" x14ac:dyDescent="0.25">
      <c r="B87"/>
    </row>
    <row r="88" spans="2:2" x14ac:dyDescent="0.25">
      <c r="B88"/>
    </row>
    <row r="89" spans="2:2" x14ac:dyDescent="0.25">
      <c r="B89"/>
    </row>
    <row r="90" spans="2:2" x14ac:dyDescent="0.25">
      <c r="B90"/>
    </row>
    <row r="91" spans="2:2" x14ac:dyDescent="0.25">
      <c r="B91"/>
    </row>
    <row r="92" spans="2:2" x14ac:dyDescent="0.25">
      <c r="B92"/>
    </row>
    <row r="93" spans="2:2" x14ac:dyDescent="0.25">
      <c r="B93"/>
    </row>
    <row r="94" spans="2:2" x14ac:dyDescent="0.25">
      <c r="B94"/>
    </row>
    <row r="95" spans="2:2" x14ac:dyDescent="0.25">
      <c r="B95"/>
    </row>
    <row r="96" spans="2:2" x14ac:dyDescent="0.25">
      <c r="B96"/>
    </row>
    <row r="97" spans="2:2" x14ac:dyDescent="0.25">
      <c r="B97"/>
    </row>
    <row r="98" spans="2:2" x14ac:dyDescent="0.25">
      <c r="B98"/>
    </row>
    <row r="99" spans="2:2" x14ac:dyDescent="0.25">
      <c r="B99"/>
    </row>
    <row r="100" spans="2:2" x14ac:dyDescent="0.25">
      <c r="B100"/>
    </row>
    <row r="101" spans="2:2" x14ac:dyDescent="0.25">
      <c r="B101"/>
    </row>
    <row r="102" spans="2:2" x14ac:dyDescent="0.25">
      <c r="B102"/>
    </row>
    <row r="103" spans="2:2" x14ac:dyDescent="0.25">
      <c r="B103"/>
    </row>
    <row r="104" spans="2:2" x14ac:dyDescent="0.25">
      <c r="B104"/>
    </row>
    <row r="105" spans="2:2" x14ac:dyDescent="0.25">
      <c r="B105"/>
    </row>
    <row r="106" spans="2:2" x14ac:dyDescent="0.25">
      <c r="B106"/>
    </row>
    <row r="107" spans="2:2" x14ac:dyDescent="0.25">
      <c r="B107"/>
    </row>
    <row r="108" spans="2:2" x14ac:dyDescent="0.25">
      <c r="B108"/>
    </row>
    <row r="109" spans="2:2" x14ac:dyDescent="0.25">
      <c r="B109"/>
    </row>
    <row r="110" spans="2:2" x14ac:dyDescent="0.25">
      <c r="B110"/>
    </row>
    <row r="111" spans="2:2" x14ac:dyDescent="0.25">
      <c r="B111"/>
    </row>
    <row r="112" spans="2:2" x14ac:dyDescent="0.25">
      <c r="B112"/>
    </row>
    <row r="113" spans="2:2" x14ac:dyDescent="0.25">
      <c r="B113"/>
    </row>
    <row r="114" spans="2:2" x14ac:dyDescent="0.25">
      <c r="B114"/>
    </row>
    <row r="115" spans="2:2" x14ac:dyDescent="0.25">
      <c r="B115"/>
    </row>
    <row r="116" spans="2:2" x14ac:dyDescent="0.25">
      <c r="B116"/>
    </row>
    <row r="117" spans="2:2" x14ac:dyDescent="0.25">
      <c r="B117"/>
    </row>
    <row r="118" spans="2:2" x14ac:dyDescent="0.25">
      <c r="B118"/>
    </row>
    <row r="119" spans="2:2" x14ac:dyDescent="0.25">
      <c r="B119"/>
    </row>
    <row r="120" spans="2:2" x14ac:dyDescent="0.25">
      <c r="B120"/>
    </row>
    <row r="121" spans="2:2" x14ac:dyDescent="0.25">
      <c r="B121"/>
    </row>
    <row r="122" spans="2:2" x14ac:dyDescent="0.25">
      <c r="B122"/>
    </row>
    <row r="123" spans="2:2" x14ac:dyDescent="0.25">
      <c r="B123"/>
    </row>
    <row r="124" spans="2:2" x14ac:dyDescent="0.25">
      <c r="B124"/>
    </row>
    <row r="125" spans="2:2" x14ac:dyDescent="0.25">
      <c r="B125"/>
    </row>
    <row r="126" spans="2:2" x14ac:dyDescent="0.25">
      <c r="B126"/>
    </row>
    <row r="127" spans="2:2" x14ac:dyDescent="0.25">
      <c r="B127"/>
    </row>
    <row r="128" spans="2:2" x14ac:dyDescent="0.25">
      <c r="B128"/>
    </row>
    <row r="129" spans="2:2" x14ac:dyDescent="0.25">
      <c r="B129"/>
    </row>
    <row r="130" spans="2:2" x14ac:dyDescent="0.25">
      <c r="B130"/>
    </row>
    <row r="131" spans="2:2" x14ac:dyDescent="0.25">
      <c r="B131"/>
    </row>
    <row r="132" spans="2:2" x14ac:dyDescent="0.25">
      <c r="B132"/>
    </row>
    <row r="133" spans="2:2" x14ac:dyDescent="0.25">
      <c r="B133"/>
    </row>
    <row r="134" spans="2:2" x14ac:dyDescent="0.25">
      <c r="B134"/>
    </row>
    <row r="135" spans="2:2" x14ac:dyDescent="0.25">
      <c r="B135"/>
    </row>
    <row r="136" spans="2:2" x14ac:dyDescent="0.25">
      <c r="B136"/>
    </row>
    <row r="137" spans="2:2" x14ac:dyDescent="0.25">
      <c r="B137"/>
    </row>
    <row r="138" spans="2:2" x14ac:dyDescent="0.25">
      <c r="B138"/>
    </row>
    <row r="139" spans="2:2" x14ac:dyDescent="0.25">
      <c r="B139"/>
    </row>
    <row r="140" spans="2:2" x14ac:dyDescent="0.25">
      <c r="B140"/>
    </row>
    <row r="141" spans="2:2" x14ac:dyDescent="0.25">
      <c r="B141"/>
    </row>
    <row r="142" spans="2:2" x14ac:dyDescent="0.25">
      <c r="B142"/>
    </row>
    <row r="143" spans="2:2" x14ac:dyDescent="0.25">
      <c r="B143"/>
    </row>
    <row r="144" spans="2:2" x14ac:dyDescent="0.25">
      <c r="B144"/>
    </row>
    <row r="145" spans="2:2" x14ac:dyDescent="0.25">
      <c r="B145"/>
    </row>
    <row r="146" spans="2:2" x14ac:dyDescent="0.25">
      <c r="B146"/>
    </row>
    <row r="147" spans="2:2" x14ac:dyDescent="0.25">
      <c r="B147"/>
    </row>
    <row r="148" spans="2:2" x14ac:dyDescent="0.25">
      <c r="B148"/>
    </row>
    <row r="149" spans="2:2" x14ac:dyDescent="0.25">
      <c r="B149"/>
    </row>
    <row r="150" spans="2:2" x14ac:dyDescent="0.25">
      <c r="B150"/>
    </row>
    <row r="151" spans="2:2" x14ac:dyDescent="0.25">
      <c r="B151"/>
    </row>
    <row r="152" spans="2:2" x14ac:dyDescent="0.25">
      <c r="B152"/>
    </row>
    <row r="153" spans="2:2" x14ac:dyDescent="0.25">
      <c r="B153"/>
    </row>
    <row r="154" spans="2:2" x14ac:dyDescent="0.25">
      <c r="B154"/>
    </row>
    <row r="155" spans="2:2" x14ac:dyDescent="0.25">
      <c r="B155"/>
    </row>
    <row r="156" spans="2:2" x14ac:dyDescent="0.25">
      <c r="B156"/>
    </row>
    <row r="157" spans="2:2" x14ac:dyDescent="0.25">
      <c r="B157"/>
    </row>
    <row r="158" spans="2:2" x14ac:dyDescent="0.25">
      <c r="B158"/>
    </row>
    <row r="159" spans="2:2" x14ac:dyDescent="0.25">
      <c r="B159"/>
    </row>
    <row r="160" spans="2:2" x14ac:dyDescent="0.25">
      <c r="B160"/>
    </row>
    <row r="161" spans="2:2" x14ac:dyDescent="0.25">
      <c r="B161"/>
    </row>
    <row r="162" spans="2:2" x14ac:dyDescent="0.25">
      <c r="B162"/>
    </row>
    <row r="163" spans="2:2" x14ac:dyDescent="0.25">
      <c r="B163"/>
    </row>
    <row r="164" spans="2:2" x14ac:dyDescent="0.25">
      <c r="B164"/>
    </row>
    <row r="165" spans="2:2" x14ac:dyDescent="0.25">
      <c r="B165"/>
    </row>
    <row r="166" spans="2:2" x14ac:dyDescent="0.25">
      <c r="B166"/>
    </row>
    <row r="167" spans="2:2" x14ac:dyDescent="0.25">
      <c r="B167"/>
    </row>
    <row r="168" spans="2:2" x14ac:dyDescent="0.25">
      <c r="B168"/>
    </row>
    <row r="169" spans="2:2" x14ac:dyDescent="0.25">
      <c r="B169"/>
    </row>
    <row r="170" spans="2:2" x14ac:dyDescent="0.25">
      <c r="B170"/>
    </row>
    <row r="171" spans="2:2" x14ac:dyDescent="0.25">
      <c r="B171"/>
    </row>
    <row r="172" spans="2:2" x14ac:dyDescent="0.25">
      <c r="B172"/>
    </row>
    <row r="173" spans="2:2" x14ac:dyDescent="0.25">
      <c r="B173"/>
    </row>
    <row r="174" spans="2:2" x14ac:dyDescent="0.25">
      <c r="B174"/>
    </row>
    <row r="175" spans="2:2" x14ac:dyDescent="0.25">
      <c r="B175"/>
    </row>
    <row r="176" spans="2:2" x14ac:dyDescent="0.25">
      <c r="B176"/>
    </row>
    <row r="177" spans="2:2" x14ac:dyDescent="0.25">
      <c r="B177"/>
    </row>
    <row r="178" spans="2:2" x14ac:dyDescent="0.25">
      <c r="B178"/>
    </row>
    <row r="179" spans="2:2" x14ac:dyDescent="0.25">
      <c r="B179"/>
    </row>
    <row r="180" spans="2:2" x14ac:dyDescent="0.25">
      <c r="B180"/>
    </row>
    <row r="181" spans="2:2" x14ac:dyDescent="0.25">
      <c r="B181"/>
    </row>
    <row r="182" spans="2:2" x14ac:dyDescent="0.25">
      <c r="B182"/>
    </row>
    <row r="183" spans="2:2" x14ac:dyDescent="0.25">
      <c r="B183"/>
    </row>
    <row r="184" spans="2:2" x14ac:dyDescent="0.25">
      <c r="B184"/>
    </row>
    <row r="185" spans="2:2" x14ac:dyDescent="0.25">
      <c r="B185"/>
    </row>
    <row r="186" spans="2:2" x14ac:dyDescent="0.25">
      <c r="B186"/>
    </row>
    <row r="187" spans="2:2" x14ac:dyDescent="0.25">
      <c r="B187"/>
    </row>
    <row r="188" spans="2:2" x14ac:dyDescent="0.25">
      <c r="B188"/>
    </row>
    <row r="189" spans="2:2" x14ac:dyDescent="0.25">
      <c r="B189"/>
    </row>
    <row r="190" spans="2:2" x14ac:dyDescent="0.25">
      <c r="B190"/>
    </row>
    <row r="191" spans="2:2" x14ac:dyDescent="0.25">
      <c r="B191"/>
    </row>
    <row r="192" spans="2:2" x14ac:dyDescent="0.25">
      <c r="B192"/>
    </row>
    <row r="193" spans="2:2" x14ac:dyDescent="0.25">
      <c r="B193"/>
    </row>
    <row r="194" spans="2:2" x14ac:dyDescent="0.25">
      <c r="B194"/>
    </row>
    <row r="195" spans="2:2" x14ac:dyDescent="0.25">
      <c r="B195"/>
    </row>
    <row r="196" spans="2:2" x14ac:dyDescent="0.25">
      <c r="B196"/>
    </row>
    <row r="197" spans="2:2" x14ac:dyDescent="0.25">
      <c r="B197"/>
    </row>
    <row r="198" spans="2:2" x14ac:dyDescent="0.25">
      <c r="B198"/>
    </row>
    <row r="199" spans="2:2" x14ac:dyDescent="0.25">
      <c r="B199"/>
    </row>
    <row r="200" spans="2:2" x14ac:dyDescent="0.25">
      <c r="B200"/>
    </row>
    <row r="201" spans="2:2" x14ac:dyDescent="0.25">
      <c r="B201"/>
    </row>
    <row r="202" spans="2:2" x14ac:dyDescent="0.25">
      <c r="B202"/>
    </row>
    <row r="203" spans="2:2" x14ac:dyDescent="0.25">
      <c r="B203"/>
    </row>
    <row r="204" spans="2:2" x14ac:dyDescent="0.25">
      <c r="B204"/>
    </row>
    <row r="205" spans="2:2" x14ac:dyDescent="0.25">
      <c r="B205"/>
    </row>
    <row r="206" spans="2:2" x14ac:dyDescent="0.25">
      <c r="B206"/>
    </row>
    <row r="207" spans="2:2" x14ac:dyDescent="0.25">
      <c r="B207"/>
    </row>
    <row r="208" spans="2:2" x14ac:dyDescent="0.25">
      <c r="B208"/>
    </row>
    <row r="209" spans="2:2" x14ac:dyDescent="0.25">
      <c r="B209"/>
    </row>
    <row r="210" spans="2:2" x14ac:dyDescent="0.25">
      <c r="B210"/>
    </row>
    <row r="211" spans="2:2" x14ac:dyDescent="0.25">
      <c r="B211"/>
    </row>
    <row r="212" spans="2:2" x14ac:dyDescent="0.25">
      <c r="B212"/>
    </row>
    <row r="213" spans="2:2" x14ac:dyDescent="0.25">
      <c r="B213"/>
    </row>
    <row r="214" spans="2:2" x14ac:dyDescent="0.25">
      <c r="B214"/>
    </row>
    <row r="215" spans="2:2" x14ac:dyDescent="0.25">
      <c r="B215"/>
    </row>
    <row r="216" spans="2:2" x14ac:dyDescent="0.25">
      <c r="B216"/>
    </row>
    <row r="217" spans="2:2" x14ac:dyDescent="0.25">
      <c r="B217"/>
    </row>
    <row r="218" spans="2:2" x14ac:dyDescent="0.25">
      <c r="B218"/>
    </row>
    <row r="219" spans="2:2" x14ac:dyDescent="0.25">
      <c r="B219"/>
    </row>
    <row r="220" spans="2:2" x14ac:dyDescent="0.25">
      <c r="B220"/>
    </row>
    <row r="221" spans="2:2" x14ac:dyDescent="0.25">
      <c r="B221"/>
    </row>
    <row r="222" spans="2:2" x14ac:dyDescent="0.25">
      <c r="B222"/>
    </row>
    <row r="223" spans="2:2" x14ac:dyDescent="0.25">
      <c r="B223"/>
    </row>
    <row r="224" spans="2:2" x14ac:dyDescent="0.25">
      <c r="B224"/>
    </row>
    <row r="225" spans="2:2" x14ac:dyDescent="0.25">
      <c r="B225"/>
    </row>
    <row r="226" spans="2:2" x14ac:dyDescent="0.25">
      <c r="B226"/>
    </row>
    <row r="227" spans="2:2" x14ac:dyDescent="0.25">
      <c r="B227"/>
    </row>
    <row r="228" spans="2:2" x14ac:dyDescent="0.25">
      <c r="B228"/>
    </row>
    <row r="229" spans="2:2" x14ac:dyDescent="0.25">
      <c r="B229"/>
    </row>
    <row r="230" spans="2:2" x14ac:dyDescent="0.25">
      <c r="B230"/>
    </row>
    <row r="231" spans="2:2" x14ac:dyDescent="0.25">
      <c r="B231"/>
    </row>
    <row r="232" spans="2:2" x14ac:dyDescent="0.25">
      <c r="B232"/>
    </row>
    <row r="233" spans="2:2" x14ac:dyDescent="0.25">
      <c r="B233"/>
    </row>
    <row r="234" spans="2:2" x14ac:dyDescent="0.25">
      <c r="B234"/>
    </row>
    <row r="235" spans="2:2" x14ac:dyDescent="0.25">
      <c r="B235"/>
    </row>
    <row r="236" spans="2:2" x14ac:dyDescent="0.25">
      <c r="B236"/>
    </row>
    <row r="237" spans="2:2" x14ac:dyDescent="0.25">
      <c r="B237"/>
    </row>
    <row r="238" spans="2:2" x14ac:dyDescent="0.25">
      <c r="B238"/>
    </row>
    <row r="239" spans="2:2" x14ac:dyDescent="0.25">
      <c r="B239"/>
    </row>
    <row r="240" spans="2:2" x14ac:dyDescent="0.25">
      <c r="B240"/>
    </row>
    <row r="241" spans="2:2" x14ac:dyDescent="0.25">
      <c r="B241"/>
    </row>
    <row r="242" spans="2:2" x14ac:dyDescent="0.25">
      <c r="B242"/>
    </row>
    <row r="243" spans="2:2" x14ac:dyDescent="0.25">
      <c r="B243"/>
    </row>
    <row r="244" spans="2:2" x14ac:dyDescent="0.25">
      <c r="B244"/>
    </row>
    <row r="245" spans="2:2" x14ac:dyDescent="0.25">
      <c r="B245"/>
    </row>
    <row r="246" spans="2:2" x14ac:dyDescent="0.25">
      <c r="B246"/>
    </row>
    <row r="247" spans="2:2" x14ac:dyDescent="0.25">
      <c r="B247"/>
    </row>
    <row r="248" spans="2:2" x14ac:dyDescent="0.25">
      <c r="B248"/>
    </row>
    <row r="249" spans="2:2" x14ac:dyDescent="0.25">
      <c r="B249"/>
    </row>
    <row r="250" spans="2:2" x14ac:dyDescent="0.25">
      <c r="B250"/>
    </row>
    <row r="251" spans="2:2" x14ac:dyDescent="0.25">
      <c r="B251"/>
    </row>
    <row r="252" spans="2:2" x14ac:dyDescent="0.25">
      <c r="B252"/>
    </row>
    <row r="253" spans="2:2" x14ac:dyDescent="0.25">
      <c r="B253"/>
    </row>
    <row r="254" spans="2:2" x14ac:dyDescent="0.25">
      <c r="B254"/>
    </row>
    <row r="255" spans="2:2" x14ac:dyDescent="0.25">
      <c r="B255"/>
    </row>
    <row r="256" spans="2:2" x14ac:dyDescent="0.25">
      <c r="B256"/>
    </row>
    <row r="257" spans="2:2" x14ac:dyDescent="0.25">
      <c r="B257"/>
    </row>
    <row r="258" spans="2:2" x14ac:dyDescent="0.25">
      <c r="B258"/>
    </row>
    <row r="259" spans="2:2" x14ac:dyDescent="0.25">
      <c r="B259"/>
    </row>
    <row r="260" spans="2:2" x14ac:dyDescent="0.25">
      <c r="B260"/>
    </row>
    <row r="261" spans="2:2" x14ac:dyDescent="0.25">
      <c r="B261"/>
    </row>
    <row r="262" spans="2:2" x14ac:dyDescent="0.25">
      <c r="B262"/>
    </row>
    <row r="263" spans="2:2" x14ac:dyDescent="0.25">
      <c r="B263"/>
    </row>
    <row r="264" spans="2:2" x14ac:dyDescent="0.25">
      <c r="B264"/>
    </row>
    <row r="265" spans="2:2" x14ac:dyDescent="0.25">
      <c r="B265"/>
    </row>
    <row r="266" spans="2:2" x14ac:dyDescent="0.25">
      <c r="B266"/>
    </row>
    <row r="267" spans="2:2" x14ac:dyDescent="0.25">
      <c r="B267"/>
    </row>
    <row r="268" spans="2:2" x14ac:dyDescent="0.25">
      <c r="B268"/>
    </row>
    <row r="269" spans="2:2" x14ac:dyDescent="0.25">
      <c r="B269"/>
    </row>
    <row r="270" spans="2:2" x14ac:dyDescent="0.25">
      <c r="B270"/>
    </row>
    <row r="271" spans="2:2" x14ac:dyDescent="0.25">
      <c r="B271"/>
    </row>
    <row r="272" spans="2:2" x14ac:dyDescent="0.25">
      <c r="B272"/>
    </row>
    <row r="273" spans="2:2" x14ac:dyDescent="0.25">
      <c r="B273"/>
    </row>
    <row r="274" spans="2:2" x14ac:dyDescent="0.25">
      <c r="B274"/>
    </row>
    <row r="275" spans="2:2" x14ac:dyDescent="0.25">
      <c r="B275"/>
    </row>
    <row r="276" spans="2:2" x14ac:dyDescent="0.25">
      <c r="B276"/>
    </row>
    <row r="277" spans="2:2" x14ac:dyDescent="0.25">
      <c r="B277"/>
    </row>
    <row r="278" spans="2:2" x14ac:dyDescent="0.25">
      <c r="B278"/>
    </row>
    <row r="279" spans="2:2" x14ac:dyDescent="0.25">
      <c r="B279"/>
    </row>
    <row r="280" spans="2:2" x14ac:dyDescent="0.25">
      <c r="B280"/>
    </row>
    <row r="281" spans="2:2" x14ac:dyDescent="0.25">
      <c r="B281"/>
    </row>
    <row r="282" spans="2:2" x14ac:dyDescent="0.25">
      <c r="B282"/>
    </row>
    <row r="283" spans="2:2" x14ac:dyDescent="0.25">
      <c r="B283"/>
    </row>
    <row r="284" spans="2:2" x14ac:dyDescent="0.25">
      <c r="B284"/>
    </row>
    <row r="285" spans="2:2" x14ac:dyDescent="0.25">
      <c r="B285"/>
    </row>
    <row r="286" spans="2:2" x14ac:dyDescent="0.25">
      <c r="B286"/>
    </row>
    <row r="287" spans="2:2" x14ac:dyDescent="0.25">
      <c r="B287"/>
    </row>
    <row r="288" spans="2:2" x14ac:dyDescent="0.25">
      <c r="B288"/>
    </row>
    <row r="289" spans="2:2" x14ac:dyDescent="0.25">
      <c r="B289"/>
    </row>
    <row r="290" spans="2:2" x14ac:dyDescent="0.25">
      <c r="B290"/>
    </row>
    <row r="291" spans="2:2" x14ac:dyDescent="0.25">
      <c r="B291"/>
    </row>
    <row r="292" spans="2:2" x14ac:dyDescent="0.25">
      <c r="B292"/>
    </row>
    <row r="293" spans="2:2" x14ac:dyDescent="0.25">
      <c r="B293"/>
    </row>
    <row r="294" spans="2:2" x14ac:dyDescent="0.25">
      <c r="B294"/>
    </row>
    <row r="295" spans="2:2" x14ac:dyDescent="0.25">
      <c r="B295"/>
    </row>
    <row r="296" spans="2:2" x14ac:dyDescent="0.25">
      <c r="B296"/>
    </row>
    <row r="297" spans="2:2" x14ac:dyDescent="0.25">
      <c r="B297"/>
    </row>
    <row r="298" spans="2:2" x14ac:dyDescent="0.25">
      <c r="B298"/>
    </row>
    <row r="299" spans="2:2" x14ac:dyDescent="0.25">
      <c r="B299"/>
    </row>
    <row r="300" spans="2:2" x14ac:dyDescent="0.25">
      <c r="B300"/>
    </row>
    <row r="301" spans="2:2" x14ac:dyDescent="0.25">
      <c r="B301"/>
    </row>
    <row r="302" spans="2:2" x14ac:dyDescent="0.25">
      <c r="B302"/>
    </row>
    <row r="303" spans="2:2" x14ac:dyDescent="0.25">
      <c r="B303"/>
    </row>
    <row r="304" spans="2:2" x14ac:dyDescent="0.25">
      <c r="B304"/>
    </row>
    <row r="305" spans="2:2" x14ac:dyDescent="0.25">
      <c r="B305"/>
    </row>
    <row r="306" spans="2:2" x14ac:dyDescent="0.25">
      <c r="B306"/>
    </row>
    <row r="307" spans="2:2" x14ac:dyDescent="0.25">
      <c r="B307"/>
    </row>
    <row r="308" spans="2:2" x14ac:dyDescent="0.25">
      <c r="B308"/>
    </row>
    <row r="309" spans="2:2" x14ac:dyDescent="0.25">
      <c r="B309"/>
    </row>
    <row r="310" spans="2:2" x14ac:dyDescent="0.25">
      <c r="B310"/>
    </row>
    <row r="311" spans="2:2" x14ac:dyDescent="0.25">
      <c r="B311"/>
    </row>
    <row r="312" spans="2:2" x14ac:dyDescent="0.25">
      <c r="B312"/>
    </row>
    <row r="313" spans="2:2" x14ac:dyDescent="0.25">
      <c r="B313"/>
    </row>
    <row r="314" spans="2:2" x14ac:dyDescent="0.25">
      <c r="B314"/>
    </row>
    <row r="315" spans="2:2" x14ac:dyDescent="0.25">
      <c r="B315"/>
    </row>
    <row r="316" spans="2:2" x14ac:dyDescent="0.25">
      <c r="B316"/>
    </row>
    <row r="317" spans="2:2" x14ac:dyDescent="0.25">
      <c r="B317"/>
    </row>
    <row r="318" spans="2:2" x14ac:dyDescent="0.25">
      <c r="B318"/>
    </row>
    <row r="319" spans="2:2" x14ac:dyDescent="0.25">
      <c r="B319"/>
    </row>
    <row r="320" spans="2:2" x14ac:dyDescent="0.25">
      <c r="B320"/>
    </row>
    <row r="321" spans="1:2" x14ac:dyDescent="0.25">
      <c r="B321"/>
    </row>
    <row r="322" spans="1:2" x14ac:dyDescent="0.25">
      <c r="B322"/>
    </row>
    <row r="323" spans="1:2" x14ac:dyDescent="0.25">
      <c r="B323"/>
    </row>
    <row r="324" spans="1:2" x14ac:dyDescent="0.25">
      <c r="B324"/>
    </row>
    <row r="325" spans="1:2" x14ac:dyDescent="0.25">
      <c r="B325"/>
    </row>
    <row r="326" spans="1:2" x14ac:dyDescent="0.25">
      <c r="B326"/>
    </row>
    <row r="327" spans="1:2" ht="18.75" x14ac:dyDescent="0.3">
      <c r="A327" s="1"/>
      <c r="B327" s="2"/>
    </row>
  </sheetData>
  <mergeCells count="1">
    <mergeCell ref="A1:B1"/>
  </mergeCells>
  <pageMargins left="0.7" right="0.7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view="pageBreakPreview" zoomScaleNormal="100" zoomScaleSheetLayoutView="100" workbookViewId="0">
      <selection activeCell="C10" sqref="C10"/>
    </sheetView>
  </sheetViews>
  <sheetFormatPr defaultRowHeight="15" x14ac:dyDescent="0.25"/>
  <cols>
    <col min="1" max="1" width="4.85546875" customWidth="1"/>
    <col min="2" max="2" width="37.5703125" customWidth="1"/>
    <col min="3" max="3" width="72.140625" customWidth="1"/>
    <col min="4" max="4" width="16.5703125" customWidth="1"/>
  </cols>
  <sheetData>
    <row r="1" spans="1:4" ht="18.75" x14ac:dyDescent="0.25">
      <c r="A1" s="149" t="s">
        <v>168</v>
      </c>
      <c r="B1" s="149"/>
      <c r="C1" s="149"/>
      <c r="D1" s="149"/>
    </row>
    <row r="2" spans="1:4" ht="37.5" customHeight="1" x14ac:dyDescent="0.25">
      <c r="A2" s="173" t="s">
        <v>56</v>
      </c>
      <c r="B2" s="173" t="s">
        <v>169</v>
      </c>
      <c r="C2" s="173" t="s">
        <v>170</v>
      </c>
      <c r="D2" s="173" t="s">
        <v>171</v>
      </c>
    </row>
    <row r="3" spans="1:4" ht="44.25" customHeight="1" x14ac:dyDescent="0.25">
      <c r="A3" s="63">
        <v>1</v>
      </c>
      <c r="B3" s="30" t="s">
        <v>173</v>
      </c>
      <c r="C3" s="74"/>
      <c r="D3" s="21"/>
    </row>
    <row r="4" spans="1:4" ht="59.25" customHeight="1" x14ac:dyDescent="0.25">
      <c r="A4" s="63">
        <v>2</v>
      </c>
      <c r="B4" s="30" t="s">
        <v>174</v>
      </c>
      <c r="C4" s="74"/>
      <c r="D4" s="21"/>
    </row>
    <row r="5" spans="1:4" ht="49.5" customHeight="1" x14ac:dyDescent="0.25">
      <c r="A5" s="63">
        <v>3</v>
      </c>
      <c r="B5" s="30" t="s">
        <v>175</v>
      </c>
      <c r="C5" s="74"/>
      <c r="D5" s="21"/>
    </row>
    <row r="6" spans="1:4" ht="48.75" customHeight="1" x14ac:dyDescent="0.25">
      <c r="A6" s="63">
        <v>4</v>
      </c>
      <c r="B6" s="67" t="s">
        <v>158</v>
      </c>
      <c r="C6" s="74"/>
      <c r="D6" s="21"/>
    </row>
    <row r="7" spans="1:4" ht="18.75" x14ac:dyDescent="0.3">
      <c r="A7" s="1"/>
      <c r="B7" s="1"/>
      <c r="C7" s="1"/>
      <c r="D7" s="1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view="pageBreakPreview" zoomScale="90" zoomScaleNormal="100" zoomScaleSheetLayoutView="90" workbookViewId="0">
      <selection activeCell="E10" sqref="E10"/>
    </sheetView>
  </sheetViews>
  <sheetFormatPr defaultRowHeight="15" x14ac:dyDescent="0.25"/>
  <cols>
    <col min="1" max="1" width="4.85546875" customWidth="1"/>
    <col min="2" max="2" width="27.140625" customWidth="1"/>
    <col min="3" max="3" width="16.85546875" customWidth="1"/>
    <col min="4" max="4" width="16.5703125" customWidth="1"/>
    <col min="5" max="5" width="57" customWidth="1"/>
  </cols>
  <sheetData>
    <row r="1" spans="1:5" ht="18.75" x14ac:dyDescent="0.25">
      <c r="A1" s="359" t="s">
        <v>142</v>
      </c>
      <c r="B1" s="359"/>
      <c r="C1" s="359"/>
      <c r="D1" s="359"/>
      <c r="E1" s="359"/>
    </row>
    <row r="2" spans="1:5" ht="39" customHeight="1" x14ac:dyDescent="0.25">
      <c r="A2" s="170" t="s">
        <v>56</v>
      </c>
      <c r="B2" s="170" t="s">
        <v>143</v>
      </c>
      <c r="C2" s="170" t="s">
        <v>144</v>
      </c>
      <c r="D2" s="170" t="s">
        <v>145</v>
      </c>
      <c r="E2" s="170" t="s">
        <v>146</v>
      </c>
    </row>
    <row r="3" spans="1:5" ht="18.75" x14ac:dyDescent="0.25">
      <c r="A3" s="66">
        <v>1</v>
      </c>
      <c r="B3" s="66" t="s">
        <v>147</v>
      </c>
      <c r="C3" s="101">
        <v>0</v>
      </c>
      <c r="D3" s="101">
        <v>0</v>
      </c>
      <c r="E3" s="67"/>
    </row>
    <row r="4" spans="1:5" ht="18.75" x14ac:dyDescent="0.25">
      <c r="A4" s="30">
        <v>2</v>
      </c>
      <c r="B4" s="66" t="s">
        <v>148</v>
      </c>
      <c r="C4" s="101">
        <v>0</v>
      </c>
      <c r="D4" s="101">
        <v>0</v>
      </c>
      <c r="E4" s="67"/>
    </row>
    <row r="5" spans="1:5" ht="18.75" x14ac:dyDescent="0.25">
      <c r="A5" s="66">
        <v>3</v>
      </c>
      <c r="B5" s="66" t="s">
        <v>149</v>
      </c>
      <c r="C5" s="101">
        <v>0</v>
      </c>
      <c r="D5" s="101">
        <v>0</v>
      </c>
      <c r="E5" s="67"/>
    </row>
    <row r="6" spans="1:5" ht="18.75" x14ac:dyDescent="0.25">
      <c r="A6" s="360">
        <v>4</v>
      </c>
      <c r="B6" s="360" t="s">
        <v>150</v>
      </c>
      <c r="C6" s="183">
        <v>0</v>
      </c>
      <c r="D6" s="101">
        <v>0</v>
      </c>
      <c r="E6" s="67"/>
    </row>
    <row r="7" spans="1:5" ht="18.75" x14ac:dyDescent="0.25">
      <c r="A7" s="361"/>
      <c r="B7" s="361"/>
      <c r="C7" s="183">
        <v>0</v>
      </c>
      <c r="D7" s="101">
        <v>0</v>
      </c>
      <c r="E7" s="67"/>
    </row>
    <row r="8" spans="1:5" ht="18.75" x14ac:dyDescent="0.25">
      <c r="A8" s="30">
        <v>5</v>
      </c>
      <c r="B8" s="66" t="s">
        <v>151</v>
      </c>
      <c r="C8" s="183">
        <v>0</v>
      </c>
      <c r="D8" s="101">
        <v>0</v>
      </c>
      <c r="E8" s="67"/>
    </row>
  </sheetData>
  <sheetProtection sheet="1" objects="1" scenarios="1"/>
  <mergeCells count="3">
    <mergeCell ref="A1:E1"/>
    <mergeCell ref="A6:A7"/>
    <mergeCell ref="B6:B7"/>
  </mergeCells>
  <pageMargins left="0.7" right="0.7" top="0.75" bottom="0.75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9"/>
  <sheetViews>
    <sheetView view="pageBreakPreview" zoomScale="90" zoomScaleNormal="80" zoomScaleSheetLayoutView="90" workbookViewId="0">
      <selection activeCell="K6" sqref="K6"/>
    </sheetView>
  </sheetViews>
  <sheetFormatPr defaultColWidth="9.140625" defaultRowHeight="15" x14ac:dyDescent="0.25"/>
  <cols>
    <col min="1" max="1" width="11.42578125" style="38" customWidth="1"/>
    <col min="2" max="2" width="12.5703125" style="38" customWidth="1"/>
    <col min="3" max="3" width="21.42578125" style="38" customWidth="1"/>
    <col min="4" max="4" width="13.140625" style="38" customWidth="1"/>
    <col min="5" max="5" width="24" style="38" customWidth="1"/>
    <col min="6" max="6" width="21.5703125" style="38" customWidth="1"/>
    <col min="7" max="7" width="11.42578125" style="38" customWidth="1"/>
    <col min="8" max="8" width="12.5703125" style="38" customWidth="1"/>
    <col min="9" max="9" width="11.5703125" style="38" customWidth="1"/>
    <col min="10" max="10" width="11.42578125" style="38" bestFit="1" customWidth="1"/>
    <col min="11" max="11" width="23.85546875" style="38" customWidth="1"/>
    <col min="12" max="12" width="22.140625" style="38" customWidth="1"/>
    <col min="13" max="13" width="18.42578125" style="38" customWidth="1"/>
    <col min="14" max="33" width="9.140625" style="38"/>
    <col min="34" max="34" width="12.42578125" style="38" bestFit="1" customWidth="1"/>
    <col min="35" max="16384" width="9.140625" style="38"/>
  </cols>
  <sheetData>
    <row r="1" spans="1:13" ht="18.75" customHeight="1" x14ac:dyDescent="0.25">
      <c r="A1" s="345" t="s">
        <v>118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</row>
    <row r="2" spans="1:13" ht="19.5" customHeight="1" x14ac:dyDescent="0.3">
      <c r="A2" s="362" t="s">
        <v>41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</row>
    <row r="3" spans="1:13" ht="18.75" x14ac:dyDescent="0.3">
      <c r="A3" s="324" t="s">
        <v>17</v>
      </c>
      <c r="B3" s="354" t="s">
        <v>11</v>
      </c>
      <c r="C3" s="354"/>
      <c r="D3" s="354"/>
      <c r="E3" s="354"/>
      <c r="F3" s="354"/>
      <c r="G3" s="354"/>
      <c r="H3" s="354"/>
      <c r="I3" s="354"/>
      <c r="J3" s="354"/>
      <c r="K3" s="354"/>
      <c r="L3" s="354"/>
    </row>
    <row r="4" spans="1:13" ht="19.5" customHeight="1" x14ac:dyDescent="0.25">
      <c r="A4" s="324"/>
      <c r="B4" s="324" t="s">
        <v>12</v>
      </c>
      <c r="C4" s="324" t="s">
        <v>18</v>
      </c>
      <c r="D4" s="324" t="s">
        <v>119</v>
      </c>
      <c r="E4" s="324"/>
      <c r="F4" s="324" t="s">
        <v>13</v>
      </c>
      <c r="G4" s="314" t="s">
        <v>225</v>
      </c>
      <c r="H4" s="324" t="s">
        <v>74</v>
      </c>
      <c r="I4" s="324" t="s">
        <v>78</v>
      </c>
      <c r="J4" s="324" t="s">
        <v>14</v>
      </c>
      <c r="K4" s="324" t="s">
        <v>43</v>
      </c>
      <c r="L4" s="324" t="s">
        <v>15</v>
      </c>
    </row>
    <row r="5" spans="1:13" ht="37.5" customHeight="1" x14ac:dyDescent="0.25">
      <c r="A5" s="324"/>
      <c r="B5" s="324"/>
      <c r="C5" s="324"/>
      <c r="D5" s="173" t="s">
        <v>121</v>
      </c>
      <c r="E5" s="173" t="s">
        <v>120</v>
      </c>
      <c r="F5" s="324"/>
      <c r="G5" s="316"/>
      <c r="H5" s="324"/>
      <c r="I5" s="324"/>
      <c r="J5" s="324"/>
      <c r="K5" s="324"/>
      <c r="L5" s="324"/>
    </row>
    <row r="6" spans="1:13" s="78" customFormat="1" ht="36" customHeight="1" x14ac:dyDescent="0.3">
      <c r="A6" s="175">
        <f>SUM(B6:L6)-A10</f>
        <v>54</v>
      </c>
      <c r="B6" s="103">
        <v>1</v>
      </c>
      <c r="C6" s="103">
        <v>2</v>
      </c>
      <c r="D6" s="103">
        <v>2</v>
      </c>
      <c r="E6" s="103">
        <v>0</v>
      </c>
      <c r="F6" s="103">
        <v>3</v>
      </c>
      <c r="G6" s="103">
        <v>3</v>
      </c>
      <c r="H6" s="103">
        <v>14</v>
      </c>
      <c r="I6" s="103">
        <v>1</v>
      </c>
      <c r="J6" s="103">
        <v>17</v>
      </c>
      <c r="K6" s="103">
        <v>10</v>
      </c>
      <c r="L6" s="103">
        <v>12</v>
      </c>
      <c r="M6" s="90"/>
    </row>
    <row r="7" spans="1:13" ht="18.75" customHeight="1" x14ac:dyDescent="0.3">
      <c r="A7" s="363" t="str">
        <f>IF(A6=B6+C6+D6+E6+F6+G6+H6+I6+J6+K6+L6-A10,"ПРАВИЛЬНО"," НЕПРАВИЛЬНО")</f>
        <v>ПРАВИЛЬНО</v>
      </c>
      <c r="B7" s="364"/>
      <c r="C7" s="365" t="s">
        <v>16</v>
      </c>
      <c r="D7" s="365"/>
      <c r="E7" s="365"/>
      <c r="F7" s="365"/>
      <c r="G7" s="365"/>
      <c r="H7" s="365"/>
      <c r="I7" s="365"/>
      <c r="J7" s="365"/>
      <c r="K7" s="365"/>
      <c r="L7" s="366"/>
      <c r="M7" s="91"/>
    </row>
    <row r="8" spans="1:13" ht="36" customHeight="1" x14ac:dyDescent="0.25">
      <c r="A8" s="104">
        <f>SUM(B8:L8)</f>
        <v>100</v>
      </c>
      <c r="B8" s="104">
        <f>100/A6*(B6-B10)</f>
        <v>1.8518518518518519</v>
      </c>
      <c r="C8" s="104">
        <f>100/A6*(C6-C10)</f>
        <v>3.7037037037037037</v>
      </c>
      <c r="D8" s="104">
        <f>100/A6*(D6-D10)</f>
        <v>3.7037037037037037</v>
      </c>
      <c r="E8" s="104">
        <f>100/A6*(E6-E10)</f>
        <v>0</v>
      </c>
      <c r="F8" s="104">
        <f>100/A6*(F6-F10)</f>
        <v>5.5555555555555554</v>
      </c>
      <c r="G8" s="104">
        <f>100/A6*(G6-G10)</f>
        <v>0</v>
      </c>
      <c r="H8" s="104">
        <f>100/A6*(H6-H10)</f>
        <v>18.518518518518519</v>
      </c>
      <c r="I8" s="104">
        <f>100/A6*(I6-I10)</f>
        <v>1.8518518518518519</v>
      </c>
      <c r="J8" s="104">
        <f>100/A6*(J6-J10)</f>
        <v>25.925925925925927</v>
      </c>
      <c r="K8" s="104">
        <f>100/A6*(K6-K10)</f>
        <v>18.518518518518519</v>
      </c>
      <c r="L8" s="104">
        <f>100/A6*(L6-L10)</f>
        <v>20.37037037037037</v>
      </c>
      <c r="M8" s="235"/>
    </row>
    <row r="9" spans="1:13" ht="19.5" customHeight="1" x14ac:dyDescent="0.3">
      <c r="A9" s="354" t="s">
        <v>195</v>
      </c>
      <c r="B9" s="354"/>
      <c r="C9" s="354"/>
      <c r="D9" s="354"/>
      <c r="E9" s="354"/>
      <c r="F9" s="354"/>
      <c r="G9" s="354"/>
      <c r="H9" s="354"/>
      <c r="I9" s="354"/>
      <c r="J9" s="354"/>
      <c r="K9" s="354"/>
      <c r="L9" s="354"/>
      <c r="M9" s="91"/>
    </row>
    <row r="10" spans="1:13" s="61" customFormat="1" ht="36" customHeight="1" x14ac:dyDescent="0.25">
      <c r="A10" s="99">
        <f>SUM(B10:L10)</f>
        <v>11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3</v>
      </c>
      <c r="H10" s="21">
        <v>4</v>
      </c>
      <c r="I10" s="21"/>
      <c r="J10" s="21">
        <v>3</v>
      </c>
      <c r="K10" s="21">
        <v>0</v>
      </c>
      <c r="L10" s="21">
        <v>1</v>
      </c>
    </row>
    <row r="11" spans="1:13" ht="19.5" customHeight="1" x14ac:dyDescent="0.25">
      <c r="A11" s="353" t="s">
        <v>189</v>
      </c>
      <c r="B11" s="353"/>
      <c r="C11" s="353"/>
      <c r="D11" s="353"/>
      <c r="E11" s="353"/>
      <c r="F11" s="353"/>
      <c r="G11" s="353"/>
      <c r="H11" s="353"/>
      <c r="I11" s="353"/>
      <c r="J11" s="353"/>
      <c r="K11" s="353"/>
      <c r="L11" s="353"/>
    </row>
    <row r="12" spans="1:13" s="79" customFormat="1" ht="36" customHeight="1" x14ac:dyDescent="0.3">
      <c r="A12" s="35">
        <f>SUM(B12:L12)</f>
        <v>8</v>
      </c>
      <c r="B12" s="147">
        <v>0</v>
      </c>
      <c r="C12" s="147">
        <v>1</v>
      </c>
      <c r="D12" s="147">
        <v>0</v>
      </c>
      <c r="E12" s="147">
        <v>0</v>
      </c>
      <c r="F12" s="147">
        <v>1</v>
      </c>
      <c r="G12" s="147"/>
      <c r="H12" s="147">
        <v>1</v>
      </c>
      <c r="I12" s="147">
        <v>0</v>
      </c>
      <c r="J12" s="147">
        <v>0</v>
      </c>
      <c r="K12" s="147">
        <v>3</v>
      </c>
      <c r="L12" s="147">
        <v>2</v>
      </c>
    </row>
    <row r="13" spans="1:13" s="79" customFormat="1" ht="18.75" x14ac:dyDescent="0.3"/>
    <row r="14" spans="1:13" s="79" customFormat="1" ht="18.75" x14ac:dyDescent="0.3"/>
    <row r="15" spans="1:13" s="79" customFormat="1" ht="18.75" x14ac:dyDescent="0.3"/>
    <row r="16" spans="1:13" s="79" customFormat="1" ht="18.75" x14ac:dyDescent="0.3"/>
    <row r="17" s="79" customFormat="1" ht="18.75" x14ac:dyDescent="0.3"/>
    <row r="18" s="79" customFormat="1" ht="18.75" x14ac:dyDescent="0.3"/>
    <row r="19" s="79" customFormat="1" ht="18.75" x14ac:dyDescent="0.3"/>
    <row r="20" s="79" customFormat="1" ht="18.75" x14ac:dyDescent="0.3"/>
    <row r="21" s="79" customFormat="1" ht="18.75" x14ac:dyDescent="0.3"/>
    <row r="22" s="79" customFormat="1" ht="18.75" x14ac:dyDescent="0.3"/>
    <row r="23" s="79" customFormat="1" ht="18.75" x14ac:dyDescent="0.3"/>
    <row r="24" s="79" customFormat="1" ht="18.75" x14ac:dyDescent="0.3"/>
    <row r="25" s="79" customFormat="1" ht="18.75" x14ac:dyDescent="0.3"/>
    <row r="26" s="79" customFormat="1" ht="18.75" x14ac:dyDescent="0.3"/>
    <row r="27" s="79" customFormat="1" ht="18.75" x14ac:dyDescent="0.3"/>
    <row r="28" s="79" customFormat="1" ht="18.75" x14ac:dyDescent="0.3"/>
    <row r="29" s="79" customFormat="1" ht="18.75" x14ac:dyDescent="0.3"/>
    <row r="30" s="79" customFormat="1" ht="18.75" x14ac:dyDescent="0.3"/>
    <row r="31" s="79" customFormat="1" ht="18.75" x14ac:dyDescent="0.3"/>
    <row r="32" s="79" customFormat="1" ht="18.75" x14ac:dyDescent="0.3"/>
    <row r="33" s="79" customFormat="1" ht="18.75" x14ac:dyDescent="0.3"/>
    <row r="34" s="79" customFormat="1" ht="18.75" x14ac:dyDescent="0.3"/>
    <row r="35" s="79" customFormat="1" ht="18.75" x14ac:dyDescent="0.3"/>
    <row r="36" s="79" customFormat="1" ht="18.75" x14ac:dyDescent="0.3"/>
    <row r="37" s="79" customFormat="1" ht="18.75" x14ac:dyDescent="0.3"/>
    <row r="38" s="79" customFormat="1" ht="18.75" x14ac:dyDescent="0.3"/>
    <row r="39" s="79" customFormat="1" ht="18.75" x14ac:dyDescent="0.3"/>
    <row r="40" s="79" customFormat="1" ht="18.75" x14ac:dyDescent="0.3"/>
    <row r="41" s="79" customFormat="1" ht="18.75" x14ac:dyDescent="0.3"/>
    <row r="42" s="79" customFormat="1" ht="18.75" x14ac:dyDescent="0.3"/>
    <row r="43" s="79" customFormat="1" ht="18.75" x14ac:dyDescent="0.3"/>
    <row r="44" s="79" customFormat="1" ht="18.75" x14ac:dyDescent="0.3"/>
    <row r="45" s="79" customFormat="1" ht="18.75" x14ac:dyDescent="0.3"/>
    <row r="46" s="79" customFormat="1" ht="18.75" x14ac:dyDescent="0.3"/>
    <row r="47" s="79" customFormat="1" ht="18.75" x14ac:dyDescent="0.3"/>
    <row r="48" s="79" customFormat="1" ht="18.75" x14ac:dyDescent="0.3"/>
    <row r="49" s="79" customFormat="1" ht="18.75" x14ac:dyDescent="0.3"/>
    <row r="50" s="79" customFormat="1" ht="18.75" x14ac:dyDescent="0.3"/>
    <row r="51" s="79" customFormat="1" ht="18.75" x14ac:dyDescent="0.3"/>
    <row r="52" s="79" customFormat="1" ht="18.75" x14ac:dyDescent="0.3"/>
    <row r="53" s="79" customFormat="1" ht="18.75" x14ac:dyDescent="0.3"/>
    <row r="54" s="80" customFormat="1" x14ac:dyDescent="0.25"/>
    <row r="55" s="80" customFormat="1" x14ac:dyDescent="0.25"/>
    <row r="56" s="80" customFormat="1" x14ac:dyDescent="0.25"/>
    <row r="57" s="80" customFormat="1" x14ac:dyDescent="0.25"/>
    <row r="58" s="80" customFormat="1" x14ac:dyDescent="0.25"/>
    <row r="59" s="80" customFormat="1" x14ac:dyDescent="0.25"/>
  </sheetData>
  <sheetProtection algorithmName="SHA-512" hashValue="kxc6PR65jtDwLQeZXIpZA5ESYwoBgRviyLFUIwm/cU7byW2qaX4ysYzYXiZqkg1ua4pEPNBxr+tbKbWfdGs6Hg==" saltValue="wp+KOEK6/+Q7Q914O+Iy7w==" spinCount="100000" sheet="1" objects="1" scenarios="1"/>
  <mergeCells count="18">
    <mergeCell ref="A9:L9"/>
    <mergeCell ref="A11:L11"/>
    <mergeCell ref="I4:I5"/>
    <mergeCell ref="J4:J5"/>
    <mergeCell ref="K4:K5"/>
    <mergeCell ref="L4:L5"/>
    <mergeCell ref="A7:B7"/>
    <mergeCell ref="C7:L7"/>
    <mergeCell ref="A1:L1"/>
    <mergeCell ref="A2:L2"/>
    <mergeCell ref="A3:A5"/>
    <mergeCell ref="B3:L3"/>
    <mergeCell ref="B4:B5"/>
    <mergeCell ref="C4:C5"/>
    <mergeCell ref="D4:E4"/>
    <mergeCell ref="F4:F5"/>
    <mergeCell ref="G4:G5"/>
    <mergeCell ref="H4:H5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view="pageBreakPreview" topLeftCell="A22" zoomScale="90" zoomScaleNormal="100" zoomScaleSheetLayoutView="90" workbookViewId="0">
      <selection activeCell="E26" sqref="E26"/>
    </sheetView>
  </sheetViews>
  <sheetFormatPr defaultRowHeight="15" x14ac:dyDescent="0.25"/>
  <cols>
    <col min="1" max="1" width="60.5703125" customWidth="1"/>
    <col min="2" max="2" width="17.140625" customWidth="1"/>
    <col min="3" max="3" width="32.85546875" customWidth="1"/>
    <col min="5" max="5" width="28.140625" customWidth="1"/>
  </cols>
  <sheetData>
    <row r="1" spans="1:4" ht="18.75" x14ac:dyDescent="0.3">
      <c r="A1" s="313" t="s">
        <v>42</v>
      </c>
      <c r="B1" s="313"/>
      <c r="C1" s="313"/>
    </row>
    <row r="2" spans="1:4" ht="18.75" customHeight="1" x14ac:dyDescent="0.25">
      <c r="A2" s="173" t="s">
        <v>1</v>
      </c>
      <c r="B2" s="173" t="s">
        <v>2</v>
      </c>
      <c r="C2" s="173" t="s">
        <v>44</v>
      </c>
    </row>
    <row r="3" spans="1:4" ht="18.75" customHeight="1" x14ac:dyDescent="0.25">
      <c r="A3" s="28" t="s">
        <v>182</v>
      </c>
      <c r="B3" s="99">
        <v>38</v>
      </c>
      <c r="C3" s="93">
        <f>SUM(B6:B14)</f>
        <v>38</v>
      </c>
      <c r="D3" s="106">
        <f>SUM(B6:B14)-B4</f>
        <v>28</v>
      </c>
    </row>
    <row r="4" spans="1:4" ht="55.5" customHeight="1" x14ac:dyDescent="0.25">
      <c r="A4" s="95" t="s">
        <v>197</v>
      </c>
      <c r="B4" s="57">
        <v>10</v>
      </c>
      <c r="C4" s="92"/>
      <c r="D4" s="106"/>
    </row>
    <row r="5" spans="1:4" ht="18.75" x14ac:dyDescent="0.25">
      <c r="A5" s="176" t="s">
        <v>0</v>
      </c>
      <c r="B5" s="85"/>
      <c r="C5" s="86"/>
    </row>
    <row r="6" spans="1:4" ht="18.75" x14ac:dyDescent="0.25">
      <c r="A6" s="29" t="s">
        <v>187</v>
      </c>
      <c r="B6" s="21">
        <v>17</v>
      </c>
      <c r="C6" s="31">
        <f>100/B3*B6</f>
        <v>44.736842105263165</v>
      </c>
    </row>
    <row r="7" spans="1:4" ht="18.75" customHeight="1" x14ac:dyDescent="0.25">
      <c r="A7" s="29" t="s">
        <v>19</v>
      </c>
      <c r="B7" s="21">
        <v>0</v>
      </c>
      <c r="C7" s="31">
        <f>100/B3*B7</f>
        <v>0</v>
      </c>
    </row>
    <row r="8" spans="1:4" ht="18.75" customHeight="1" x14ac:dyDescent="0.25">
      <c r="A8" s="29" t="s">
        <v>186</v>
      </c>
      <c r="B8" s="21">
        <v>0</v>
      </c>
      <c r="C8" s="31">
        <f>100/B3*B8</f>
        <v>0</v>
      </c>
    </row>
    <row r="9" spans="1:4" ht="18.75" customHeight="1" x14ac:dyDescent="0.25">
      <c r="A9" s="29" t="s">
        <v>20</v>
      </c>
      <c r="B9" s="21">
        <v>14</v>
      </c>
      <c r="C9" s="31">
        <f>100/B3*B9</f>
        <v>36.842105263157897</v>
      </c>
    </row>
    <row r="10" spans="1:4" ht="18.75" customHeight="1" x14ac:dyDescent="0.25">
      <c r="A10" s="29" t="s">
        <v>21</v>
      </c>
      <c r="B10" s="21">
        <v>1</v>
      </c>
      <c r="C10" s="31">
        <f>100/B3*B10</f>
        <v>2.6315789473684212</v>
      </c>
    </row>
    <row r="11" spans="1:4" ht="18.75" customHeight="1" x14ac:dyDescent="0.25">
      <c r="A11" s="29" t="s">
        <v>22</v>
      </c>
      <c r="B11" s="21">
        <v>3</v>
      </c>
      <c r="C11" s="31">
        <f>100/B3*B11</f>
        <v>7.8947368421052637</v>
      </c>
    </row>
    <row r="12" spans="1:4" ht="18.75" customHeight="1" x14ac:dyDescent="0.25">
      <c r="A12" s="29" t="s">
        <v>23</v>
      </c>
      <c r="B12" s="21">
        <v>0</v>
      </c>
      <c r="C12" s="31">
        <f>100/B3*B12</f>
        <v>0</v>
      </c>
    </row>
    <row r="13" spans="1:4" ht="18.75" customHeight="1" x14ac:dyDescent="0.25">
      <c r="A13" s="29" t="s">
        <v>24</v>
      </c>
      <c r="B13" s="21">
        <v>0</v>
      </c>
      <c r="C13" s="31">
        <f>100/B3*B13</f>
        <v>0</v>
      </c>
    </row>
    <row r="14" spans="1:4" ht="18.75" customHeight="1" x14ac:dyDescent="0.25">
      <c r="A14" s="30" t="s">
        <v>258</v>
      </c>
      <c r="B14" s="21">
        <v>3</v>
      </c>
      <c r="C14" s="31">
        <f>100/B3*B14</f>
        <v>7.8947368421052637</v>
      </c>
    </row>
    <row r="15" spans="1:4" ht="18.75" x14ac:dyDescent="0.25">
      <c r="A15" s="176" t="s">
        <v>25</v>
      </c>
      <c r="B15" s="87">
        <f>SUM(B16,B18,B19,B20)</f>
        <v>28</v>
      </c>
      <c r="C15" s="88" t="str">
        <f>IF(B15=D3,"ПРАВИЛЬНО","НЕПРАВИЛЬНО")</f>
        <v>ПРАВИЛЬНО</v>
      </c>
    </row>
    <row r="16" spans="1:4" ht="18.75" customHeight="1" x14ac:dyDescent="0.25">
      <c r="A16" s="29" t="s">
        <v>244</v>
      </c>
      <c r="B16" s="36">
        <v>22</v>
      </c>
      <c r="C16" s="31">
        <f>100/D3*B16</f>
        <v>78.571428571428569</v>
      </c>
    </row>
    <row r="17" spans="1:3" ht="56.25" customHeight="1" x14ac:dyDescent="0.25">
      <c r="A17" s="33" t="s">
        <v>194</v>
      </c>
      <c r="B17" s="37">
        <v>0</v>
      </c>
      <c r="C17" s="31">
        <f>100/D3*B17</f>
        <v>0</v>
      </c>
    </row>
    <row r="18" spans="1:3" ht="18.75" customHeight="1" x14ac:dyDescent="0.25">
      <c r="A18" s="29" t="s">
        <v>26</v>
      </c>
      <c r="B18" s="37">
        <v>4</v>
      </c>
      <c r="C18" s="31">
        <f>100/D3*B18</f>
        <v>14.285714285714286</v>
      </c>
    </row>
    <row r="19" spans="1:3" ht="18.75" customHeight="1" x14ac:dyDescent="0.25">
      <c r="A19" s="29" t="s">
        <v>27</v>
      </c>
      <c r="B19" s="37">
        <v>1</v>
      </c>
      <c r="C19" s="31">
        <f>100/D3*B19</f>
        <v>3.5714285714285716</v>
      </c>
    </row>
    <row r="20" spans="1:3" ht="18.75" customHeight="1" x14ac:dyDescent="0.25">
      <c r="A20" s="29" t="s">
        <v>28</v>
      </c>
      <c r="B20" s="37">
        <v>1</v>
      </c>
      <c r="C20" s="31">
        <f>100/D3*B20</f>
        <v>3.5714285714285716</v>
      </c>
    </row>
    <row r="21" spans="1:3" ht="18.75" x14ac:dyDescent="0.25">
      <c r="A21" s="176" t="s">
        <v>29</v>
      </c>
      <c r="B21" s="87">
        <f>SUM(B22:B25)</f>
        <v>38</v>
      </c>
      <c r="C21" s="88" t="str">
        <f>IF(B21=B3,"ПРАВИЛЬНО","НЕПРАВИЛЬНО")</f>
        <v>ПРАВИЛЬНО</v>
      </c>
    </row>
    <row r="22" spans="1:3" ht="18.75" customHeight="1" x14ac:dyDescent="0.25">
      <c r="A22" s="32" t="s">
        <v>30</v>
      </c>
      <c r="B22" s="36">
        <v>0</v>
      </c>
      <c r="C22" s="31">
        <f>100/B3*B22</f>
        <v>0</v>
      </c>
    </row>
    <row r="23" spans="1:3" ht="18.75" x14ac:dyDescent="0.25">
      <c r="A23" s="29" t="s">
        <v>31</v>
      </c>
      <c r="B23" s="37">
        <v>1</v>
      </c>
      <c r="C23" s="31">
        <f>100/B3*B23</f>
        <v>2.6315789473684212</v>
      </c>
    </row>
    <row r="24" spans="1:3" ht="18.75" x14ac:dyDescent="0.25">
      <c r="A24" s="29" t="s">
        <v>32</v>
      </c>
      <c r="B24" s="37">
        <v>21</v>
      </c>
      <c r="C24" s="31">
        <f>100/B3*B24</f>
        <v>55.26315789473685</v>
      </c>
    </row>
    <row r="25" spans="1:3" ht="18.75" customHeight="1" x14ac:dyDescent="0.25">
      <c r="A25" s="29" t="s">
        <v>33</v>
      </c>
      <c r="B25" s="37">
        <v>16</v>
      </c>
      <c r="C25" s="31">
        <f>100/B3*B25</f>
        <v>42.10526315789474</v>
      </c>
    </row>
    <row r="26" spans="1:3" ht="18.75" x14ac:dyDescent="0.25">
      <c r="A26" s="176" t="s">
        <v>122</v>
      </c>
      <c r="B26" s="87">
        <f>SUM(B27:B30)</f>
        <v>28</v>
      </c>
      <c r="C26" s="88" t="str">
        <f>IF(B26=D3,"ПРАВИЛЬНО","НЕПРАВИЛЬНО")</f>
        <v>ПРАВИЛЬНО</v>
      </c>
    </row>
    <row r="27" spans="1:3" ht="18.75" customHeight="1" x14ac:dyDescent="0.25">
      <c r="A27" s="34" t="s">
        <v>40</v>
      </c>
      <c r="B27" s="37">
        <v>5</v>
      </c>
      <c r="C27" s="31">
        <f>100/D3*B27</f>
        <v>17.857142857142858</v>
      </c>
    </row>
    <row r="28" spans="1:3" ht="18.75" customHeight="1" x14ac:dyDescent="0.25">
      <c r="A28" s="34" t="s">
        <v>34</v>
      </c>
      <c r="B28" s="37">
        <v>5</v>
      </c>
      <c r="C28" s="31">
        <f>100/D3*B28</f>
        <v>17.857142857142858</v>
      </c>
    </row>
    <row r="29" spans="1:3" ht="18.75" customHeight="1" x14ac:dyDescent="0.25">
      <c r="A29" s="34" t="s">
        <v>35</v>
      </c>
      <c r="B29" s="37">
        <v>2</v>
      </c>
      <c r="C29" s="31">
        <f>100/D3*B29</f>
        <v>7.1428571428571432</v>
      </c>
    </row>
    <row r="30" spans="1:3" ht="18.75" customHeight="1" x14ac:dyDescent="0.25">
      <c r="A30" s="34" t="s">
        <v>36</v>
      </c>
      <c r="B30" s="37">
        <v>16</v>
      </c>
      <c r="C30" s="31">
        <f>100/D3*B30</f>
        <v>57.142857142857146</v>
      </c>
    </row>
    <row r="31" spans="1:3" ht="18.75" x14ac:dyDescent="0.25">
      <c r="A31" s="89" t="s">
        <v>123</v>
      </c>
      <c r="B31" s="87">
        <f>SUM(B32:B35)</f>
        <v>28</v>
      </c>
      <c r="C31" s="88" t="str">
        <f>IF(B31=D3,"ПРАВИЛЬНО","НЕПРАВИЛЬНО")</f>
        <v>ПРАВИЛЬНО</v>
      </c>
    </row>
    <row r="32" spans="1:3" ht="18.75" customHeight="1" x14ac:dyDescent="0.25">
      <c r="A32" s="29" t="s">
        <v>40</v>
      </c>
      <c r="B32" s="37">
        <v>10</v>
      </c>
      <c r="C32" s="31">
        <f>100/D3*B32</f>
        <v>35.714285714285715</v>
      </c>
    </row>
    <row r="33" spans="1:3" ht="18.75" customHeight="1" x14ac:dyDescent="0.25">
      <c r="A33" s="29" t="s">
        <v>34</v>
      </c>
      <c r="B33" s="37">
        <v>6</v>
      </c>
      <c r="C33" s="31">
        <f>100/D3*B33</f>
        <v>21.428571428571431</v>
      </c>
    </row>
    <row r="34" spans="1:3" ht="18.75" customHeight="1" x14ac:dyDescent="0.25">
      <c r="A34" s="29" t="s">
        <v>35</v>
      </c>
      <c r="B34" s="37">
        <v>12</v>
      </c>
      <c r="C34" s="31">
        <f>100/D3*B34</f>
        <v>42.857142857142861</v>
      </c>
    </row>
    <row r="35" spans="1:3" ht="18.75" customHeight="1" x14ac:dyDescent="0.25">
      <c r="A35" s="29" t="s">
        <v>36</v>
      </c>
      <c r="B35" s="37">
        <v>0</v>
      </c>
      <c r="C35" s="31">
        <f>100/D3*B35</f>
        <v>0</v>
      </c>
    </row>
    <row r="36" spans="1:3" ht="18.75" x14ac:dyDescent="0.25">
      <c r="A36" s="176" t="s">
        <v>37</v>
      </c>
      <c r="B36" s="87">
        <f>SUM(B37:B38)</f>
        <v>28</v>
      </c>
      <c r="C36" s="88" t="str">
        <f>IF(B36=D3,"ПРАВИЛЬНО","НЕПРАВИЛЬНО")</f>
        <v>ПРАВИЛЬНО</v>
      </c>
    </row>
    <row r="37" spans="1:3" ht="18.75" customHeight="1" x14ac:dyDescent="0.25">
      <c r="A37" s="29" t="s">
        <v>38</v>
      </c>
      <c r="B37" s="37">
        <v>20</v>
      </c>
      <c r="C37" s="31">
        <f>100/D3*B37</f>
        <v>71.428571428571431</v>
      </c>
    </row>
    <row r="38" spans="1:3" ht="18.75" customHeight="1" x14ac:dyDescent="0.25">
      <c r="A38" s="29" t="s">
        <v>39</v>
      </c>
      <c r="B38" s="37">
        <v>8</v>
      </c>
      <c r="C38" s="31">
        <f>100/D3*B38</f>
        <v>28.571428571428573</v>
      </c>
    </row>
    <row r="39" spans="1:3" ht="18.75" x14ac:dyDescent="0.3">
      <c r="A39" s="22"/>
      <c r="B39" s="25"/>
      <c r="C39" s="26"/>
    </row>
  </sheetData>
  <mergeCells count="1">
    <mergeCell ref="A1:C1"/>
  </mergeCells>
  <conditionalFormatting sqref="E13">
    <cfRule type="cellIs" dxfId="0" priority="2" operator="greaterThan">
      <formula>SUM($B$16:$B$20)&lt;&gt;$B$3</formula>
    </cfRule>
  </conditionalFormatting>
  <pageMargins left="0.7" right="0.7" top="0.75" bottom="0.75" header="0.3" footer="0.3"/>
  <pageSetup paperSize="9" scale="86" orientation="landscape" r:id="rId1"/>
  <rowBreaks count="1" manualBreakCount="1">
    <brk id="20" max="2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view="pageBreakPreview" topLeftCell="A4" zoomScale="73" zoomScaleNormal="100" zoomScaleSheetLayoutView="73" workbookViewId="0">
      <selection activeCell="E22" sqref="E22:F22"/>
    </sheetView>
  </sheetViews>
  <sheetFormatPr defaultRowHeight="15" x14ac:dyDescent="0.25"/>
  <cols>
    <col min="1" max="1" width="35.5703125" customWidth="1"/>
    <col min="2" max="2" width="16.42578125" style="5" customWidth="1"/>
    <col min="3" max="3" width="35" customWidth="1"/>
    <col min="4" max="4" width="29.140625" customWidth="1"/>
    <col min="5" max="5" width="16.140625" style="5" customWidth="1"/>
    <col min="6" max="6" width="38.85546875" customWidth="1"/>
  </cols>
  <sheetData>
    <row r="1" spans="1:6" ht="23.25" customHeight="1" x14ac:dyDescent="0.3">
      <c r="A1" s="367" t="s">
        <v>124</v>
      </c>
      <c r="B1" s="367"/>
      <c r="C1" s="367"/>
      <c r="D1" s="367"/>
      <c r="E1" s="367"/>
      <c r="F1" s="367"/>
    </row>
    <row r="2" spans="1:6" ht="102" customHeight="1" x14ac:dyDescent="0.25">
      <c r="A2" s="170" t="s">
        <v>125</v>
      </c>
      <c r="B2" s="170" t="s">
        <v>126</v>
      </c>
      <c r="C2" s="170" t="s">
        <v>256</v>
      </c>
      <c r="D2" s="170" t="s">
        <v>125</v>
      </c>
      <c r="E2" s="170" t="s">
        <v>126</v>
      </c>
      <c r="F2" s="170" t="s">
        <v>257</v>
      </c>
    </row>
    <row r="3" spans="1:6" ht="37.5" x14ac:dyDescent="0.25">
      <c r="A3" s="75" t="s">
        <v>127</v>
      </c>
      <c r="B3" s="35">
        <f>B4+B5+B6+B7+B8+B9+B10+B11+B12+B13+B14+B15+B16+B17+B18+B19+B20+B21+B22+B23+B24</f>
        <v>2</v>
      </c>
      <c r="C3" s="99"/>
      <c r="D3" s="75" t="s">
        <v>128</v>
      </c>
      <c r="E3" s="35">
        <f>E4+E5+E6+E7+E8+E9+E10+E11+E12+E13+E14+E15+E16+E17</f>
        <v>0</v>
      </c>
      <c r="F3" s="99"/>
    </row>
    <row r="4" spans="1:6" ht="135" customHeight="1" x14ac:dyDescent="0.25">
      <c r="A4" s="274" t="s">
        <v>601</v>
      </c>
      <c r="B4" s="21">
        <v>2</v>
      </c>
      <c r="C4" s="98" t="s">
        <v>602</v>
      </c>
      <c r="D4" s="77"/>
      <c r="E4" s="21"/>
      <c r="F4" s="67"/>
    </row>
    <row r="5" spans="1:6" ht="23.25" customHeight="1" x14ac:dyDescent="0.25">
      <c r="A5" s="76"/>
      <c r="B5" s="21"/>
      <c r="C5" s="98"/>
      <c r="D5" s="76"/>
      <c r="E5" s="21"/>
      <c r="F5" s="67"/>
    </row>
    <row r="6" spans="1:6" ht="18.75" x14ac:dyDescent="0.25">
      <c r="A6" s="76"/>
      <c r="B6" s="21"/>
      <c r="C6" s="98"/>
      <c r="D6" s="76"/>
      <c r="E6" s="21"/>
      <c r="F6" s="67"/>
    </row>
    <row r="7" spans="1:6" ht="18.75" x14ac:dyDescent="0.25">
      <c r="A7" s="76"/>
      <c r="B7" s="21"/>
      <c r="C7" s="98"/>
      <c r="D7" s="76"/>
      <c r="E7" s="21"/>
      <c r="F7" s="67"/>
    </row>
    <row r="8" spans="1:6" ht="18.75" x14ac:dyDescent="0.25">
      <c r="A8" s="76"/>
      <c r="B8" s="21"/>
      <c r="C8" s="98"/>
      <c r="D8" s="76"/>
      <c r="E8" s="21"/>
      <c r="F8" s="67"/>
    </row>
    <row r="9" spans="1:6" ht="18.75" x14ac:dyDescent="0.25">
      <c r="A9" s="76"/>
      <c r="B9" s="21"/>
      <c r="C9" s="98"/>
      <c r="D9" s="76"/>
      <c r="E9" s="21"/>
      <c r="F9" s="67"/>
    </row>
    <row r="10" spans="1:6" ht="18.75" x14ac:dyDescent="0.25">
      <c r="A10" s="76"/>
      <c r="B10" s="21"/>
      <c r="C10" s="67"/>
      <c r="D10" s="76"/>
      <c r="E10" s="21"/>
      <c r="F10" s="67"/>
    </row>
    <row r="11" spans="1:6" ht="18.75" x14ac:dyDescent="0.25">
      <c r="A11" s="76"/>
      <c r="B11" s="21"/>
      <c r="C11" s="67"/>
      <c r="D11" s="76"/>
      <c r="E11" s="21"/>
      <c r="F11" s="67"/>
    </row>
    <row r="12" spans="1:6" ht="18.75" x14ac:dyDescent="0.25">
      <c r="A12" s="76"/>
      <c r="B12" s="21"/>
      <c r="C12" s="67"/>
      <c r="D12" s="76"/>
      <c r="E12" s="21"/>
      <c r="F12" s="67"/>
    </row>
    <row r="13" spans="1:6" ht="18.75" x14ac:dyDescent="0.25">
      <c r="A13" s="76"/>
      <c r="B13" s="21"/>
      <c r="C13" s="67"/>
      <c r="D13" s="76"/>
      <c r="E13" s="21"/>
      <c r="F13" s="67"/>
    </row>
    <row r="14" spans="1:6" ht="18.75" x14ac:dyDescent="0.25">
      <c r="A14" s="76"/>
      <c r="B14" s="21"/>
      <c r="C14" s="67"/>
      <c r="D14" s="76"/>
      <c r="E14" s="21"/>
      <c r="F14" s="67"/>
    </row>
    <row r="15" spans="1:6" ht="18.75" x14ac:dyDescent="0.25">
      <c r="A15" s="76"/>
      <c r="B15" s="21"/>
      <c r="C15" s="67"/>
      <c r="D15" s="76"/>
      <c r="E15" s="21"/>
      <c r="F15" s="67"/>
    </row>
    <row r="16" spans="1:6" ht="18.75" x14ac:dyDescent="0.25">
      <c r="A16" s="76"/>
      <c r="B16" s="21"/>
      <c r="C16" s="67"/>
      <c r="D16" s="76"/>
      <c r="E16" s="21"/>
      <c r="F16" s="67"/>
    </row>
    <row r="17" spans="1:6" ht="18.75" x14ac:dyDescent="0.25">
      <c r="A17" s="76"/>
      <c r="B17" s="21"/>
      <c r="C17" s="67"/>
      <c r="D17" s="76"/>
      <c r="E17" s="21"/>
      <c r="F17" s="67"/>
    </row>
    <row r="18" spans="1:6" ht="42" customHeight="1" x14ac:dyDescent="0.25">
      <c r="A18" s="368" t="s">
        <v>272</v>
      </c>
      <c r="B18" s="369"/>
      <c r="C18" s="369"/>
      <c r="D18" s="369"/>
      <c r="E18" s="369"/>
      <c r="F18" s="370"/>
    </row>
    <row r="19" spans="1:6" ht="37.5" customHeight="1" x14ac:dyDescent="0.25">
      <c r="A19" s="371" t="s">
        <v>269</v>
      </c>
      <c r="B19" s="372"/>
      <c r="C19" s="373"/>
      <c r="D19" s="245" t="s">
        <v>270</v>
      </c>
      <c r="E19" s="377" t="s">
        <v>271</v>
      </c>
      <c r="F19" s="378"/>
    </row>
    <row r="20" spans="1:6" ht="34.5" customHeight="1" x14ac:dyDescent="0.25">
      <c r="A20" s="374" t="s">
        <v>603</v>
      </c>
      <c r="B20" s="375"/>
      <c r="C20" s="376"/>
      <c r="D20" s="76">
        <v>4</v>
      </c>
      <c r="E20" s="379" t="s">
        <v>604</v>
      </c>
      <c r="F20" s="380"/>
    </row>
    <row r="21" spans="1:6" ht="18.75" x14ac:dyDescent="0.25">
      <c r="A21" s="374"/>
      <c r="B21" s="375"/>
      <c r="C21" s="376"/>
      <c r="D21" s="76"/>
      <c r="E21" s="381"/>
      <c r="F21" s="382"/>
    </row>
    <row r="22" spans="1:6" ht="18.75" x14ac:dyDescent="0.25">
      <c r="A22" s="374"/>
      <c r="B22" s="375"/>
      <c r="C22" s="376"/>
      <c r="D22" s="76"/>
      <c r="E22" s="381"/>
      <c r="F22" s="382"/>
    </row>
    <row r="23" spans="1:6" ht="18.75" x14ac:dyDescent="0.25">
      <c r="A23" s="374"/>
      <c r="B23" s="375"/>
      <c r="C23" s="376"/>
      <c r="D23" s="76"/>
      <c r="E23" s="381"/>
      <c r="F23" s="382"/>
    </row>
    <row r="24" spans="1:6" ht="18.75" x14ac:dyDescent="0.25">
      <c r="A24" s="374"/>
      <c r="B24" s="375"/>
      <c r="C24" s="376"/>
      <c r="D24" s="76"/>
      <c r="E24" s="381"/>
      <c r="F24" s="382"/>
    </row>
  </sheetData>
  <sheetProtection sort="0" autoFilter="0" pivotTables="0"/>
  <mergeCells count="14">
    <mergeCell ref="A22:C22"/>
    <mergeCell ref="A23:C23"/>
    <mergeCell ref="A24:C24"/>
    <mergeCell ref="E19:F19"/>
    <mergeCell ref="E20:F20"/>
    <mergeCell ref="E21:F21"/>
    <mergeCell ref="E22:F22"/>
    <mergeCell ref="E23:F23"/>
    <mergeCell ref="E24:F24"/>
    <mergeCell ref="A1:F1"/>
    <mergeCell ref="A18:F18"/>
    <mergeCell ref="A19:C19"/>
    <mergeCell ref="A20:C20"/>
    <mergeCell ref="A21:C21"/>
  </mergeCells>
  <hyperlinks>
    <hyperlink ref="E20" r:id="rId1"/>
  </hyperlinks>
  <pageMargins left="0.70866141732283472" right="0.70866141732283472" top="0.74803149606299213" bottom="0.74803149606299213" header="0.31496062992125984" footer="0.31496062992125984"/>
  <pageSetup paperSize="9" scale="70" orientation="landscape"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view="pageBreakPreview" topLeftCell="A7" zoomScale="96" zoomScaleNormal="100" zoomScaleSheetLayoutView="96" workbookViewId="0">
      <selection activeCell="B18" sqref="B18"/>
    </sheetView>
  </sheetViews>
  <sheetFormatPr defaultRowHeight="15" x14ac:dyDescent="0.25"/>
  <cols>
    <col min="1" max="1" width="27.140625" customWidth="1"/>
    <col min="2" max="2" width="67.42578125" customWidth="1"/>
  </cols>
  <sheetData>
    <row r="1" spans="1:2" ht="18.75" x14ac:dyDescent="0.25">
      <c r="A1" s="303" t="s">
        <v>45</v>
      </c>
      <c r="B1" s="303"/>
    </row>
    <row r="2" spans="1:2" ht="18.75" customHeight="1" x14ac:dyDescent="0.25">
      <c r="A2" s="324" t="s">
        <v>46</v>
      </c>
      <c r="B2" s="244" t="s">
        <v>47</v>
      </c>
    </row>
    <row r="3" spans="1:2" ht="57.75" customHeight="1" x14ac:dyDescent="0.25">
      <c r="A3" s="324"/>
      <c r="B3" s="172" t="s">
        <v>48</v>
      </c>
    </row>
    <row r="4" spans="1:2" ht="18.75" x14ac:dyDescent="0.25">
      <c r="A4" s="30" t="s">
        <v>72</v>
      </c>
      <c r="B4" s="21"/>
    </row>
    <row r="5" spans="1:2" ht="18.75" x14ac:dyDescent="0.25">
      <c r="A5" s="33" t="s">
        <v>76</v>
      </c>
      <c r="B5" s="24"/>
    </row>
    <row r="6" spans="1:2" ht="18.75" x14ac:dyDescent="0.25">
      <c r="A6" s="53" t="s">
        <v>183</v>
      </c>
      <c r="B6" s="81">
        <v>1</v>
      </c>
    </row>
    <row r="7" spans="1:2" ht="18.75" x14ac:dyDescent="0.25">
      <c r="A7" s="53" t="s">
        <v>73</v>
      </c>
      <c r="B7" s="81"/>
    </row>
    <row r="8" spans="1:2" ht="18.75" x14ac:dyDescent="0.25">
      <c r="A8" s="33" t="s">
        <v>190</v>
      </c>
      <c r="B8" s="24"/>
    </row>
    <row r="9" spans="1:2" ht="18.75" x14ac:dyDescent="0.25">
      <c r="A9" s="53" t="s">
        <v>77</v>
      </c>
      <c r="B9" s="101"/>
    </row>
    <row r="10" spans="1:2" ht="18.75" x14ac:dyDescent="0.25">
      <c r="A10" s="53" t="s">
        <v>75</v>
      </c>
      <c r="B10" s="81"/>
    </row>
    <row r="11" spans="1:2" ht="18.75" x14ac:dyDescent="0.25">
      <c r="A11" s="53" t="s">
        <v>79</v>
      </c>
      <c r="B11" s="81"/>
    </row>
    <row r="12" spans="1:2" ht="18.75" x14ac:dyDescent="0.25">
      <c r="A12" s="53" t="s">
        <v>80</v>
      </c>
      <c r="B12" s="81"/>
    </row>
    <row r="13" spans="1:2" ht="18.75" x14ac:dyDescent="0.25">
      <c r="A13" s="53" t="s">
        <v>184</v>
      </c>
      <c r="B13" s="81"/>
    </row>
    <row r="14" spans="1:2" ht="37.5" x14ac:dyDescent="0.25">
      <c r="A14" s="33" t="s">
        <v>185</v>
      </c>
      <c r="B14" s="81"/>
    </row>
    <row r="15" spans="1:2" ht="18.75" x14ac:dyDescent="0.25">
      <c r="A15" s="66" t="s">
        <v>74</v>
      </c>
      <c r="B15" s="101">
        <v>7</v>
      </c>
    </row>
    <row r="16" spans="1:2" ht="18.75" x14ac:dyDescent="0.25">
      <c r="A16" s="53" t="s">
        <v>78</v>
      </c>
      <c r="B16" s="81"/>
    </row>
    <row r="17" spans="1:2" ht="18.75" x14ac:dyDescent="0.25">
      <c r="A17" s="53" t="s">
        <v>225</v>
      </c>
      <c r="B17" s="81">
        <v>4</v>
      </c>
    </row>
    <row r="18" spans="1:2" ht="18.75" x14ac:dyDescent="0.25">
      <c r="A18" s="53" t="s">
        <v>262</v>
      </c>
      <c r="B18" s="81"/>
    </row>
    <row r="19" spans="1:2" ht="18.75" x14ac:dyDescent="0.25">
      <c r="A19" s="177" t="s">
        <v>81</v>
      </c>
      <c r="B19" s="82">
        <f>B18+B17+B16+B15+B14+B13+B12+B11+B10+B9+B8+B7++B6+B5+B4</f>
        <v>12</v>
      </c>
    </row>
    <row r="20" spans="1:2" ht="18.75" x14ac:dyDescent="0.3">
      <c r="A20" s="22"/>
      <c r="B20" s="22"/>
    </row>
  </sheetData>
  <mergeCells count="2">
    <mergeCell ref="A1:B1"/>
    <mergeCell ref="A2:A3"/>
  </mergeCells>
  <pageMargins left="0.7" right="0.7" top="0.75" bottom="0.75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view="pageBreakPreview" zoomScaleNormal="100" zoomScaleSheetLayoutView="100" workbookViewId="0">
      <selection activeCell="I5" sqref="I5:K5"/>
    </sheetView>
  </sheetViews>
  <sheetFormatPr defaultRowHeight="15" x14ac:dyDescent="0.25"/>
  <cols>
    <col min="2" max="2" width="26.5703125" customWidth="1"/>
    <col min="5" max="5" width="18.85546875" customWidth="1"/>
    <col min="8" max="8" width="18.85546875" customWidth="1"/>
    <col min="11" max="11" width="18.5703125" customWidth="1"/>
  </cols>
  <sheetData>
    <row r="1" spans="1:11" ht="21" customHeight="1" x14ac:dyDescent="0.3">
      <c r="A1" s="246" t="s">
        <v>277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</row>
    <row r="2" spans="1:11" ht="48" customHeight="1" x14ac:dyDescent="0.3">
      <c r="A2" s="389"/>
      <c r="B2" s="389"/>
      <c r="C2" s="390" t="s">
        <v>273</v>
      </c>
      <c r="D2" s="390"/>
      <c r="E2" s="390"/>
      <c r="F2" s="383" t="s">
        <v>270</v>
      </c>
      <c r="G2" s="384"/>
      <c r="H2" s="385"/>
      <c r="I2" s="383" t="s">
        <v>279</v>
      </c>
      <c r="J2" s="384"/>
      <c r="K2" s="385"/>
    </row>
    <row r="3" spans="1:11" ht="47.25" customHeight="1" x14ac:dyDescent="0.3">
      <c r="A3" s="387" t="s">
        <v>274</v>
      </c>
      <c r="B3" s="387"/>
      <c r="C3" s="386"/>
      <c r="D3" s="386"/>
      <c r="E3" s="386"/>
      <c r="F3" s="386"/>
      <c r="G3" s="386"/>
      <c r="H3" s="386"/>
      <c r="I3" s="386"/>
      <c r="J3" s="386"/>
      <c r="K3" s="386"/>
    </row>
    <row r="4" spans="1:11" ht="44.25" customHeight="1" x14ac:dyDescent="0.3">
      <c r="A4" s="387" t="s">
        <v>275</v>
      </c>
      <c r="B4" s="387"/>
      <c r="C4" s="386" t="s">
        <v>628</v>
      </c>
      <c r="D4" s="386"/>
      <c r="E4" s="386"/>
      <c r="F4" s="386">
        <v>25</v>
      </c>
      <c r="G4" s="386"/>
      <c r="H4" s="386"/>
      <c r="I4" s="386" t="s">
        <v>630</v>
      </c>
      <c r="J4" s="386"/>
      <c r="K4" s="386"/>
    </row>
    <row r="5" spans="1:11" ht="50.25" customHeight="1" x14ac:dyDescent="0.3">
      <c r="A5" s="387" t="s">
        <v>276</v>
      </c>
      <c r="B5" s="387"/>
      <c r="C5" s="386" t="s">
        <v>629</v>
      </c>
      <c r="D5" s="386"/>
      <c r="E5" s="386"/>
      <c r="F5" s="386">
        <v>40</v>
      </c>
      <c r="G5" s="386"/>
      <c r="H5" s="386"/>
      <c r="I5" s="386" t="s">
        <v>588</v>
      </c>
      <c r="J5" s="386"/>
      <c r="K5" s="386"/>
    </row>
    <row r="6" spans="1:11" ht="51" customHeight="1" x14ac:dyDescent="0.3">
      <c r="A6" s="388" t="s">
        <v>278</v>
      </c>
      <c r="B6" s="388"/>
      <c r="C6" s="386"/>
      <c r="D6" s="386"/>
      <c r="E6" s="386"/>
      <c r="F6" s="386"/>
      <c r="G6" s="386"/>
      <c r="H6" s="386"/>
      <c r="I6" s="386"/>
      <c r="J6" s="386"/>
      <c r="K6" s="386"/>
    </row>
  </sheetData>
  <mergeCells count="20">
    <mergeCell ref="C2:E2"/>
    <mergeCell ref="C3:E3"/>
    <mergeCell ref="C4:E4"/>
    <mergeCell ref="C5:E5"/>
    <mergeCell ref="C6:E6"/>
    <mergeCell ref="A3:B3"/>
    <mergeCell ref="A4:B4"/>
    <mergeCell ref="A5:B5"/>
    <mergeCell ref="A6:B6"/>
    <mergeCell ref="A2:B2"/>
    <mergeCell ref="F6:H6"/>
    <mergeCell ref="I3:K3"/>
    <mergeCell ref="I4:K4"/>
    <mergeCell ref="I5:K5"/>
    <mergeCell ref="I6:K6"/>
    <mergeCell ref="F2:H2"/>
    <mergeCell ref="I2:K2"/>
    <mergeCell ref="F3:H3"/>
    <mergeCell ref="F4:H4"/>
    <mergeCell ref="F5:H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21</vt:i4>
      </vt:variant>
      <vt:variant>
        <vt:lpstr>Именованные диапазоны</vt:lpstr>
      </vt:variant>
      <vt:variant>
        <vt:i4>4</vt:i4>
      </vt:variant>
    </vt:vector>
  </HeadingPairs>
  <TitlesOfParts>
    <vt:vector size="25" baseType="lpstr">
      <vt:lpstr>Титул</vt:lpstr>
      <vt:lpstr>Общие сведения</vt:lpstr>
      <vt:lpstr>Раздел 1,1.1</vt:lpstr>
      <vt:lpstr>Раздел 1.2</vt:lpstr>
      <vt:lpstr>Раздел 2</vt:lpstr>
      <vt:lpstr>Раздел 3</vt:lpstr>
      <vt:lpstr>Раздел 4</vt:lpstr>
      <vt:lpstr>Раздел 5, 5.1</vt:lpstr>
      <vt:lpstr>Раздел 5.2</vt:lpstr>
      <vt:lpstr>Раздел 5.3</vt:lpstr>
      <vt:lpstr>Раздел 6</vt:lpstr>
      <vt:lpstr>Раздел 7</vt:lpstr>
      <vt:lpstr>Раздел 8, 8.1</vt:lpstr>
      <vt:lpstr>Раздел 8.2</vt:lpstr>
      <vt:lpstr>Раздел 8.3</vt:lpstr>
      <vt:lpstr>Раздел 9</vt:lpstr>
      <vt:lpstr>Раздел 10, 10.1</vt:lpstr>
      <vt:lpstr>Раздел 10.2</vt:lpstr>
      <vt:lpstr>Раздел 10.3</vt:lpstr>
      <vt:lpstr>Раздел 10.4</vt:lpstr>
      <vt:lpstr>Раздел 10.5</vt:lpstr>
      <vt:lpstr>'Раздел 1,1.1'!Область_печати</vt:lpstr>
      <vt:lpstr>'Раздел 10, 10.1'!Область_печати</vt:lpstr>
      <vt:lpstr>'Раздел 10.2'!Область_печати</vt:lpstr>
      <vt:lpstr>'Раздел 10.3'!Область_печати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20201000</cp:lastModifiedBy>
  <cp:lastPrinted>2022-10-26T10:09:32Z</cp:lastPrinted>
  <dcterms:created xsi:type="dcterms:W3CDTF">2013-11-25T08:04:18Z</dcterms:created>
  <dcterms:modified xsi:type="dcterms:W3CDTF">2022-11-22T03:20:09Z</dcterms:modified>
</cp:coreProperties>
</file>