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20490" windowHeight="7755" tabRatio="715" activeTab="3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  <definedName name="_xlnm.Print_Area" localSheetId="18">'Раздел 10.3'!$A$1:$F$25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32" l="1"/>
  <c r="E3" i="29" l="1"/>
  <c r="B19" i="30" l="1"/>
  <c r="B10" i="35" l="1"/>
  <c r="C5" i="9"/>
  <c r="L108" i="33"/>
  <c r="D96" i="33"/>
  <c r="C96" i="33"/>
  <c r="D5" i="33" l="1"/>
  <c r="B3" i="29" l="1"/>
  <c r="I5" i="9" l="1"/>
  <c r="B5" i="9" l="1"/>
  <c r="B10" i="32" l="1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C16" i="32" l="1"/>
  <c r="C14" i="32"/>
  <c r="C12" i="32"/>
  <c r="C15" i="32"/>
  <c r="C13" i="32"/>
  <c r="C11" i="32"/>
  <c r="C9" i="32"/>
  <c r="C7" i="32"/>
  <c r="C5" i="32"/>
  <c r="C8" i="32"/>
  <c r="C6" i="32"/>
  <c r="C4" i="32"/>
  <c r="F15" i="3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H112" i="33"/>
  <c r="G112" i="33"/>
  <c r="D112" i="33"/>
  <c r="C112" i="33"/>
  <c r="K108" i="33"/>
  <c r="J108" i="33"/>
  <c r="I108" i="33"/>
  <c r="H108" i="33"/>
  <c r="H107" i="33" s="1"/>
  <c r="G108" i="33"/>
  <c r="D108" i="33"/>
  <c r="C108" i="33"/>
  <c r="J107" i="33"/>
  <c r="G107" i="33"/>
  <c r="D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H91" i="33" s="1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I61" i="33" s="1"/>
  <c r="H62" i="33"/>
  <c r="H61" i="33" s="1"/>
  <c r="G62" i="33"/>
  <c r="G61" i="33" s="1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J47" i="33" s="1"/>
  <c r="I48" i="33"/>
  <c r="I47" i="33" s="1"/>
  <c r="H48" i="33"/>
  <c r="H47" i="33" s="1"/>
  <c r="G48" i="33"/>
  <c r="G47" i="33" s="1"/>
  <c r="D48" i="33"/>
  <c r="C48" i="33"/>
  <c r="C47" i="33" s="1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J4" i="33" s="1"/>
  <c r="I5" i="33"/>
  <c r="I4" i="33" s="1"/>
  <c r="H5" i="33"/>
  <c r="G5" i="33"/>
  <c r="C5" i="33"/>
  <c r="G4" i="33" l="1"/>
  <c r="I107" i="33"/>
  <c r="D75" i="33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<sst xmlns="http://schemas.openxmlformats.org/spreadsheetml/2006/main" count="1245" uniqueCount="654">
  <si>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</si>
  <si>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</si>
  <si>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</si>
  <si>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</si>
  <si>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</si>
  <si>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</si>
  <si>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</si>
  <si>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</si>
  <si>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</si>
  <si>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</si>
  <si>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</si>
  <si>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</si>
  <si>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</si>
  <si>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</si>
  <si>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</si>
  <si>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</si>
  <si>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</si>
  <si>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</si>
  <si>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</si>
  <si>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</si>
  <si>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</si>
  <si>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</si>
  <si>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</si>
  <si>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</si>
  <si>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</si>
  <si>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</si>
  <si>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</si>
  <si>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</si>
  <si>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</si>
  <si>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</si>
  <si>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</si>
  <si>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</si>
  <si>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</si>
  <si>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</si>
  <si>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</si>
  <si>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</si>
  <si>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</si>
  <si>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</si>
  <si>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</si>
  <si>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</si>
  <si>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</si>
  <si>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</si>
  <si>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</si>
  <si>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</si>
  <si>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</si>
  <si>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</si>
  <si>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</si>
  <si>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</si>
  <si>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</si>
  <si>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</si>
  <si>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</si>
  <si>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</si>
  <si>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</si>
  <si>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</si>
  <si>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</si>
  <si>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</si>
  <si>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</si>
  <si>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</si>
  <si>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</si>
  <si>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</si>
  <si>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</si>
  <si>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</si>
  <si>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</si>
  <si>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</si>
  <si>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</si>
  <si>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</si>
  <si>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</si>
  <si>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</si>
  <si>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</si>
  <si>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</si>
  <si>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</si>
  <si>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</si>
  <si>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</si>
  <si>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</si>
  <si>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</si>
  <si>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</si>
  <si>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</si>
  <si>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</si>
  <si>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</si>
  <si>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</si>
  <si>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</si>
  <si>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</si>
  <si>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</si>
  <si>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</si>
  <si>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</si>
  <si>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</si>
  <si>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</si>
  <si>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</si>
  <si>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</si>
  <si>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</si>
  <si>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</si>
  <si>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</si>
  <si>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</si>
  <si>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</si>
  <si>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</si>
  <si>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</si>
  <si>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</si>
  <si>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</si>
  <si>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</si>
  <si>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</si>
  <si>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</si>
  <si>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</si>
  <si>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</si>
  <si>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</si>
  <si>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</si>
  <si>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</si>
  <si>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</si>
  <si>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</si>
  <si>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</si>
  <si>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</si>
  <si>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</si>
  <si>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</si>
  <si>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</si>
  <si>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</si>
  <si>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</si>
  <si>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</si>
  <si>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</si>
  <si>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</si>
  <si>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</si>
  <si>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</si>
  <si>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</si>
  <si>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</si>
  <si>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</si>
  <si>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</si>
  <si>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</si>
  <si>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</si>
  <si>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</si>
  <si>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</si>
  <si>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</si>
  <si>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</si>
  <si>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</si>
  <si>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</si>
  <si>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</si>
  <si>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</si>
  <si>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</si>
  <si>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</si>
  <si>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</si>
  <si>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</si>
  <si>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</si>
  <si>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</si>
  <si>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</si>
  <si>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</si>
  <si>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</si>
  <si>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</si>
  <si>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</si>
  <si>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</si>
  <si>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</si>
  <si>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</si>
  <si>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</si>
  <si>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</si>
  <si>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</si>
  <si>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</si>
  <si>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</si>
  <si>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</si>
  <si>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</si>
  <si>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</si>
  <si>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</si>
  <si>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</si>
  <si>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</si>
  <si>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</si>
  <si>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</si>
  <si>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</si>
  <si>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</si>
  <si>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</si>
  <si>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</si>
  <si>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</si>
  <si>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</si>
  <si>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</si>
  <si>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</si>
  <si>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</si>
  <si>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</si>
  <si>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</si>
  <si>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</si>
  <si>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</si>
  <si>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</si>
  <si>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</si>
  <si>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</si>
  <si>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</si>
  <si>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</si>
  <si>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</si>
  <si>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</si>
  <si>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</si>
  <si>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</si>
  <si>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</si>
  <si>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</si>
  <si>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</si>
  <si>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</si>
  <si>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</si>
  <si>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</si>
  <si>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</si>
  <si>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</si>
  <si>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</si>
  <si>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</si>
  <si>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</si>
  <si>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</si>
  <si>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</si>
  <si>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</si>
  <si>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</si>
  <si>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</si>
  <si>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</si>
  <si>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</si>
  <si>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</si>
  <si>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</si>
  <si>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</si>
  <si>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</si>
  <si>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</si>
  <si>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</si>
  <si>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</si>
  <si>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</si>
  <si>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</si>
  <si>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</si>
  <si>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</si>
  <si>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</si>
  <si>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</si>
  <si>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</si>
  <si>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</si>
  <si>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</si>
  <si>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</si>
  <si>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</si>
  <si>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</si>
  <si>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</si>
  <si>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</si>
  <si>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</si>
  <si>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</si>
  <si>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</si>
  <si>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</si>
  <si>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</si>
  <si>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</si>
  <si>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</si>
  <si>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</si>
  <si>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</si>
  <si>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</si>
  <si>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</si>
  <si>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</si>
  <si>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</si>
  <si>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</si>
  <si>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</si>
  <si>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</si>
  <si>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</si>
  <si>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</si>
  <si>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</si>
  <si>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</si>
  <si>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</si>
  <si>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</si>
  <si>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</si>
  <si>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</si>
  <si>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</si>
  <si>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</si>
  <si>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</si>
  <si>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</si>
  <si>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</si>
  <si>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</si>
  <si>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</si>
  <si>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</si>
  <si>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</si>
  <si>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</si>
  <si>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</si>
  <si>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</si>
  <si>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</si>
  <si>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</si>
  <si>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</si>
  <si>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</si>
  <si>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</si>
  <si>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</si>
  <si>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</si>
  <si>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</si>
  <si>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</si>
  <si>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</si>
  <si>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</si>
  <si>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</si>
  <si>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</si>
  <si>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</si>
  <si>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</si>
  <si>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</si>
  <si>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</si>
  <si>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</si>
  <si>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</si>
  <si>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</si>
  <si>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</si>
  <si>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</si>
  <si>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</si>
  <si>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</si>
  <si>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 xml:space="preserve">Турнир по стрельбе из пневматической винтовки
«10 из 10»
</t>
  </si>
  <si>
    <t>г.Новосибирск</t>
  </si>
  <si>
    <t xml:space="preserve">1 место
Команда
Клуба военно-прикладных дисциплин 
 «Ермакъ»
     рук. Корнева К.З
</t>
  </si>
  <si>
    <t xml:space="preserve">Фестиваль творческой самодеятельности Калининского района 
г. Новосибирска 
«Арт-Калинка»
</t>
  </si>
  <si>
    <t xml:space="preserve">Диплом лауреата 3 степени
 в номинации
«Танцевальый жанр»
возр.категория 19-35 лет
Ансамбль эстрадного танца «Эверест»
рук. Будян К.И.
</t>
  </si>
  <si>
    <t xml:space="preserve">Диплом лауреата 1  степени
Анкудинова Алена
Барсукова Арина
 Номинация 
«Вокальный жанр (дуэт)»
Вокальная студия «Реприза»
рук. Цыганская Л.Ю.
</t>
  </si>
  <si>
    <t xml:space="preserve">Диплом лауреата 1  степени
Анкудинова Алена
Сальникова Надежда
 Номинация 
«Вокальный жанр (дуэт)»
Вокальная студия «Реприза»
рук. Цыганская Л.Ю.
</t>
  </si>
  <si>
    <t>VI традиционный фестиваль Коченевского района по Абсолютному Реальному бою на кубок СК «Спарта»</t>
  </si>
  <si>
    <t xml:space="preserve">3 место
Ермольчева Яна
Клуб военно-прикладных дисциплин 
 «Ермакъ»
     рук. Корнева К.З
</t>
  </si>
  <si>
    <t>п. Коченево НСО</t>
  </si>
  <si>
    <t xml:space="preserve">2 место
Хорев Роман
Клуб военно-прикладных дисциплин 
 «Ермакъ»
     рук. Корнева К.З
</t>
  </si>
  <si>
    <t xml:space="preserve">2 место
Корнева Лилия
Клуб военно-прикладных дисциплин 
 «Ермакъ»
     рук. Корнева К.З
</t>
  </si>
  <si>
    <t xml:space="preserve">Фестиваль Коченевского района по Армейскому рукопашному бою
«Открытие сезона»
</t>
  </si>
  <si>
    <t xml:space="preserve">3 место
Корнев Андрей
Клуб военно-прикладных дисциплин 
 «Ермакъ»
     рук. Корнева К.З
</t>
  </si>
  <si>
    <t xml:space="preserve">2 место
Муштренко Сергей
Клуб военно-прикладных дисциплин 
 «Ермакъ»
     рук. Корнева К.З
</t>
  </si>
  <si>
    <t xml:space="preserve">3 место
Панюшкин Владислав
Клуб военно-прикладных дисциплин 
 «Ермакъ»
     рук. Корнева К.З
</t>
  </si>
  <si>
    <t xml:space="preserve">3 место
Скороходов Тимофей
Клуб военно-прикладных дисциплин 
 «Ермакъ»
     рук. Корнева К.З
</t>
  </si>
  <si>
    <t xml:space="preserve">3 место
Торопов Иван
Клуб военно-прикладных дисциплин 
 «Ермакъ»
     рук. Корнева К.З
</t>
  </si>
  <si>
    <t xml:space="preserve">3 место
Хорев Роман
Клуб военно-прикладных дисциплин 
 «Ермакъ»
     рук. Корнева К.З
</t>
  </si>
  <si>
    <t xml:space="preserve">Конкурс районных социально-значимых проектов районного форума молодежи
«Волонтерство 
- образ жизни»
</t>
  </si>
  <si>
    <t xml:space="preserve">Диплом 1 место
Команда Добровольной Молодежной Дружины
рук. Рахвалова Н.М.
</t>
  </si>
  <si>
    <t>Открытый районный фестиваль по военно-прикладным и спортивным дисциплинам «Будь душою крепче стали»</t>
  </si>
  <si>
    <t xml:space="preserve">2 место
В номинации 
«Круг выносливости»
Клуб военно-прикладных дисциплин 
 «Ермакъ-курсант»
     рук. Корнева К.З
</t>
  </si>
  <si>
    <t xml:space="preserve">1 место
В номинации 
«Круг выносливости»
Клуб военно-прикладных дисциплин 
 «Ермакъ»
     рук. Корнева К.З
</t>
  </si>
  <si>
    <t xml:space="preserve">1 место
В номинации 
«Круг ловкости»
Клуб военно-прикладных дисциплин 
 «Ермакъ-курсант»
     рук. Корнева К.З
</t>
  </si>
  <si>
    <t xml:space="preserve">2 место
Клуб военно-прикладных дисциплин 
 «Ермакъ»
     рук. Корнева К.З
</t>
  </si>
  <si>
    <t xml:space="preserve">3 место
В номинации 
«Круг выносливости»
Клуб военно-прикладных дисциплин 
 «Ермакъ-микс»
     рук. Корнева К.З
</t>
  </si>
  <si>
    <t xml:space="preserve">Фестиваль 
«Крепче стали»
По Армейскому рукопашному бою
</t>
  </si>
  <si>
    <t xml:space="preserve">1 место
Бондарь Кирилл
Клуб военно-прикладных дисциплин 
 «Ермакъ»
     рук. Корнева К.З
</t>
  </si>
  <si>
    <t xml:space="preserve">2 место
Куликов Панкрат
Клуб военно-прикладных дисциплин 
 «Ермакъ»
     рук. Корнева К.З
</t>
  </si>
  <si>
    <t>Соревнования по киокушинкай каратэ на приз СК «Гелеон»</t>
  </si>
  <si>
    <t xml:space="preserve">Грамота 3 место
Дидигуров Михаил
Секция «Каратэ Киокушинкай»
рук. Рыков С.М.
</t>
  </si>
  <si>
    <t xml:space="preserve">Грамота 1 место
Ермолаев Максим
Секция «Каратэ Киокушинкай»
рук. Рыков С.М.
</t>
  </si>
  <si>
    <t xml:space="preserve">Грамота 1 место
Изотов Константин
Секция «Каратэ Киокушинкай»
рук. Рыков С.М.
</t>
  </si>
  <si>
    <t xml:space="preserve">Грамота 2 место
Симонов Владимир
Секция «Каратэ Киокушинкай»
рук. Рыков С.М.
</t>
  </si>
  <si>
    <t xml:space="preserve">Грамота 3 место
Смоленинов Матвей
Секция «Каратэ Киокушинкай»
рук. Рыков С.М.
</t>
  </si>
  <si>
    <t xml:space="preserve">Грамота 2 место
Толстых Дмитрий
Секция «Каратэ Киокушинкай»
рук. Рыков С.М.
</t>
  </si>
  <si>
    <t xml:space="preserve">Грамота 1 место
Чернакова Мария
Секция «Каратэ Киокушинкай»
рук. Рыков С.М.
</t>
  </si>
  <si>
    <t xml:space="preserve">Первенство города Новосибирска
2021
</t>
  </si>
  <si>
    <t xml:space="preserve">Диплом 2 место
Полубинский Илья
Дуткина Кристина
Латиноамериканская программа
Студия спортивного бального танца "Ника"   рук. Тутаев М. В.
</t>
  </si>
  <si>
    <t xml:space="preserve">Фестиваль по армейскому рукопашному бою в честь памяти старшего кадета «СКК» капитана 
Иванова Е.В.  «Память поколений»
</t>
  </si>
  <si>
    <t xml:space="preserve">1 место
Корнев Андрей
Клуб военно-прикладных дисциплин 
 «Ермакъ»
     рук. Корнева К.З
</t>
  </si>
  <si>
    <t xml:space="preserve">1 место
Корнева Лилия
Клуб военно-прикладных дисциплин 
 «Ермакъ»
     рук. Корнева К.З
</t>
  </si>
  <si>
    <t xml:space="preserve">1 место
Муштренко Сергей
Клуб военно-прикладных дисциплин 
 «Ермакъ»
     рук. Корнева К.З
</t>
  </si>
  <si>
    <t xml:space="preserve">3 место
Муштренко Сергей
Клуб военно-прикладных дисциплин 
 «Ермакъ»
     рук. Корнева К.З
</t>
  </si>
  <si>
    <t xml:space="preserve">1 место
Панюшкин Владислав
Клуб военно-прикладных дисциплин 
 «Ермакъ»
     рук. Корнева К.З
</t>
  </si>
  <si>
    <t xml:space="preserve">3 место
Титов Матвей
Клуб военно-прикладных дисциплин 
 «Ермакъ»
     рук. Корнева К.З
</t>
  </si>
  <si>
    <t>Первенство и Чемпионат Новосибирской области по абсолютно реальному бою</t>
  </si>
  <si>
    <t xml:space="preserve">1 место
Верещинский Тимур
Раздел
кимоно
Клуб военно-прикладных дисциплин 
 «Ермакъ»
     рук. Корнева К.З
</t>
  </si>
  <si>
    <t xml:space="preserve">3 место
Верещинский Тимур
Раздел 
Без кимоно
Клуб военно-прикладных дисциплин 
 «Ермакъ»
     рук. Корнева К.З
</t>
  </si>
  <si>
    <t xml:space="preserve">1 место
Корнев Андрей
Раздел 
Без кимоно
Клуб военно-прикладных дисциплин 
 «Ермакъ»
     рук. Корнева К.З
</t>
  </si>
  <si>
    <t xml:space="preserve">2 место
Лях Владимир
Раздел
кимоно
Клуб военно-прикладных дисциплин 
 «Ермакъ»
     рук. Корнева К.З
</t>
  </si>
  <si>
    <t xml:space="preserve">3 место
Лях Владимир
Раздел 
Без кимоно
Клуб военно-прикладных дисциплин 
 «Ермакъ»
     рук. Корнева К.З
</t>
  </si>
  <si>
    <t xml:space="preserve">2 место
Сильченко Андрей
Раздел 
Без кимоно
Клуб военно-прикладных дисциплин 
 «Ермакъ»
     рук. Корнева К.З
</t>
  </si>
  <si>
    <t xml:space="preserve">3 место
Сильченко Андрей
Раздел
кимоно
Клуб военно-прикладных дисциплин 
 «Ермакъ»
     рук. Корнева К.З
</t>
  </si>
  <si>
    <t xml:space="preserve">1 место
Сильченко Дмитрий
Раздел
кимоно
Клуб военно-прикладных дисциплин 
 «Ермакъ»
     рук. Корнева К.З
</t>
  </si>
  <si>
    <t xml:space="preserve">2 место
Сильченко Дмитрий
Раздел 
Без кимоно
Клуб военно-прикладных дисциплин 
 «Ермакъ»
     рук. Корнева К.З
</t>
  </si>
  <si>
    <t xml:space="preserve">3 место
Сильченко Дмитрий
Раздел 
кимоно
Клуб военно-прикладных дисциплин 
 «Ермакъ»
     рук. Корнева К.З
</t>
  </si>
  <si>
    <t xml:space="preserve">2 место
Хорев Роман
Раздел 
Без кимоно
Клуб военно-прикладных дисциплин 
 «Ермакъ»
     рук. Корнева К.З
</t>
  </si>
  <si>
    <t xml:space="preserve">3 место
Хорев Роман
Раздел 
 кимоно
Клуб военно-прикладных дисциплин 
 «Ермакъ»
     рук. Корнева К.З
</t>
  </si>
  <si>
    <t xml:space="preserve">Фестиваль 
«Гордость Патриота»
По Армейскому рукопашному бою
</t>
  </si>
  <si>
    <t xml:space="preserve">3 место
Бондарь Кирилл
Клуб военно-прикладных дисциплин 
 «Ермакъ»
     рук. Корнева К.З
</t>
  </si>
  <si>
    <t xml:space="preserve">2 место
Бондарь Ярослав
Клуб военно-прикладных дисциплин 
 «Ермакъ»
     рук. Корнева К.З
</t>
  </si>
  <si>
    <t xml:space="preserve">3 место
Гурин Валентин
Клуб военно-прикладных дисциплин 
 «Ермакъ»
     рук. Корнева К.З
</t>
  </si>
  <si>
    <t xml:space="preserve">2 место
Корнев Андрей
Клуб военно-прикладных дисциплин 
 «Ермакъ»
     рук. Корнева К.З
</t>
  </si>
  <si>
    <t xml:space="preserve">2 место
Кривошеева Кристина
Клуб военно-прикладных дисциплин 
 «Ермакъ»
     рук. Корнева К.З
</t>
  </si>
  <si>
    <t xml:space="preserve">2 место
Семковская Елизавета
Клуб военно-прикладных дисциплин 
 «Ермакъ»
     рук. Корнева К.З
</t>
  </si>
  <si>
    <t xml:space="preserve">2 место
Титов Матвей
Клуб военно-прикладных дисциплин 
 «Ермакъ»
     рук. Корнева К.З
</t>
  </si>
  <si>
    <t>XXV Городской конкурс детских и юношеских СМИ</t>
  </si>
  <si>
    <t xml:space="preserve">Диплом Победителя
В номинации «Лучший ведущий линейного радиоэфира»
Недзелюк Анна
молодежная киностудия «Киви»
рук. Каян Е.И.,
Лебедева М.А.
</t>
  </si>
  <si>
    <t xml:space="preserve">Диплом Лауреата
В номинации «Лучшая телевизионная познавательная передача» 
Пресс-центр МБУ МЦ «Патриот»
молодежная киностудия «Киви»
рук. Каян Е.И.,
Лебедева М.А.
</t>
  </si>
  <si>
    <t xml:space="preserve">Диплом Лауреата
В номинации «Пресс-центр года» 
Пресс-центр МБУ МЦ «Патриот»
молодежная киностудия «Киви»
рук. Каян Е.И.,
Лебедева М.А.
</t>
  </si>
  <si>
    <t xml:space="preserve">Диплом Лауреата
В номинации «Школьное интернет-издание: позитивный контент» 
Пресс-центр  «Киви»»
молодежная киностудия «Киви»
рук. Каян Е.И.,
Лебедева М.А.
</t>
  </si>
  <si>
    <t xml:space="preserve">Диплом Лауреата
В номинации «Лучшая авторская радиопрограмма» 
Редакция радиопередачи «Радио Киви»»
молодежная киностудия «Киви»
рук. Каян Е.И.,
Лебедева М.А.
</t>
  </si>
  <si>
    <t xml:space="preserve">Городской 
«День физкультурника»
в Калининском районе
Соревнования по городошному спорту
</t>
  </si>
  <si>
    <t xml:space="preserve">Диплом 2 степени
за 2 место
Агаев Туран
Секция «Каратэ Киокушинкай»
рук. Рыков С.М.
</t>
  </si>
  <si>
    <t xml:space="preserve">Диплом 1 степени
за 1 место 
Воропаев Александр
Секция «Каратэ Киокушинкай»
рук. Рыков С.М.
</t>
  </si>
  <si>
    <t xml:space="preserve">Диплом 1 степени
за 1 место 
команда 
«Патроиот-1»
Секция «Каратэ Киокушинкай»
рук. Рыков С.М.
</t>
  </si>
  <si>
    <t xml:space="preserve">Диплом 2 степени
за 2 место 
команда 
«Патроиот-2»
Секция «Каратэ Киокушинкай»
рук. Рыков С.М.
</t>
  </si>
  <si>
    <t xml:space="preserve">Диплом 1 степени
за 1 место 
Толстых Дмитрий
Секция «Каратэ Киокушинкай»
рук. Рыков С.М.
</t>
  </si>
  <si>
    <t xml:space="preserve">Грамота 2 место
Ермолаев Артем
Секция «Каратэ Киокушинкай»
рук. Рыков С.М.
</t>
  </si>
  <si>
    <t xml:space="preserve">Грамота 1 место
Зинковский Даниэль
Секция «Каратэ Киокушинкай»
рук. Рыков С.М.
</t>
  </si>
  <si>
    <t xml:space="preserve">Грамота 2 место
Изотов Константин
Секция «Каратэ Киокушинкай»
рук. Рыков С.М.
</t>
  </si>
  <si>
    <t xml:space="preserve">Грамота 2 место
Редько Кирилл
Секция «Каратэ Киокушинкай»
рук. Рыков С.М.
</t>
  </si>
  <si>
    <t xml:space="preserve">Грамота 2 место
Редько Сергей
Секция «Каратэ Киокушинкай»
рук. Рыков С.М.
</t>
  </si>
  <si>
    <t xml:space="preserve">Грамота 3 место
Чернакова Мария
Секция «Каратэ Киокушинкай»
рук. Рыков С.М.
</t>
  </si>
  <si>
    <t>Первенство Кузбасса по армейскому рукопашному бою среди юношей и девушек</t>
  </si>
  <si>
    <t>г. Кемерово</t>
  </si>
  <si>
    <t xml:space="preserve">2 место
Сильченко Дмитрий
Клуб военно-прикладных дисциплин 
 «Ермакъ»
     рук. Корнева К.З
</t>
  </si>
  <si>
    <t xml:space="preserve">2 место
Сильченко Андрей
Клуб военно-прикладных дисциплин 
 «Ермакъ»
     рук. Корнева К.З
</t>
  </si>
  <si>
    <t>Турнир по танцевальному спорту «Огни большого города»</t>
  </si>
  <si>
    <t>г. Красноярск</t>
  </si>
  <si>
    <t xml:space="preserve">Диплом 3 место
Латина 
Кабаков Владимир
Лотобаева Ульяна
Студия спортивного бального танца "Ника"   рук. Тутаев М. В.
</t>
  </si>
  <si>
    <t xml:space="preserve">Диплом 2 место
Латина 
Мамедов Георгий
Браттон Маша
Студия спортивного бального танца "Ника"   рук. Тутаев М. В.
</t>
  </si>
  <si>
    <t xml:space="preserve">Диплом 1 место
Латина 
Полубинский Илья
Дуткина Кристина
Студия спортивного бального танца "Ника"   рук. Тутаев М. В.
</t>
  </si>
  <si>
    <t>Межрегиональный фестиваль детской журналистики «Огни Тайги XXVII</t>
  </si>
  <si>
    <t xml:space="preserve">г. Стрижевой
Томская обл.
</t>
  </si>
  <si>
    <t xml:space="preserve">Диплом 1 место в номинации «Телевизионный сюжет»
«Все работы хороши»
За работу
 «Глиняных дел мастер»
Софья Шубина
молодежная киностудия «Киви»
рук. Каян Е.И.
</t>
  </si>
  <si>
    <t xml:space="preserve">Диплом 2 место в номинации «Анимация»
За мультфильм
 «Про девочку Катю и ее маму»
Коллективная работа
молодежная киностудия «Киви»
рук. Каян Е.И.,
</t>
  </si>
  <si>
    <t xml:space="preserve">Диплом 2 место в номинации «Телевизионный сюжет»
«Лучшее изобретение человечества»
За работу «Летающий крокодил»
Коллективная работа
молодежная киностудия «Киви»
рук. Каян Е.И.,
</t>
  </si>
  <si>
    <t xml:space="preserve">Диплом 3 место в номинации «Лучший аккаунт»
молодежная киностудия «Киви»
рук. Каян Е.И.,
</t>
  </si>
  <si>
    <t xml:space="preserve">Открытый городской фестиваль-конкурс патриотической песни
 «Моя Россия»
</t>
  </si>
  <si>
    <t>г. Омск</t>
  </si>
  <si>
    <t xml:space="preserve">Лауреат 
3 степени
 Номинация 
«Эстрадный вокал»
Категория от 45 лет
Овчинников И.В.
</t>
  </si>
  <si>
    <t xml:space="preserve">Дипломант 2  степени
Анкудинова Алена
 Номинация 
«Эстрадный вокал»
Категория  15-17 лет
Вокальная студия «Реприза»
рук. Цыганская Л.Ю.
</t>
  </si>
  <si>
    <t xml:space="preserve">Дипломант 2  степени
Барсукова Арина
 Номинация 
«Эстрадный вокал»
Категория  18-24 лет
Вокальная студия «Реприза»
рук. Цыганская Л.Ю.
</t>
  </si>
  <si>
    <t xml:space="preserve">Дипломант 2  степени
Герасимова Софья
 Номинация 
«Эстрадный вокал»
Категория  10-14 лет
Вокальная студия «Реприза»
рук. Цыганская Л.Ю.
</t>
  </si>
  <si>
    <t xml:space="preserve">Диплом лауреата 
3 степени
Сальникова Надежда
 Номинация 
«Эстрадный вокал»
Категория 34-44 лет
Вокальная студия «Реприза»
рук. Цыганская Л.Ю.
</t>
  </si>
  <si>
    <t xml:space="preserve">с. Хабары
Алтайский край
</t>
  </si>
  <si>
    <t>V Межрегиональный турнир по каратэ киокушинкай на «Кубок Коротоякского Элеватора»</t>
  </si>
  <si>
    <t xml:space="preserve">1 место
Ермолаев Артем
Секция
 «Каратэ Киокушинкай»
рук. Рыков С.М.
</t>
  </si>
  <si>
    <t xml:space="preserve">1 место
Редько Сергей
Секция
 «Каратэ Киокушинкай»
рук. Рыков С.М.
</t>
  </si>
  <si>
    <t xml:space="preserve">1 место
Родионов Демид
Секция
 «Каратэ Киокушинкай»
рук. Рыков С.М.
</t>
  </si>
  <si>
    <t xml:space="preserve">1 место
Срыбных Матвей
Секция
 «Каратэ Киокушинкай»
рук. Рыков С.М.
</t>
  </si>
  <si>
    <t xml:space="preserve">2 место
Ермолаев Максим
Секция
 «Каратэ Киокушинкай»
рук. Рыков С.М.
</t>
  </si>
  <si>
    <t xml:space="preserve">3 место
Ануфриева Яна
Секция
 «Каратэ Киокушинкай»
рук. Рыков С.М.
</t>
  </si>
  <si>
    <t xml:space="preserve">3 место
Лукьянчук Антон
Секция
 «Каратэ Киокушинкай»
рук. Рыков С.М.
</t>
  </si>
  <si>
    <t>Кубок Губернатора Кузбасса</t>
  </si>
  <si>
    <t>7 мая 2022</t>
  </si>
  <si>
    <t xml:space="preserve">Диплом 3 место
Мамедов Георгий 
Браттон Маша
Студия спортивного бального танца "Ника"   рук. Тутаев М. В.
</t>
  </si>
  <si>
    <t xml:space="preserve">Чемпионат и Первенство СККР Новосибирской области по киокушин каратэ 
«Сила Сибири»
</t>
  </si>
  <si>
    <t>г.Бердск</t>
  </si>
  <si>
    <t xml:space="preserve">3 место
Василев Михаил
Секция
 «Каратэ Киокушинкай»
рук. Рыков С.М.
</t>
  </si>
  <si>
    <t xml:space="preserve">1 место
Воропаев Александр
Секция
 «Каратэ Киокушинкай»
рук. Рыков С.М.
</t>
  </si>
  <si>
    <t xml:space="preserve">3 место
Редько Сергей
Секция
 «Каратэ Киокушинкай»
рук. Рыков С.М.
</t>
  </si>
  <si>
    <t xml:space="preserve">2 место
Срыбных Матвей
Секция
 «Каратэ Киокушинкай»
рук. Рыков С.М.
</t>
  </si>
  <si>
    <t>Первенство г. Кемерово среди граждан Кузбасса подлежащих призыву на военную службу и среди граждан Кузбасса призывного возраста по армейскому рукопашному бою</t>
  </si>
  <si>
    <t>Открытый Межрегиональный Чемпионат по современной хореографии «Таланты Сибири-2022»</t>
  </si>
  <si>
    <t>14 мая 2022</t>
  </si>
  <si>
    <t>г. Новосибирск</t>
  </si>
  <si>
    <t xml:space="preserve">3 место 
Дисциплина 
«Эстрадный танец»
Танцевальный номер «Жара»
Танцевальная студия «KATRAN DANCE»
рук. Почевалов О.Г.
</t>
  </si>
  <si>
    <t xml:space="preserve">3 место 
Дисциплина 
«Чир спорт»
Танцевальный номер «Flex»
Танцевальная студия «KATRAN DANCE»
рук. Почевалов О.Г.
</t>
  </si>
  <si>
    <t xml:space="preserve">Фестиваль молодежного творчества специалистов молодежной политики 
«Арт-сейшн»
</t>
  </si>
  <si>
    <t xml:space="preserve">Диплом Гран-при
Локцик В.В.
Номинация «ДелоРук»
</t>
  </si>
  <si>
    <t xml:space="preserve">Диплом 1 место
Овчинников И.В.
Номинация «Крик Души»
Авторская песня
</t>
  </si>
  <si>
    <t xml:space="preserve">Диплом 2 место
Локцик М.Б.
Номинация «ДелоРук»
</t>
  </si>
  <si>
    <t xml:space="preserve">Диплом участника
Биль Г.В.
Номинация «Свой взгляд»
</t>
  </si>
  <si>
    <t>Городская патриотическая интернет – акция «Голос Победы»</t>
  </si>
  <si>
    <t xml:space="preserve">Диплом участника
Овчинников И.В.
Номинация «Вокал»
</t>
  </si>
  <si>
    <t xml:space="preserve">Диплом участника
Анкудинова Алена
Номинация «Вокал»
Вокальная студия «Реприза»
рук. Цыганская Л.Ю.
</t>
  </si>
  <si>
    <t xml:space="preserve">Диплом участника
Барсукова Арина
Номинация «Вокал»
Вокальная студия «Реприза»
рук. Цыганская Л.Ю.
</t>
  </si>
  <si>
    <t xml:space="preserve">Диплом участника
Герасимова Софья
Номинация «Вокал»
Вокальная студия «Реприза»
рук. Цыганская Л.Ю.
</t>
  </si>
  <si>
    <t xml:space="preserve">Диплом участника
Анкудинова Алена
Барсукова Арина
Номинация «Вокал»
Вокальная студия «Реприза»
рук. Цыганская Л.Ю.
</t>
  </si>
  <si>
    <t xml:space="preserve">Диплом участника
Сальникова Надежда
Номинация «Вокал»
Вокальная студия «Реприза»
рук. Цыганская Л.Ю.
</t>
  </si>
  <si>
    <t>XVII Международный Сибирский фестиваль Керамики</t>
  </si>
  <si>
    <t xml:space="preserve">Диплом лауреата 3 степени в номинации «Маэстро»
Локцик М.Б.
</t>
  </si>
  <si>
    <t xml:space="preserve">VII Международный
Онлайн фестиваль искусств им. Павла Кадочникова «Династия»
</t>
  </si>
  <si>
    <t>г. Санкт-Петербург</t>
  </si>
  <si>
    <t xml:space="preserve">Диплом победителя
В номинации игровой короткометражный фильм
Работа 
«Мастерская чудес»
киностудия «Киви»
рук. Каян Е.И.,
Лебедева М.А.
</t>
  </si>
  <si>
    <t xml:space="preserve">Международный фестиваль детско-юношеской журналистики  и экранного творчества
 «Волга-ЮНПРЕСС»
</t>
  </si>
  <si>
    <t>г. Тольяти</t>
  </si>
  <si>
    <t xml:space="preserve">Диплом  II степени
в номинации
 «Диалог поколений» 
за работу
 «Мой дедушка.История блокадного детства»
молодежная киностудия «Киви»
рук. Каян Е.И.
</t>
  </si>
  <si>
    <t xml:space="preserve">Диплом  II степени
в номинации
 «Диалог поколений» 
за работу
 «Письмо из детства»
молодежная киностудия «Киви»
рук. Каян Е.И.
</t>
  </si>
  <si>
    <t xml:space="preserve">Диплом  II степени
за работу
 «Кислородный микс»
молодежная киностудия «Киви»
рук. Каян Е.И.
</t>
  </si>
  <si>
    <t>XIII Открытый республиканский кинофестиваль "Шудкар"</t>
  </si>
  <si>
    <t xml:space="preserve">г. Ижевск </t>
  </si>
  <si>
    <t xml:space="preserve">Диплом 1 степени
Фильм «Дразнилки»
В номинации «Лучший комедийный фильм»
Софья Шубина, Екатерина Степанова,
Матвей Власов
молодежная киностудия «Киви»
рук. Каян Е.И.,
Лебедева М.А.
</t>
  </si>
  <si>
    <t xml:space="preserve">Диплом 1 степени
Фильм «Доброта, творчество, талант»
В номинации «Лучшая режиссерская работа»
Татьяна Лисицына, Арина Мячкова,
Софья Кукова
молодежная киностудия «Киви»
рук. Каян Е.И.,
Лебедева М.А.
</t>
  </si>
  <si>
    <t xml:space="preserve">Диплом 3 степени
Фильм «Письмо из детства»
В номинации «Лучшая операторская работа»
Софья Шубина, Тамара Кияева,
Екатерина Степанова
молодежная киностудия «Киви»
рук. Каян Е.И.,
Лебедева М.А.
</t>
  </si>
  <si>
    <t xml:space="preserve">Российские соревнования по танцевальному спорту
«Ритм 2021»
</t>
  </si>
  <si>
    <t xml:space="preserve">г. Москва </t>
  </si>
  <si>
    <t xml:space="preserve">Диплом 3 место
Мамедов Георгий
Браттон Маша
Студия спортивного бального танца "Ника"   рук. Тутаев М. В.
</t>
  </si>
  <si>
    <t>Чемпионат и первенство Сибирского Федерального округа Союза киокушин каратэ России</t>
  </si>
  <si>
    <t>г. Барнаул</t>
  </si>
  <si>
    <t xml:space="preserve">3 место
Воропаев Александр
Секция
 «Каратэ Киокушинкай»
рук. Рыков С.М.
</t>
  </si>
  <si>
    <t>V Кинофестиваль «Волшебный фонарь»</t>
  </si>
  <si>
    <t xml:space="preserve">Диплом 1 степени
 в номинации
 «Интересная история» 
за фильм
 «Рюкзак»
молодежная киностудия «Киви»
рук. Каян Е.И.
</t>
  </si>
  <si>
    <t xml:space="preserve">Открытый конкурс социальных видеороликов
«Импульс»
</t>
  </si>
  <si>
    <t>г. Иркутск</t>
  </si>
  <si>
    <t xml:space="preserve">Диплом призера
в номинации 
 «Безопасность на дороге»
Елена Котова, Иван Тархов
молодежная киностудия «Киви»
рук. Каян Е.И.
</t>
  </si>
  <si>
    <t>Всероссийский фестиваль молодежного и семейного экранного творчества «МультСемья»</t>
  </si>
  <si>
    <t xml:space="preserve">Диплом 2 степени
в конкурсе 
 «Снимаем дома»
В возрастной категории 18-35 лет
Творческая работа «Порядок!»
молодежная киностудия «Киви»
рук. Каян Е.И.
</t>
  </si>
  <si>
    <t xml:space="preserve">Диплом 2 степени
в конкурсе 
 «Снимаем дома»
В возрастной категории 14-17 лет
Творческая работа «Порядок!»
Дворецкая Анастасия
молодежная киностудия «Киви»
рук. Каян Е.И.
</t>
  </si>
  <si>
    <t xml:space="preserve">Диплом 2 степени
в конкурсе 
 «Снимаем дома»
В возрастной категории 7-13 лет
Творческая работа «Порядок!»
Красных Алена
молодежная киностудия «Киви»
рук. Каян Е.И.
</t>
  </si>
  <si>
    <t xml:space="preserve">Диплом 2 степени
в номинации 
 «Семейные ценности»
В возрастной категории 14-16 лет
Новостной сюжет «VLOG: Один день с мастером»
молодежная киностудия «Киви»
рук. Каян Е.И.
Лебедева М.А.
</t>
  </si>
  <si>
    <t xml:space="preserve">Диплом 1 степени
в номинации 
 «Дневник фестиваля»
Творческая работа «Интервью с А.В. Фроловцевой»
молодежная киностудия «Киви»
рук. Каян Е.И.
Лебедева М.А.
</t>
  </si>
  <si>
    <t xml:space="preserve">Диплом 1 степени
в номинации 
 «Без срока давности: непокоренные»
Творческая работа «Никогда не сдавайся»
молодежная киностудия «Киви»
рук. Каян Е.И.
Лебедева М.А.
</t>
  </si>
  <si>
    <t xml:space="preserve">Диплом 2 степени
в номинации 
 «Дневник фестиваля»
Творческая работа «Зоопарк: звери и люди»
молодежная киностудия «Киви»
рук. Каян Е.И.
Лебедева М.А.
</t>
  </si>
  <si>
    <t xml:space="preserve">Диплом 2 степени
в номинации 
 «Семейные ценности»
Творческая работа «Тебе письмо»
молодежная киностудия «Киви»
рук. Каян Е.И.
Лебедева М.А.
</t>
  </si>
  <si>
    <t xml:space="preserve">Диплом 3 степени
в номинации 
 «Без срока давности: непокоренные»
Творческая работа «Улица младшего сына»
молодежная киностудия «Киви»
рук. Каян Е.И.
Лебедева М.А.
</t>
  </si>
  <si>
    <t xml:space="preserve">Диплом 1 степени
в номинации 
 «Семейные ценности»
В возрастной категории 14-16 лет
Игровой фильм «Письмо из детства»
молодежная киностудия «Киви»
рук. Каян Е.И.
Лебедева М.А.
</t>
  </si>
  <si>
    <t xml:space="preserve">Диплом 1 степени
в номинации 
 «Объектив Победы»
В возрастной категории 14-16 лет
Новостной сюжет «Экскурсия в СибНИА»
молодежная киностудия «Киви»
рук. Каян Е.И.
Лебедева М.А.
</t>
  </si>
  <si>
    <t xml:space="preserve">Диплом 3 степени
в номинации 
 «Диалог поколений: «Общий язык»
В возрастной категории 14-16 лет
Игровой фильм «Хорошо, что ты есть!»
молодежная киностудия «Киви»
рук. Каян Е.И.
Лебедева М.А.
</t>
  </si>
  <si>
    <t xml:space="preserve">Диплом 1 степени
в номинации 
 «Объектив Победы»
В возрастной категории 14-16 лет
Документальный фильм
 «История одного самолета»
молодежная киностудия «Киви»
рук. Каян Е.И.
Лебедева М.А.
</t>
  </si>
  <si>
    <t xml:space="preserve">XIII Всероссийский кинофестиваль юмористических и анимационных фильмов им. В.Н. Овчинникова
«Улыбка радуги»
</t>
  </si>
  <si>
    <t>г. Киров</t>
  </si>
  <si>
    <t xml:space="preserve">Диплом III степени
Фильм
 «Дружная семья»
молодежная киностудия «Киви»
рук. Каян Е.И.,
Лебедева М.А.
</t>
  </si>
  <si>
    <t xml:space="preserve">Российские соревнования по танцевальному спорту
«Grand Prix Dynamo»
</t>
  </si>
  <si>
    <t>г. Москва</t>
  </si>
  <si>
    <t xml:space="preserve">Диплом 1 место
В категории 
Латиноамериканская программа
Полубинский Илья
Дуткина Кристина
Студия спортивного бального танца "Ника"   рук. Тутаев М. В.
</t>
  </si>
  <si>
    <t xml:space="preserve">Диплом 2 место
В категории 
Латина
 Полубинский Илья
Дуткина Кристина
Студия спортивного бального танца "Ника"   рук. Тутаев М. В.
</t>
  </si>
  <si>
    <t>Чемпионат России по танцам на колясках</t>
  </si>
  <si>
    <t xml:space="preserve">Диплом 2 степени
В категории 
Латиноамериканская программа
Тутаев Максим
Мелешина Алена
Студия спортивного бального танца "Ника"   рук. Тутаев М. В.
</t>
  </si>
  <si>
    <t>Кубок России по танцам на колясках</t>
  </si>
  <si>
    <t>VII Всероссийский фестиваль-конкурс детского дошкольного творчества «Чудо-детки»</t>
  </si>
  <si>
    <t xml:space="preserve">Дипломант 
 1 степени
 в номинации «Хореография»
танец «Веселые нотки»
Ансамбль эстрадного танца «Эверест»
рук. Будян К.И.
</t>
  </si>
  <si>
    <t xml:space="preserve">Дипломант 
 2 степени
 в номинации «Хореография»
танец «Зебрики»
Ансамбль эстрадного танца «Эверест»
рук. Будян К.И.
</t>
  </si>
  <si>
    <t xml:space="preserve">Всероссийский открытый фестиваль экранного творчества детей
«Весенняя капель»
</t>
  </si>
  <si>
    <t>г. Липецк</t>
  </si>
  <si>
    <t xml:space="preserve">Диплом лауреата III степени
Фильм
 «Как хорошо, что солнце светит»
В номинации «Анимация»
молодежная киностудия «Киви»
рук. Каян Е.И.,
Лебедева М.А.
</t>
  </si>
  <si>
    <t xml:space="preserve">Диплом I степени
Фильм
 «Кислородный микс»
В номинации «Телепрограмма»
молодежная киностудия «Киви»
рук. Каян Е.И.,
Лебедева М.А.
</t>
  </si>
  <si>
    <t xml:space="preserve">Диплом лауреата I степени
Фильм
 «Мастерская чудес»
В номинации «Игровое кино»
молодежная киностудия «Киви»
рук. Каян Е.И.,
Лебедева М.А.
</t>
  </si>
  <si>
    <t xml:space="preserve">Диплом лауреата III степени
Фильм
 «Мой дедушка.История блокадного детства»
В номинации «Докуметальное кино»
молодежная киностудия «Киви»
рук. Каян Е.И.,
Лебедева М.А.
</t>
  </si>
  <si>
    <t xml:space="preserve">Диплом лауреата II степени
Фильм
 «Хорошо, что ты есть»
В номинации «Социальный ролик»
молодежная киностудия «Киви»
рук. Каян Е.И.,
Лебедева М.А.
</t>
  </si>
  <si>
    <t>VII Всероссийский открытый  фестиваль детского экранного творчества «Все медиа-детям»</t>
  </si>
  <si>
    <t>г. Иваново</t>
  </si>
  <si>
    <t xml:space="preserve">Диплом III степени
Творческая работа
 «Как хорошо что солнце»
молодежная киностудия «Киви»
рук. Каян Е.И.,
Лебедева М.А.
</t>
  </si>
  <si>
    <t xml:space="preserve">Диплом III степени
Творческая работа
 «Рюкзак»
молодежная киностудия «Киви»
рук. Каян Е.И.,
Лебедева М.А.
</t>
  </si>
  <si>
    <t xml:space="preserve">Диплом II степени
Творческая работа
 «Хотим помогать»
молодежная киностудия «Киви»
рук. Каян Е.И.,
Лебедева М.А.
</t>
  </si>
  <si>
    <t>III Всероссийский заочный конкурс подростковых медиаработ «Диалог поколений»</t>
  </si>
  <si>
    <t xml:space="preserve">Диплом III степени
медиаработа
 «Каша»
молодежная киностудия «Киви»
рук. Каян Е.И.,
Лебедева М.А.
</t>
  </si>
  <si>
    <t xml:space="preserve">Диплом III степени
медиаработа
 «Хорошо, что ты есть»
молодежная киностудия «Киви»
рук. Каян Е.И.,
Лебедева М.А.
</t>
  </si>
  <si>
    <t xml:space="preserve">Диплом II степени
медиаработа
 «История одного самолета»
молодежная киностудия «Киви»
рук. Каян Е.И.,
Лебедева М.А.
</t>
  </si>
  <si>
    <t xml:space="preserve">Диплом III степени
медиаработа
 «Друг поможет»
молодежное телевидение «Киви»
рук. Лебедева М.А.
</t>
  </si>
  <si>
    <t>Всероссийский заочный конкурс подростковых медиаработ «Без срока давности: непокоренные»</t>
  </si>
  <si>
    <t xml:space="preserve">Лауреат III степени
медиаработа
 «Улица младшего сына»
молодежная киностудия «Киви»
рук. Каян Е.И.,
Лебедева М.А.
</t>
  </si>
  <si>
    <t xml:space="preserve">Лауреат II степени
медиаработа
 «Никогда не сдавайся»
молодежная киностудия «Киви»
рук. Каян Е.И.,
Лебедева М.А.
</t>
  </si>
  <si>
    <t>XVII  Всероссийский открытый фестиваль-форум детского и юношеского экранного творчества «Бумеранг»</t>
  </si>
  <si>
    <t xml:space="preserve">ВДЦ «Орленок
г. Туапсе
Краснодарский край
</t>
  </si>
  <si>
    <t xml:space="preserve">Гран-при
Степанова Екатерина
 В номинации
 «Лучший режиссер»
молодежная киностудия «Киви»
рук. Каян Е.И.,
</t>
  </si>
  <si>
    <t xml:space="preserve">Гран-при
Тархов Иван
 В номинации
 «Лучший корреспондент»
молодежная киностудия «Киви»
рук. Каян Е.И.,
</t>
  </si>
  <si>
    <t xml:space="preserve">Гран-при
Шубина Софья
 В номинации
 «Лучший опператор»
молодежная киностудия «Киви»
рук. Каян Е.И.,
</t>
  </si>
  <si>
    <t>https://vk.com/ynvolga</t>
  </si>
  <si>
    <t>https://vk.com/xiii_msfk</t>
  </si>
  <si>
    <t>https://vk.com/dinastyafest</t>
  </si>
  <si>
    <t>https://vk.com/event191553836</t>
  </si>
  <si>
    <t>https://vk.com/patriot_nsk</t>
  </si>
  <si>
    <t>https://arb-nso.ru</t>
  </si>
  <si>
    <t>https://vk.com/wall-173675572_478?ysclid=l9nugvl5w7961023164</t>
  </si>
  <si>
    <t>https://vk.com/wall-66583311_5614?ysclid=l9num27mkn75118970</t>
  </si>
  <si>
    <t>https://novosibirsk.bezformata.com/listnews/semeyniy-tvorcheskiy-konkurs-prosemya/93872900/?ysclid=l9nv2yw3r0974228841</t>
  </si>
  <si>
    <t xml:space="preserve">3 место
Биль Галина Валентиновна
В номинации: «Лучший опыт организации работы клуба молодых семей» регионального творческого конкурса  #PROсемья
Мастерская традиционного декоративно-прикладного творчества «Истоки»
</t>
  </si>
  <si>
    <t>Фестиваль молодых семей Новосибирской области                                                  региональный творческий конкурс  #PROсемья</t>
  </si>
  <si>
    <t>https://vk.com/public206608558?ysclid=l9nv9ewxa5217347056</t>
  </si>
  <si>
    <t>https://vk.com/wall-164450679_171?ysclid=l9nvf7qupz126124523</t>
  </si>
  <si>
    <t>https://vk.com/wall-119761317_6263?ysclid=l9nvlkhfy8362559807</t>
  </si>
  <si>
    <t>https://vk.com/wall-171128143_5?ysclid=l9nvvpvmp8230665288</t>
  </si>
  <si>
    <t>https://vk.com/wall-85105741_502648?ysclid=l9nw4hudyu348878142</t>
  </si>
  <si>
    <t>https://vk.com/ftsnso?ysclid=l9nw6z96uk858759303</t>
  </si>
  <si>
    <t>https://vk.com/wall-145971_2319?ysclid=l9nw8lkjm6384715930</t>
  </si>
  <si>
    <t>https://vk.com/album-185560034_281969360?ysclid=l9nwcmqibl535044898</t>
  </si>
  <si>
    <t>https://vk.com/wall-160824554_2883?ysclid=l9nwh9lwlh344012484</t>
  </si>
  <si>
    <t>https://vk.com/fokalin?ysclid=l9nwnlmmff312037721</t>
  </si>
  <si>
    <t xml:space="preserve">Межрегиональный турнир 
«I КО Matsushima» по каратэ киокушинкай
</t>
  </si>
  <si>
    <t>https://vk.com/album-62376173_284498076?ysclid=l9nwqycm8t603189418</t>
  </si>
  <si>
    <t>https://bbratstvo.com/2021/12/15/sorevnovaniya?ysclid=l9nwu1slkz37383650</t>
  </si>
  <si>
    <t>https://vk.com/ogni.krasnoyarsk?ysclid=l9nwwm3hmw267909789</t>
  </si>
  <si>
    <t>https://vk.com/wall-128462380_8497?ysclid=l9nwzcucsg380944520</t>
  </si>
  <si>
    <t>https://vk.com/@gdk_omsk-press-reliz-xiv-otkrytogo-gorodskogo-konkursa-patriotichesko?ysclid=l9nx5h6nzi431705583</t>
  </si>
  <si>
    <t>https://vk.com/@elcred-mezhregionalnyi-turnir-po-karate-kekusinkai-na-kubok-korotoy?ysclid=l9nx7mohuy483257462</t>
  </si>
  <si>
    <t>https://vk.com/wall-211623079_169?ysclid=l9nx9zbzy2377181239</t>
  </si>
  <si>
    <t>https://vk.com/arburbkem?ysclid=l9nxb7cuaj754827775</t>
  </si>
  <si>
    <t>https://www.kulturakolp.ru/archives/20576?ysclid=l9nxn6u3to330457021</t>
  </si>
  <si>
    <t>https://vk.com/shudkar_fest?ysclid=l9nyhy6hm5488370621</t>
  </si>
  <si>
    <t>https://vk.com/wall-188790378_379?ysclid=l9o0jey9ac917474955</t>
  </si>
  <si>
    <t>https://vk.com/wall-208692765_63?ysclid=l9o0lj7lmr676362957</t>
  </si>
  <si>
    <t>https://ballroom.ru/comp/xml?id=371&amp;ysclid=l9p184kes7515615591</t>
  </si>
  <si>
    <t>https://vk.com/magictorch?ysclid=l9p1liojo7682790919</t>
  </si>
  <si>
    <t>https://vk.com/multsemya?ysclid=l9p215dchk51569924</t>
  </si>
  <si>
    <t>https://www.youtube.com/watch?v=jFZgcyItpp4</t>
  </si>
  <si>
    <t>https://vk.com/wall-66583311_5707?ysclid=l9p2g99dgw185774305</t>
  </si>
  <si>
    <t>https://vk.com/ulibkakirov?ysclid=l9p2ockfzz492570306</t>
  </si>
  <si>
    <t>http://grandprixdynamo.ru/wp-content/uploads/2022/03/grandprix-2022.pdf</t>
  </si>
  <si>
    <t>https://cafkis.nso.ru/news/2500?ysclid=l9p2xwalr0899367588</t>
  </si>
  <si>
    <t>https://cafkis.nso.ru/news/2899?ysclid=l9p2yu4sst841955737</t>
  </si>
  <si>
    <t>https://vk.com/chudodetky?ysclid=l9p332p6g9942997367</t>
  </si>
  <si>
    <t>https://vk.com/wall322579659_1334?ysclid=l9p35j96do822086679</t>
  </si>
  <si>
    <t>https://vk.com/children_media</t>
  </si>
  <si>
    <t>https://vk.com/wall-34395207_2258?ysclid=l9p39jztb5887738305</t>
  </si>
  <si>
    <t>https://vk.com/wall-828634_5743?ysclid=l9p3ykih3o412143844</t>
  </si>
  <si>
    <t>https://vk.com/forumbumerang?ysclid=l9p407ds23496762194</t>
  </si>
  <si>
    <t>"МультСемья" Всероссийский фестиваль молодежного и семейного экранного творчества</t>
  </si>
  <si>
    <t>14-35</t>
  </si>
  <si>
    <t>ЭТнО МЫ! Открытый городской молодежный фестивальт национальных культур</t>
  </si>
  <si>
    <t xml:space="preserve">"Будь душою крепче стали" Открытый районный молодежный фестиваль по военно-прикладным дисциплинам
</t>
  </si>
  <si>
    <t>«Арт-Калинка-2021» Открытый фестиваль творческой самодеятельности молодежи</t>
  </si>
  <si>
    <t>"ЗОЖ - fest" Районный спортивный фестиваль</t>
  </si>
  <si>
    <t>«Dream team» Открытый районный молодежный образовательный фестиваль</t>
  </si>
  <si>
    <t xml:space="preserve"> «Есть чем заняться» Эксперпиментальная ярмарка профессий</t>
  </si>
  <si>
    <t>Турнир по стрельбе из пневматической винтовки  «10 из 10»</t>
  </si>
  <si>
    <t>"Экофест" Районный мололдежный фестиваль</t>
  </si>
  <si>
    <t>Форум молодежи Калининского райрона</t>
  </si>
  <si>
    <t>Мероприятие ко Дню района «Район наш вечно молодой»</t>
  </si>
  <si>
    <t>Цикл мероприятий, посвященных Дню города «Город-54»;</t>
  </si>
  <si>
    <t>"Взгляд" Театральный мини-фест</t>
  </si>
  <si>
    <t>«Я-гражданин России» Торжественное мероприятие, посвященное вручению паспортов гражданина РФ для молодежи Калининского района, достигшей 14 лет</t>
  </si>
  <si>
    <t>"Свеча памяти" Социально значимая акция</t>
  </si>
  <si>
    <t>Районный День  призывника</t>
  </si>
  <si>
    <t>Районная Вахта памяяти</t>
  </si>
  <si>
    <t>Цикл мероприятий, посвященных Дню Победы</t>
  </si>
  <si>
    <t>Иммерсивная аудиовыставка, посвященная ВОВ</t>
  </si>
  <si>
    <t>Фестиваль зимних дворовых игр «СнегоФест»</t>
  </si>
  <si>
    <t>Церемония открытия районной легкоатлетической эстафеты</t>
  </si>
  <si>
    <t xml:space="preserve">Фестиваль летних дворовых игр «Please play» </t>
  </si>
  <si>
    <t>"Мелодии любимого города" Цикл мероприятий, посвященных Дню города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</si>
  <si>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</si>
  <si>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630020, г.Новосибирск, ул.Фадеева, 24/1, patriotnovosib@mail.ru, 272-00-66, 272-84-27, https://vk.com/patriot_nsk, http://www.timolod.ru/centers/patriot/</t>
  </si>
  <si>
    <t>Федоренко Елена Никколаевна</t>
  </si>
  <si>
    <t xml:space="preserve">ул. Фадеева, 24/1: структурное подразделение "Патриот"                                                               ул. Земнухова. 12/1; структурное подразделение Культурный кластер "Кислород"    </t>
  </si>
  <si>
    <t>Общая площадь 1422,9 ( 1062,8м2 + 357,7 м2)</t>
  </si>
  <si>
    <t>Полезная площадь 1282,3 (942,4 м2 + 339,9 м2)</t>
  </si>
  <si>
    <t xml:space="preserve">ул. Фадеева, 24/1:  13                                                                                                     ул. Земнухова. 12/1: 7            </t>
  </si>
  <si>
    <t xml:space="preserve">ул. Фадеева, 24/1:    человек                                                                                                       ул. Земнухова. 12/1: 10 человек          </t>
  </si>
  <si>
    <t xml:space="preserve">ул. Фадеева, 24/1: понедельник-воскресенье 9-21                                                                                                      ул. Земнухова. 12/1: понедельник-воскресенье 9-21     </t>
  </si>
  <si>
    <t>Районный штаб трудовых отрядов</t>
  </si>
  <si>
    <t>2022-2023</t>
  </si>
  <si>
    <t>14-18</t>
  </si>
  <si>
    <t>Дари добро другим</t>
  </si>
  <si>
    <t>Я так вижу</t>
  </si>
  <si>
    <t>И книги и кино</t>
  </si>
  <si>
    <t>StreetArt</t>
  </si>
  <si>
    <t>"Я Патриот"</t>
  </si>
  <si>
    <t>Родная Светлица</t>
  </si>
  <si>
    <t>Другой день. Art</t>
  </si>
  <si>
    <t>Восьмое чувство</t>
  </si>
  <si>
    <t>2021-2022</t>
  </si>
  <si>
    <t>Event Lab</t>
  </si>
  <si>
    <t>Блогер-ROOM</t>
  </si>
  <si>
    <t>Мир в котором Ты</t>
  </si>
  <si>
    <t>Подготовка и аттестация руководителей и специалистов организаций, осуществляющих эксплуатацию тепловых энергоустановок и тепловых сетей</t>
  </si>
  <si>
    <t>ООО "Атон-НСК"</t>
  </si>
  <si>
    <t>Форум молодежи Новосибирской области "PROрегион"</t>
  </si>
  <si>
    <t>https://vk.com/pro_region?ysclid=l9p8206l3l453633227</t>
  </si>
  <si>
    <t>МБУ "МЦ "Патриот"</t>
  </si>
  <si>
    <t>Рабочий по комплексному обсдуживанию и ремонту зданий, уборщик служебных помещений</t>
  </si>
  <si>
    <t>01.05.2022-12.09.2022</t>
  </si>
  <si>
    <t>Отдел занятости Калининского района</t>
  </si>
  <si>
    <t>02.06.2022-22.06.2022</t>
  </si>
  <si>
    <t>ДОЛ "Зеленая Республика"</t>
  </si>
  <si>
    <t>09.07.2022-13.07.2022</t>
  </si>
  <si>
    <t>Военно-морские сборы и шлюпочный поход Воспитанников КФ "Ермакъ"</t>
  </si>
  <si>
    <t>Полевые сборы воспитанников КФ "Ермакъ"</t>
  </si>
  <si>
    <t>8-15 лет</t>
  </si>
  <si>
    <t>12-18 лет</t>
  </si>
  <si>
    <t>ДОЛ "Красная горка"</t>
  </si>
  <si>
    <t>Всероссийский фестиваль молодежного и семейного экранного творчества "МультСемья"</t>
  </si>
  <si>
    <t>24.04.2022-30.04.2022</t>
  </si>
  <si>
    <t>Организатор</t>
  </si>
  <si>
    <t>Всероссийский фестиваль "МультСемья" (vk.com)</t>
  </si>
  <si>
    <t xml:space="preserve">https://vk.com/away.php?to=https%3A%2F%2Ftimolod.ru%2Forganization%2Fmolodezhnye-tsentry%2Fpatriot%2F&amp;cc_key= </t>
  </si>
  <si>
    <t>https://vk.com/patriot_nsk  https://vk.com/kislorod_kk</t>
  </si>
  <si>
    <t>2183                1502</t>
  </si>
  <si>
    <t>174             125</t>
  </si>
  <si>
    <t>24041    9000</t>
  </si>
  <si>
    <t>5123               8451</t>
  </si>
  <si>
    <r>
      <rPr>
        <u/>
        <sz val="14"/>
        <color theme="10"/>
        <rFont val="Times New Roman"/>
        <family val="1"/>
        <charset val="204"/>
      </rPr>
      <t>https://t.me/patriot_nsk</t>
    </r>
    <r>
      <rPr>
        <u/>
        <sz val="11"/>
        <color theme="10"/>
        <rFont val="Calibri"/>
        <family val="2"/>
        <charset val="204"/>
        <scheme val="minor"/>
      </rPr>
      <t xml:space="preserve"> </t>
    </r>
  </si>
  <si>
    <t>"Дари Добро Другим"</t>
  </si>
  <si>
    <t>"СибДрайв"</t>
  </si>
  <si>
    <t>17-25</t>
  </si>
  <si>
    <t xml:space="preserve">Фестиваль
«Переходящий кубок регионального отделения ДОСААФ Новосибирской области по армейскому рукопашному бою»
</t>
  </si>
  <si>
    <t>https://vk.com/farb_nsk</t>
  </si>
  <si>
    <t xml:space="preserve">3 место
Дорогин Тимофей
Клуб военно-прикладных дисциплин 
 «Ермакъ»
     рук. Корнева К.З
</t>
  </si>
  <si>
    <t>Региональные соревнования по КИОКУШИН</t>
  </si>
  <si>
    <t>30 октября 2022</t>
  </si>
  <si>
    <t>https://vk.com/club214221687?ysclid=la65y7uvvu700667769</t>
  </si>
  <si>
    <t xml:space="preserve">2 место
Родионов Демид
среди мальчиков 8-9 лет
Секция
 «Каратэ Киокушинкай»
рук. Рыков С.М.
</t>
  </si>
  <si>
    <t xml:space="preserve">3 место
Изотов Константин
среди мальчиков 10-11 лет
Секция
 «Каратэ Киокушинкай»
рук. Рыков С.М.
</t>
  </si>
  <si>
    <t xml:space="preserve">2 место
Лукьянчук Антон
среди юношей 14-15 лет
Секция
 «Каратэ Киокушинкай»
рук. Рыков С.М.
</t>
  </si>
  <si>
    <t xml:space="preserve">1 место
Ермолаев Максим
среди юношей 12-13 лет
Секция
 «Каратэ Киокушинкай»
рук. Рыков С.М.
</t>
  </si>
  <si>
    <t xml:space="preserve">1 место
Воропаев Александр
среди юниоров 16-17 лет
Секция
 «Каратэ Киокушинкай»
рук. Рыков С.М.
</t>
  </si>
  <si>
    <t xml:space="preserve">3 место
Васильев Михаил
среди мальчиков 8-9 лет
Секция
 «Каратэ Киокушинкай»
рук. Рыков С.М.
</t>
  </si>
  <si>
    <t xml:space="preserve">3 место
Горюнов Артем
среди мальчиков 8-9 лет
Секция
 «Каратэ Киокушинкай»
рук. Рыков С.М.
</t>
  </si>
  <si>
    <t xml:space="preserve">2 место
Пересыпкин Анатолий
среди юношей 12-13 лет
Секция
 «Каратэ Киокушинкай»
рук. Рыков С.М.
</t>
  </si>
  <si>
    <t>XIV Открытый республиканский кинофестиваль "Шудкар"</t>
  </si>
  <si>
    <t>03 ноября 2022</t>
  </si>
  <si>
    <t xml:space="preserve">Диплом II степени
Фильм «История одного самолета»
В номинации «Лучший документальный  фильм»
молодежная киностудия «Киви»
рук. Каян Е.И.,
Москвитина М.А.
</t>
  </si>
  <si>
    <t xml:space="preserve">Диплом I степени
Фильм «Каша»
В номинации «Лучшая режиссерская работа»
молодежная киностудия «Киви»
рук. Каян Е.И.,
Москвитина М.А.
</t>
  </si>
  <si>
    <t>https://vk.com/shudkar_fest</t>
  </si>
  <si>
    <t xml:space="preserve">Кубок города Новосибирска По Армейскому рукопашному бою
</t>
  </si>
  <si>
    <t xml:space="preserve">2 место
Росин Виталий
Клуб военно-прикладных дисциплин 
 «Ермакъ»
     рук. Корнева К.З
</t>
  </si>
  <si>
    <t>Е.Н. Федоренко</t>
  </si>
  <si>
    <t>Муниципальное бюджетное учреждение города Новосибирска "Молодежный центр "Патриот"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</si>
</sst>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u/>
      <sz val="12"/>
      <color theme="3" tint="-0.499984740745262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u/>
      <sz val="11"/>
      <color theme="3" tint="-0.499984740745262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39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7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14" fontId="10" fillId="0" borderId="1" xfId="0" applyNumberFormat="1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Alignment="1">
      <alignment horizontal="center" vertical="center"/>
    </xf>
    <xf numFmtId="0" fontId="31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/>
    </xf>
    <xf numFmtId="0" fontId="31" fillId="0" borderId="1" xfId="1" applyFont="1" applyFill="1" applyBorder="1" applyAlignment="1" applyProtection="1">
      <alignment horizontal="left" vertical="top" wrapText="1"/>
      <protection locked="0"/>
    </xf>
    <xf numFmtId="0" fontId="32" fillId="0" borderId="1" xfId="0" applyFont="1" applyBorder="1" applyAlignment="1">
      <alignment horizontal="left" vertical="top" wrapText="1"/>
    </xf>
    <xf numFmtId="0" fontId="33" fillId="0" borderId="1" xfId="1" applyFont="1" applyBorder="1" applyAlignment="1">
      <alignment horizontal="left" vertical="top" wrapText="1"/>
    </xf>
    <xf numFmtId="0" fontId="33" fillId="0" borderId="0" xfId="1" applyFont="1" applyAlignment="1">
      <alignment wrapText="1"/>
    </xf>
    <xf numFmtId="0" fontId="33" fillId="0" borderId="1" xfId="1" applyFont="1" applyBorder="1" applyAlignment="1" applyProtection="1">
      <alignment horizontal="left" vertical="top" wrapText="1"/>
      <protection locked="0"/>
    </xf>
    <xf numFmtId="0" fontId="33" fillId="0" borderId="0" xfId="1" applyFont="1"/>
    <xf numFmtId="0" fontId="33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1" applyFont="1" applyBorder="1" applyAlignment="1">
      <alignment horizontal="center" vertical="top" wrapText="1"/>
    </xf>
    <xf numFmtId="14" fontId="33" fillId="0" borderId="1" xfId="1" applyNumberFormat="1" applyFont="1" applyBorder="1" applyAlignment="1">
      <alignment horizontal="left" vertical="top" wrapText="1"/>
    </xf>
    <xf numFmtId="0" fontId="34" fillId="0" borderId="0" xfId="1" applyFont="1" applyAlignment="1">
      <alignment vertical="top" wrapText="1"/>
    </xf>
    <xf numFmtId="0" fontId="34" fillId="0" borderId="1" xfId="1" applyFont="1" applyBorder="1" applyAlignment="1">
      <alignment horizontal="left" vertical="top" wrapText="1"/>
    </xf>
    <xf numFmtId="14" fontId="34" fillId="0" borderId="1" xfId="1" applyNumberFormat="1" applyFont="1" applyBorder="1" applyAlignment="1">
      <alignment horizontal="left" vertical="top" wrapText="1"/>
    </xf>
    <xf numFmtId="0" fontId="2" fillId="0" borderId="5" xfId="0" applyFont="1" applyBorder="1" applyAlignment="1" applyProtection="1">
      <alignment horizontal="center" vertical="top" wrapText="1"/>
    </xf>
    <xf numFmtId="14" fontId="2" fillId="0" borderId="3" xfId="0" applyNumberFormat="1" applyFont="1" applyBorder="1" applyAlignment="1" applyProtection="1">
      <alignment horizontal="center" vertical="top" wrapText="1"/>
      <protection locked="0"/>
    </xf>
    <xf numFmtId="0" fontId="35" fillId="0" borderId="0" xfId="1" applyFont="1" applyAlignment="1">
      <alignment wrapText="1"/>
    </xf>
    <xf numFmtId="0" fontId="36" fillId="0" borderId="0" xfId="1" applyFont="1" applyAlignment="1">
      <alignment horizontal="center" vertical="center" wrapText="1"/>
    </xf>
    <xf numFmtId="0" fontId="28" fillId="0" borderId="1" xfId="1" applyBorder="1" applyAlignment="1" applyProtection="1">
      <alignment horizontal="center" vertical="top" wrapText="1"/>
      <protection locked="0"/>
    </xf>
    <xf numFmtId="0" fontId="34" fillId="0" borderId="1" xfId="1" applyFont="1" applyBorder="1" applyAlignment="1" applyProtection="1">
      <alignment horizontal="left" vertical="top" wrapText="1"/>
      <protection locked="0"/>
    </xf>
    <xf numFmtId="0" fontId="11" fillId="0" borderId="1" xfId="0" applyFont="1" applyBorder="1"/>
    <xf numFmtId="0" fontId="34" fillId="0" borderId="1" xfId="1" applyFont="1" applyFill="1" applyBorder="1" applyAlignment="1" applyProtection="1">
      <alignment horizontal="left" vertical="top" wrapText="1"/>
      <protection locked="0"/>
    </xf>
    <xf numFmtId="0" fontId="34" fillId="0" borderId="0" xfId="1" applyFont="1" applyAlignment="1">
      <alignment vertical="top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4" fillId="0" borderId="5" xfId="1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vk.com/multsemya?w=wall-109243077_1530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vk.com/public206608558?ysclid=l9nv9ewxa5217347056" TargetMode="External"/><Relationship Id="rId117" Type="http://schemas.openxmlformats.org/officeDocument/2006/relationships/hyperlink" Target="https://vk.com/shudkar_fest?ysclid=l9nyhy6hm5488370621" TargetMode="External"/><Relationship Id="rId21" Type="http://schemas.openxmlformats.org/officeDocument/2006/relationships/hyperlink" Target="https://vk.com/patriot_nsk" TargetMode="External"/><Relationship Id="rId42" Type="http://schemas.openxmlformats.org/officeDocument/2006/relationships/hyperlink" Target="https://vk.com/wall-119761317_6263?ysclid=l9nvlkhfy8362559807" TargetMode="External"/><Relationship Id="rId47" Type="http://schemas.openxmlformats.org/officeDocument/2006/relationships/hyperlink" Target="https://vk.com/wall-171128143_5?ysclid=l9nvvpvmp8230665288" TargetMode="External"/><Relationship Id="rId63" Type="http://schemas.openxmlformats.org/officeDocument/2006/relationships/hyperlink" Target="https://vk.com/wall-145971_2319?ysclid=l9nw8lkjm6384715930" TargetMode="External"/><Relationship Id="rId68" Type="http://schemas.openxmlformats.org/officeDocument/2006/relationships/hyperlink" Target="https://vk.com/album-185560034_281969360?ysclid=l9nwcmqibl535044898" TargetMode="External"/><Relationship Id="rId84" Type="http://schemas.openxmlformats.org/officeDocument/2006/relationships/hyperlink" Target="https://vk.com/album-62376173_284498076?ysclid=l9nwqycm8t603189418" TargetMode="External"/><Relationship Id="rId89" Type="http://schemas.openxmlformats.org/officeDocument/2006/relationships/hyperlink" Target="https://vk.com/album-62376173_284498076?ysclid=l9nwqycm8t603189418" TargetMode="External"/><Relationship Id="rId112" Type="http://schemas.openxmlformats.org/officeDocument/2006/relationships/hyperlink" Target="https://vk.com/wall-211623079_169?ysclid=l9nx9zbzy2377181239" TargetMode="External"/><Relationship Id="rId133" Type="http://schemas.openxmlformats.org/officeDocument/2006/relationships/hyperlink" Target="https://vk.com/multsemya?ysclid=l9p215dchk51569924" TargetMode="External"/><Relationship Id="rId138" Type="http://schemas.openxmlformats.org/officeDocument/2006/relationships/hyperlink" Target="https://vk.com/wall-66583311_5707?ysclid=l9p2g99dgw185774305" TargetMode="External"/><Relationship Id="rId154" Type="http://schemas.openxmlformats.org/officeDocument/2006/relationships/hyperlink" Target="https://vk.com/wall-34395207_2258?ysclid=l9p39jztb5887738305" TargetMode="External"/><Relationship Id="rId159" Type="http://schemas.openxmlformats.org/officeDocument/2006/relationships/hyperlink" Target="https://vk.com/wall-828634_5743?ysclid=l9p3ykih3o412143844" TargetMode="External"/><Relationship Id="rId175" Type="http://schemas.openxmlformats.org/officeDocument/2006/relationships/hyperlink" Target="https://vk.com/shudkar_fest" TargetMode="External"/><Relationship Id="rId170" Type="http://schemas.openxmlformats.org/officeDocument/2006/relationships/hyperlink" Target="https://vk.com/club214221687?ysclid=la65y7uvvu700667769" TargetMode="External"/><Relationship Id="rId16" Type="http://schemas.openxmlformats.org/officeDocument/2006/relationships/hyperlink" Target="https://vk.com/wall-173675572_478?ysclid=l9nugvl5w7961023164" TargetMode="External"/><Relationship Id="rId107" Type="http://schemas.openxmlformats.org/officeDocument/2006/relationships/hyperlink" Target="https://vk.com/@elcred-mezhregionalnyi-turnir-po-karate-kekusinkai-na-kubok-korotoy?ysclid=l9nx7mohuy483257462" TargetMode="External"/><Relationship Id="rId11" Type="http://schemas.openxmlformats.org/officeDocument/2006/relationships/hyperlink" Target="https://arb-nso.ru/" TargetMode="External"/><Relationship Id="rId32" Type="http://schemas.openxmlformats.org/officeDocument/2006/relationships/hyperlink" Target="https://vk.com/public206608558?ysclid=l9nv9ewxa5217347056" TargetMode="External"/><Relationship Id="rId37" Type="http://schemas.openxmlformats.org/officeDocument/2006/relationships/hyperlink" Target="https://vk.com/public206608558?ysclid=l9nv9ewxa5217347056" TargetMode="External"/><Relationship Id="rId53" Type="http://schemas.openxmlformats.org/officeDocument/2006/relationships/hyperlink" Target="https://vk.com/wall-85105741_502648?ysclid=l9nw4hudyu348878142" TargetMode="External"/><Relationship Id="rId58" Type="http://schemas.openxmlformats.org/officeDocument/2006/relationships/hyperlink" Target="https://vk.com/wall-145971_2319?ysclid=l9nw8lkjm6384715930" TargetMode="External"/><Relationship Id="rId74" Type="http://schemas.openxmlformats.org/officeDocument/2006/relationships/hyperlink" Target="https://vk.com/wall-160824554_2883?ysclid=l9nwh9lwlh344012484" TargetMode="External"/><Relationship Id="rId79" Type="http://schemas.openxmlformats.org/officeDocument/2006/relationships/hyperlink" Target="https://vk.com/fokalin?ysclid=l9nwnlmmff312037721" TargetMode="External"/><Relationship Id="rId102" Type="http://schemas.openxmlformats.org/officeDocument/2006/relationships/hyperlink" Target="https://vk.com/@gdk_omsk-press-reliz-xiv-otkrytogo-gorodskogo-konkursa-patriotichesko?ysclid=l9nx5h6nzi431705583" TargetMode="External"/><Relationship Id="rId123" Type="http://schemas.openxmlformats.org/officeDocument/2006/relationships/hyperlink" Target="https://vk.com/magictorch?ysclid=l9p1liojo7682790919" TargetMode="External"/><Relationship Id="rId128" Type="http://schemas.openxmlformats.org/officeDocument/2006/relationships/hyperlink" Target="https://vk.com/multsemya?ysclid=l9p215dchk51569924" TargetMode="External"/><Relationship Id="rId144" Type="http://schemas.openxmlformats.org/officeDocument/2006/relationships/hyperlink" Target="https://cafkis.nso.ru/news/2899?ysclid=l9p2yu4sst841955737" TargetMode="External"/><Relationship Id="rId149" Type="http://schemas.openxmlformats.org/officeDocument/2006/relationships/hyperlink" Target="https://vk.com/wall322579659_1334?ysclid=l9p35j96do822086679" TargetMode="External"/><Relationship Id="rId5" Type="http://schemas.openxmlformats.org/officeDocument/2006/relationships/hyperlink" Target="https://vk.com/ynvolga" TargetMode="External"/><Relationship Id="rId90" Type="http://schemas.openxmlformats.org/officeDocument/2006/relationships/hyperlink" Target="https://vk.com/album-62376173_284498076?ysclid=l9nwqycm8t603189418" TargetMode="External"/><Relationship Id="rId95" Type="http://schemas.openxmlformats.org/officeDocument/2006/relationships/hyperlink" Target="https://vk.com/ogni.krasnoyarsk?ysclid=l9nwwm3hmw267909789" TargetMode="External"/><Relationship Id="rId160" Type="http://schemas.openxmlformats.org/officeDocument/2006/relationships/hyperlink" Target="https://vk.com/forumbumerang?ysclid=l9p407ds23496762194" TargetMode="External"/><Relationship Id="rId165" Type="http://schemas.openxmlformats.org/officeDocument/2006/relationships/hyperlink" Target="https://vk.com/farb_nsk" TargetMode="External"/><Relationship Id="rId22" Type="http://schemas.openxmlformats.org/officeDocument/2006/relationships/hyperlink" Target="https://vk.com/patriot_nsk" TargetMode="External"/><Relationship Id="rId27" Type="http://schemas.openxmlformats.org/officeDocument/2006/relationships/hyperlink" Target="https://vk.com/public206608558?ysclid=l9nv9ewxa5217347056" TargetMode="External"/><Relationship Id="rId43" Type="http://schemas.openxmlformats.org/officeDocument/2006/relationships/hyperlink" Target="https://vk.com/wall-119761317_6263?ysclid=l9nvlkhfy8362559807" TargetMode="External"/><Relationship Id="rId48" Type="http://schemas.openxmlformats.org/officeDocument/2006/relationships/hyperlink" Target="https://vk.com/wall-85105741_502648?ysclid=l9nw4hudyu348878142" TargetMode="External"/><Relationship Id="rId64" Type="http://schemas.openxmlformats.org/officeDocument/2006/relationships/hyperlink" Target="https://vk.com/wall-145971_2319?ysclid=l9nw8lkjm6384715930" TargetMode="External"/><Relationship Id="rId69" Type="http://schemas.openxmlformats.org/officeDocument/2006/relationships/hyperlink" Target="https://vk.com/album-185560034_281969360?ysclid=l9nwcmqibl535044898" TargetMode="External"/><Relationship Id="rId113" Type="http://schemas.openxmlformats.org/officeDocument/2006/relationships/hyperlink" Target="https://vk.com/arburbkem?ysclid=l9nxb7cuaj754827775" TargetMode="External"/><Relationship Id="rId118" Type="http://schemas.openxmlformats.org/officeDocument/2006/relationships/hyperlink" Target="https://vk.com/shudkar_fest?ysclid=l9nyhy6hm5488370621" TargetMode="External"/><Relationship Id="rId134" Type="http://schemas.openxmlformats.org/officeDocument/2006/relationships/hyperlink" Target="https://vk.com/multsemya?ysclid=l9p215dchk51569924" TargetMode="External"/><Relationship Id="rId139" Type="http://schemas.openxmlformats.org/officeDocument/2006/relationships/hyperlink" Target="https://vk.com/wall-66583311_5707?ysclid=l9p2g99dgw185774305" TargetMode="External"/><Relationship Id="rId80" Type="http://schemas.openxmlformats.org/officeDocument/2006/relationships/hyperlink" Target="https://vk.com/fokalin?ysclid=l9nwnlmmff312037721" TargetMode="External"/><Relationship Id="rId85" Type="http://schemas.openxmlformats.org/officeDocument/2006/relationships/hyperlink" Target="https://vk.com/album-62376173_284498076?ysclid=l9nwqycm8t603189418" TargetMode="External"/><Relationship Id="rId150" Type="http://schemas.openxmlformats.org/officeDocument/2006/relationships/hyperlink" Target="https://vk.com/wall322579659_1334?ysclid=l9p35j96do822086679" TargetMode="External"/><Relationship Id="rId155" Type="http://schemas.openxmlformats.org/officeDocument/2006/relationships/hyperlink" Target="https://vk.com/wall-34395207_2258?ysclid=l9p39jztb5887738305" TargetMode="External"/><Relationship Id="rId171" Type="http://schemas.openxmlformats.org/officeDocument/2006/relationships/hyperlink" Target="https://vk.com/club214221687?ysclid=la65y7uvvu700667769" TargetMode="External"/><Relationship Id="rId176" Type="http://schemas.openxmlformats.org/officeDocument/2006/relationships/hyperlink" Target="https://vk.com/shudkar_fest" TargetMode="External"/><Relationship Id="rId12" Type="http://schemas.openxmlformats.org/officeDocument/2006/relationships/hyperlink" Target="https://vk.com/wall-173675572_478?ysclid=l9nugvl5w7961023164" TargetMode="External"/><Relationship Id="rId17" Type="http://schemas.openxmlformats.org/officeDocument/2006/relationships/hyperlink" Target="https://vk.com/wall-173675572_478?ysclid=l9nugvl5w7961023164" TargetMode="External"/><Relationship Id="rId33" Type="http://schemas.openxmlformats.org/officeDocument/2006/relationships/hyperlink" Target="https://vk.com/public206608558?ysclid=l9nv9ewxa5217347056" TargetMode="External"/><Relationship Id="rId38" Type="http://schemas.openxmlformats.org/officeDocument/2006/relationships/hyperlink" Target="https://vk.com/wall-164450679_171?ysclid=l9nvf7qupz126124523" TargetMode="External"/><Relationship Id="rId59" Type="http://schemas.openxmlformats.org/officeDocument/2006/relationships/hyperlink" Target="https://vk.com/wall-145971_2319?ysclid=l9nw8lkjm6384715930" TargetMode="External"/><Relationship Id="rId103" Type="http://schemas.openxmlformats.org/officeDocument/2006/relationships/hyperlink" Target="https://vk.com/@gdk_omsk-press-reliz-xiv-otkrytogo-gorodskogo-konkursa-patriotichesko?ysclid=l9nx5h6nzi431705583" TargetMode="External"/><Relationship Id="rId108" Type="http://schemas.openxmlformats.org/officeDocument/2006/relationships/hyperlink" Target="https://vk.com/@elcred-mezhregionalnyi-turnir-po-karate-kekusinkai-na-kubok-korotoy?ysclid=l9nx7mohuy483257462" TargetMode="External"/><Relationship Id="rId124" Type="http://schemas.openxmlformats.org/officeDocument/2006/relationships/hyperlink" Target="https://vk.com/multsemya?ysclid=l9p215dchk51569924" TargetMode="External"/><Relationship Id="rId129" Type="http://schemas.openxmlformats.org/officeDocument/2006/relationships/hyperlink" Target="https://vk.com/multsemya?ysclid=l9p215dchk51569924" TargetMode="External"/><Relationship Id="rId54" Type="http://schemas.openxmlformats.org/officeDocument/2006/relationships/hyperlink" Target="https://vk.com/wall-85105741_502648?ysclid=l9nw4hudyu348878142" TargetMode="External"/><Relationship Id="rId70" Type="http://schemas.openxmlformats.org/officeDocument/2006/relationships/hyperlink" Target="https://vk.com/album-185560034_281969360?ysclid=l9nwcmqibl535044898" TargetMode="External"/><Relationship Id="rId75" Type="http://schemas.openxmlformats.org/officeDocument/2006/relationships/hyperlink" Target="https://vk.com/wall-160824554_2883?ysclid=l9nwh9lwlh344012484" TargetMode="External"/><Relationship Id="rId91" Type="http://schemas.openxmlformats.org/officeDocument/2006/relationships/hyperlink" Target="https://bbratstvo.com/2021/12/15/sorevnovaniya?ysclid=l9nwu1slkz37383650" TargetMode="External"/><Relationship Id="rId96" Type="http://schemas.openxmlformats.org/officeDocument/2006/relationships/hyperlink" Target="https://vk.com/wall-128462380_8497?ysclid=l9nwzcucsg380944520" TargetMode="External"/><Relationship Id="rId140" Type="http://schemas.openxmlformats.org/officeDocument/2006/relationships/hyperlink" Target="https://vk.com/ulibkakirov?ysclid=l9p2ockfzz492570306" TargetMode="External"/><Relationship Id="rId145" Type="http://schemas.openxmlformats.org/officeDocument/2006/relationships/hyperlink" Target="https://vk.com/chudodetky?ysclid=l9p332p6g9942997367" TargetMode="External"/><Relationship Id="rId161" Type="http://schemas.openxmlformats.org/officeDocument/2006/relationships/hyperlink" Target="https://vk.com/forumbumerang?ysclid=l9p407ds23496762194" TargetMode="External"/><Relationship Id="rId166" Type="http://schemas.openxmlformats.org/officeDocument/2006/relationships/hyperlink" Target="https://vk.com/farb_nsk" TargetMode="External"/><Relationship Id="rId1" Type="http://schemas.openxmlformats.org/officeDocument/2006/relationships/hyperlink" Target="https://vk.com/ynvolga" TargetMode="External"/><Relationship Id="rId6" Type="http://schemas.openxmlformats.org/officeDocument/2006/relationships/hyperlink" Target="https://vk.com/event191553836" TargetMode="External"/><Relationship Id="rId23" Type="http://schemas.openxmlformats.org/officeDocument/2006/relationships/hyperlink" Target="https://vk.com/patriot_nsk" TargetMode="External"/><Relationship Id="rId28" Type="http://schemas.openxmlformats.org/officeDocument/2006/relationships/hyperlink" Target="https://vk.com/public206608558?ysclid=l9nv9ewxa5217347056" TargetMode="External"/><Relationship Id="rId49" Type="http://schemas.openxmlformats.org/officeDocument/2006/relationships/hyperlink" Target="https://vk.com/wall-85105741_502648?ysclid=l9nw4hudyu348878142" TargetMode="External"/><Relationship Id="rId114" Type="http://schemas.openxmlformats.org/officeDocument/2006/relationships/hyperlink" Target="https://www.kulturakolp.ru/archives/20576?ysclid=l9nxn6u3to330457021" TargetMode="External"/><Relationship Id="rId119" Type="http://schemas.openxmlformats.org/officeDocument/2006/relationships/hyperlink" Target="https://vk.com/wall-188790378_379?ysclid=l9o0jey9ac917474955" TargetMode="External"/><Relationship Id="rId10" Type="http://schemas.openxmlformats.org/officeDocument/2006/relationships/hyperlink" Target="https://arb-nso.ru/" TargetMode="External"/><Relationship Id="rId31" Type="http://schemas.openxmlformats.org/officeDocument/2006/relationships/hyperlink" Target="https://vk.com/public206608558?ysclid=l9nv9ewxa5217347056" TargetMode="External"/><Relationship Id="rId44" Type="http://schemas.openxmlformats.org/officeDocument/2006/relationships/hyperlink" Target="https://vk.com/wall-119761317_6263?ysclid=l9nvlkhfy8362559807" TargetMode="External"/><Relationship Id="rId52" Type="http://schemas.openxmlformats.org/officeDocument/2006/relationships/hyperlink" Target="https://vk.com/wall-85105741_502648?ysclid=l9nw4hudyu348878142" TargetMode="External"/><Relationship Id="rId60" Type="http://schemas.openxmlformats.org/officeDocument/2006/relationships/hyperlink" Target="https://vk.com/wall-145971_2319?ysclid=l9nw8lkjm6384715930" TargetMode="External"/><Relationship Id="rId65" Type="http://schemas.openxmlformats.org/officeDocument/2006/relationships/hyperlink" Target="https://vk.com/wall-145971_2319?ysclid=l9nw8lkjm6384715930" TargetMode="External"/><Relationship Id="rId73" Type="http://schemas.openxmlformats.org/officeDocument/2006/relationships/hyperlink" Target="https://vk.com/album-185560034_281969360?ysclid=l9nwcmqibl535044898" TargetMode="External"/><Relationship Id="rId78" Type="http://schemas.openxmlformats.org/officeDocument/2006/relationships/hyperlink" Target="https://vk.com/wall-160824554_2883?ysclid=l9nwh9lwlh344012484" TargetMode="External"/><Relationship Id="rId81" Type="http://schemas.openxmlformats.org/officeDocument/2006/relationships/hyperlink" Target="https://vk.com/fokalin?ysclid=l9nwnlmmff312037721" TargetMode="External"/><Relationship Id="rId86" Type="http://schemas.openxmlformats.org/officeDocument/2006/relationships/hyperlink" Target="https://vk.com/album-62376173_284498076?ysclid=l9nwqycm8t603189418" TargetMode="External"/><Relationship Id="rId94" Type="http://schemas.openxmlformats.org/officeDocument/2006/relationships/hyperlink" Target="https://vk.com/ogni.krasnoyarsk?ysclid=l9nwwm3hmw267909789" TargetMode="External"/><Relationship Id="rId99" Type="http://schemas.openxmlformats.org/officeDocument/2006/relationships/hyperlink" Target="https://vk.com/wall-128462380_8497?ysclid=l9nwzcucsg380944520" TargetMode="External"/><Relationship Id="rId101" Type="http://schemas.openxmlformats.org/officeDocument/2006/relationships/hyperlink" Target="https://vk.com/@gdk_omsk-press-reliz-xiv-otkrytogo-gorodskogo-konkursa-patriotichesko?ysclid=l9nx5h6nzi431705583" TargetMode="External"/><Relationship Id="rId122" Type="http://schemas.openxmlformats.org/officeDocument/2006/relationships/hyperlink" Target="https://ballroom.ru/comp/xml?id=371&amp;ysclid=l9p184kes7515615591" TargetMode="External"/><Relationship Id="rId130" Type="http://schemas.openxmlformats.org/officeDocument/2006/relationships/hyperlink" Target="https://vk.com/multsemya?ysclid=l9p215dchk51569924" TargetMode="External"/><Relationship Id="rId135" Type="http://schemas.openxmlformats.org/officeDocument/2006/relationships/hyperlink" Target="https://vk.com/multsemya?ysclid=l9p215dchk51569924" TargetMode="External"/><Relationship Id="rId143" Type="http://schemas.openxmlformats.org/officeDocument/2006/relationships/hyperlink" Target="https://cafkis.nso.ru/news/2500?ysclid=l9p2xwalr0899367588" TargetMode="External"/><Relationship Id="rId148" Type="http://schemas.openxmlformats.org/officeDocument/2006/relationships/hyperlink" Target="https://vk.com/wall322579659_1334?ysclid=l9p35j96do822086679" TargetMode="External"/><Relationship Id="rId151" Type="http://schemas.openxmlformats.org/officeDocument/2006/relationships/hyperlink" Target="https://vk.com/wall322579659_1334?ysclid=l9p35j96do822086679" TargetMode="External"/><Relationship Id="rId156" Type="http://schemas.openxmlformats.org/officeDocument/2006/relationships/hyperlink" Target="https://vk.com/wall-34395207_2258?ysclid=l9p39jztb5887738305" TargetMode="External"/><Relationship Id="rId164" Type="http://schemas.openxmlformats.org/officeDocument/2006/relationships/hyperlink" Target="https://vk.com/farb_nsk" TargetMode="External"/><Relationship Id="rId169" Type="http://schemas.openxmlformats.org/officeDocument/2006/relationships/hyperlink" Target="https://vk.com/club214221687?ysclid=la65y7uvvu700667769" TargetMode="External"/><Relationship Id="rId177" Type="http://schemas.openxmlformats.org/officeDocument/2006/relationships/hyperlink" Target="https://vk.com/farb_nsk" TargetMode="External"/><Relationship Id="rId4" Type="http://schemas.openxmlformats.org/officeDocument/2006/relationships/hyperlink" Target="https://vk.com/dinastyafest" TargetMode="External"/><Relationship Id="rId9" Type="http://schemas.openxmlformats.org/officeDocument/2006/relationships/hyperlink" Target="https://arb-nso.ru/" TargetMode="External"/><Relationship Id="rId172" Type="http://schemas.openxmlformats.org/officeDocument/2006/relationships/hyperlink" Target="https://vk.com/club214221687?ysclid=la65y7uvvu700667769" TargetMode="External"/><Relationship Id="rId13" Type="http://schemas.openxmlformats.org/officeDocument/2006/relationships/hyperlink" Target="https://vk.com/wall-173675572_478?ysclid=l9nugvl5w7961023164" TargetMode="External"/><Relationship Id="rId18" Type="http://schemas.openxmlformats.org/officeDocument/2006/relationships/hyperlink" Target="https://vk.com/wall-173675572_478?ysclid=l9nugvl5w7961023164" TargetMode="External"/><Relationship Id="rId39" Type="http://schemas.openxmlformats.org/officeDocument/2006/relationships/hyperlink" Target="https://vk.com/wall-164450679_171?ysclid=l9nvf7qupz126124523" TargetMode="External"/><Relationship Id="rId109" Type="http://schemas.openxmlformats.org/officeDocument/2006/relationships/hyperlink" Target="https://vk.com/@elcred-mezhregionalnyi-turnir-po-karate-kekusinkai-na-kubok-korotoy?ysclid=l9nx7mohuy483257462" TargetMode="External"/><Relationship Id="rId34" Type="http://schemas.openxmlformats.org/officeDocument/2006/relationships/hyperlink" Target="https://vk.com/public206608558?ysclid=l9nv9ewxa5217347056" TargetMode="External"/><Relationship Id="rId50" Type="http://schemas.openxmlformats.org/officeDocument/2006/relationships/hyperlink" Target="https://vk.com/wall-85105741_502648?ysclid=l9nw4hudyu348878142" TargetMode="External"/><Relationship Id="rId55" Type="http://schemas.openxmlformats.org/officeDocument/2006/relationships/hyperlink" Target="https://vk.com/ftsnso?ysclid=l9nw6z96uk858759303" TargetMode="External"/><Relationship Id="rId76" Type="http://schemas.openxmlformats.org/officeDocument/2006/relationships/hyperlink" Target="https://vk.com/wall-160824554_2883?ysclid=l9nwh9lwlh344012484" TargetMode="External"/><Relationship Id="rId97" Type="http://schemas.openxmlformats.org/officeDocument/2006/relationships/hyperlink" Target="https://vk.com/wall-128462380_8497?ysclid=l9nwzcucsg380944520" TargetMode="External"/><Relationship Id="rId104" Type="http://schemas.openxmlformats.org/officeDocument/2006/relationships/hyperlink" Target="https://vk.com/@gdk_omsk-press-reliz-xiv-otkrytogo-gorodskogo-konkursa-patriotichesko?ysclid=l9nx5h6nzi431705583" TargetMode="External"/><Relationship Id="rId120" Type="http://schemas.openxmlformats.org/officeDocument/2006/relationships/hyperlink" Target="https://vk.com/wall-188790378_379?ysclid=l9o0jey9ac917474955" TargetMode="External"/><Relationship Id="rId125" Type="http://schemas.openxmlformats.org/officeDocument/2006/relationships/hyperlink" Target="https://vk.com/multsemya?ysclid=l9p215dchk51569924" TargetMode="External"/><Relationship Id="rId141" Type="http://schemas.openxmlformats.org/officeDocument/2006/relationships/hyperlink" Target="http://grandprixdynamo.ru/wp-content/uploads/2022/03/grandprix-2022.pdf" TargetMode="External"/><Relationship Id="rId146" Type="http://schemas.openxmlformats.org/officeDocument/2006/relationships/hyperlink" Target="https://vk.com/chudodetky?ysclid=l9p332p6g9942997367" TargetMode="External"/><Relationship Id="rId167" Type="http://schemas.openxmlformats.org/officeDocument/2006/relationships/hyperlink" Target="https://vk.com/club214221687?ysclid=la65y7uvvu700667769" TargetMode="External"/><Relationship Id="rId7" Type="http://schemas.openxmlformats.org/officeDocument/2006/relationships/hyperlink" Target="https://vk.com/event191553836" TargetMode="External"/><Relationship Id="rId71" Type="http://schemas.openxmlformats.org/officeDocument/2006/relationships/hyperlink" Target="https://vk.com/album-185560034_281969360?ysclid=l9nwcmqibl535044898" TargetMode="External"/><Relationship Id="rId92" Type="http://schemas.openxmlformats.org/officeDocument/2006/relationships/hyperlink" Target="https://bbratstvo.com/2021/12/15/sorevnovaniya?ysclid=l9nwu1slkz37383650" TargetMode="External"/><Relationship Id="rId162" Type="http://schemas.openxmlformats.org/officeDocument/2006/relationships/hyperlink" Target="https://vk.com/forumbumerang?ysclid=l9p407ds23496762194" TargetMode="External"/><Relationship Id="rId2" Type="http://schemas.openxmlformats.org/officeDocument/2006/relationships/hyperlink" Target="https://vk.com/ynvolga" TargetMode="External"/><Relationship Id="rId29" Type="http://schemas.openxmlformats.org/officeDocument/2006/relationships/hyperlink" Target="https://vk.com/public206608558?ysclid=l9nv9ewxa5217347056" TargetMode="External"/><Relationship Id="rId24" Type="http://schemas.openxmlformats.org/officeDocument/2006/relationships/hyperlink" Target="https://vk.com/patriot_nsk" TargetMode="External"/><Relationship Id="rId40" Type="http://schemas.openxmlformats.org/officeDocument/2006/relationships/hyperlink" Target="https://vk.com/wall-164450679_171?ysclid=l9nvf7qupz126124523" TargetMode="External"/><Relationship Id="rId45" Type="http://schemas.openxmlformats.org/officeDocument/2006/relationships/hyperlink" Target="https://vk.com/wall-119761317_6263?ysclid=l9nvlkhfy8362559807" TargetMode="External"/><Relationship Id="rId66" Type="http://schemas.openxmlformats.org/officeDocument/2006/relationships/hyperlink" Target="https://vk.com/album-185560034_281969360?ysclid=l9nwcmqibl535044898" TargetMode="External"/><Relationship Id="rId87" Type="http://schemas.openxmlformats.org/officeDocument/2006/relationships/hyperlink" Target="https://vk.com/album-62376173_284498076?ysclid=l9nwqycm8t603189418" TargetMode="External"/><Relationship Id="rId110" Type="http://schemas.openxmlformats.org/officeDocument/2006/relationships/hyperlink" Target="https://vk.com/@elcred-mezhregionalnyi-turnir-po-karate-kekusinkai-na-kubok-korotoy?ysclid=l9nx7mohuy483257462" TargetMode="External"/><Relationship Id="rId115" Type="http://schemas.openxmlformats.org/officeDocument/2006/relationships/hyperlink" Target="https://www.kulturakolp.ru/archives/20576?ysclid=l9nxn6u3to330457021" TargetMode="External"/><Relationship Id="rId131" Type="http://schemas.openxmlformats.org/officeDocument/2006/relationships/hyperlink" Target="https://vk.com/multsemya?ysclid=l9p215dchk51569924" TargetMode="External"/><Relationship Id="rId136" Type="http://schemas.openxmlformats.org/officeDocument/2006/relationships/hyperlink" Target="https://vk.com/multsemya?ysclid=l9p215dchk51569924" TargetMode="External"/><Relationship Id="rId157" Type="http://schemas.openxmlformats.org/officeDocument/2006/relationships/hyperlink" Target="https://vk.com/wall-34395207_2258?ysclid=l9p39jztb5887738305" TargetMode="External"/><Relationship Id="rId178" Type="http://schemas.openxmlformats.org/officeDocument/2006/relationships/hyperlink" Target="https://vk.com/farb_nsk" TargetMode="External"/><Relationship Id="rId61" Type="http://schemas.openxmlformats.org/officeDocument/2006/relationships/hyperlink" Target="https://vk.com/wall-145971_2319?ysclid=l9nw8lkjm6384715930" TargetMode="External"/><Relationship Id="rId82" Type="http://schemas.openxmlformats.org/officeDocument/2006/relationships/hyperlink" Target="https://vk.com/fokalin?ysclid=l9nwnlmmff312037721" TargetMode="External"/><Relationship Id="rId152" Type="http://schemas.openxmlformats.org/officeDocument/2006/relationships/hyperlink" Target="https://vk.com/children_media" TargetMode="External"/><Relationship Id="rId173" Type="http://schemas.openxmlformats.org/officeDocument/2006/relationships/hyperlink" Target="https://vk.com/club214221687?ysclid=la65y7uvvu700667769" TargetMode="External"/><Relationship Id="rId19" Type="http://schemas.openxmlformats.org/officeDocument/2006/relationships/hyperlink" Target="https://vk.com/wall-66583311_5614?ysclid=l9num27mkn75118970" TargetMode="External"/><Relationship Id="rId14" Type="http://schemas.openxmlformats.org/officeDocument/2006/relationships/hyperlink" Target="https://vk.com/wall-173675572_478?ysclid=l9nugvl5w7961023164" TargetMode="External"/><Relationship Id="rId30" Type="http://schemas.openxmlformats.org/officeDocument/2006/relationships/hyperlink" Target="https://vk.com/public206608558?ysclid=l9nv9ewxa5217347056" TargetMode="External"/><Relationship Id="rId35" Type="http://schemas.openxmlformats.org/officeDocument/2006/relationships/hyperlink" Target="https://vk.com/public206608558?ysclid=l9nv9ewxa5217347056" TargetMode="External"/><Relationship Id="rId56" Type="http://schemas.openxmlformats.org/officeDocument/2006/relationships/hyperlink" Target="https://vk.com/wall-145971_2319?ysclid=l9nw8lkjm6384715930" TargetMode="External"/><Relationship Id="rId77" Type="http://schemas.openxmlformats.org/officeDocument/2006/relationships/hyperlink" Target="https://vk.com/wall-160824554_2883?ysclid=l9nwh9lwlh344012484" TargetMode="External"/><Relationship Id="rId100" Type="http://schemas.openxmlformats.org/officeDocument/2006/relationships/hyperlink" Target="https://vk.com/@gdk_omsk-press-reliz-xiv-otkrytogo-gorodskogo-konkursa-patriotichesko?ysclid=l9nx5h6nzi431705583" TargetMode="External"/><Relationship Id="rId105" Type="http://schemas.openxmlformats.org/officeDocument/2006/relationships/hyperlink" Target="https://vk.com/@elcred-mezhregionalnyi-turnir-po-karate-kekusinkai-na-kubok-korotoy?ysclid=l9nx7mohuy483257462" TargetMode="External"/><Relationship Id="rId126" Type="http://schemas.openxmlformats.org/officeDocument/2006/relationships/hyperlink" Target="https://vk.com/multsemya?ysclid=l9p215dchk51569924" TargetMode="External"/><Relationship Id="rId147" Type="http://schemas.openxmlformats.org/officeDocument/2006/relationships/hyperlink" Target="https://vk.com/wall322579659_1334?ysclid=l9p35j96do822086679" TargetMode="External"/><Relationship Id="rId168" Type="http://schemas.openxmlformats.org/officeDocument/2006/relationships/hyperlink" Target="https://vk.com/club214221687?ysclid=la65y7uvvu700667769" TargetMode="External"/><Relationship Id="rId8" Type="http://schemas.openxmlformats.org/officeDocument/2006/relationships/hyperlink" Target="https://vk.com/event191553836" TargetMode="External"/><Relationship Id="rId51" Type="http://schemas.openxmlformats.org/officeDocument/2006/relationships/hyperlink" Target="https://vk.com/wall-85105741_502648?ysclid=l9nw4hudyu348878142" TargetMode="External"/><Relationship Id="rId72" Type="http://schemas.openxmlformats.org/officeDocument/2006/relationships/hyperlink" Target="https://vk.com/album-185560034_281969360?ysclid=l9nwcmqibl535044898" TargetMode="External"/><Relationship Id="rId93" Type="http://schemas.openxmlformats.org/officeDocument/2006/relationships/hyperlink" Target="https://vk.com/ogni.krasnoyarsk?ysclid=l9nwwm3hmw267909789" TargetMode="External"/><Relationship Id="rId98" Type="http://schemas.openxmlformats.org/officeDocument/2006/relationships/hyperlink" Target="https://vk.com/wall-128462380_8497?ysclid=l9nwzcucsg380944520" TargetMode="External"/><Relationship Id="rId121" Type="http://schemas.openxmlformats.org/officeDocument/2006/relationships/hyperlink" Target="https://vk.com/wall-208692765_63?ysclid=l9o0lj7lmr676362957" TargetMode="External"/><Relationship Id="rId142" Type="http://schemas.openxmlformats.org/officeDocument/2006/relationships/hyperlink" Target="http://grandprixdynamo.ru/wp-content/uploads/2022/03/grandprix-2022.pdf" TargetMode="External"/><Relationship Id="rId163" Type="http://schemas.openxmlformats.org/officeDocument/2006/relationships/hyperlink" Target="https://vk.com/farb_nsk" TargetMode="External"/><Relationship Id="rId3" Type="http://schemas.openxmlformats.org/officeDocument/2006/relationships/hyperlink" Target="https://vk.com/xiii_msfk" TargetMode="External"/><Relationship Id="rId25" Type="http://schemas.openxmlformats.org/officeDocument/2006/relationships/hyperlink" Target="https://novosibirsk.bezformata.com/listnews/semeyniy-tvorcheskiy-konkurs-prosemya/93872900/?ysclid=l9nv2yw3r0974228841" TargetMode="External"/><Relationship Id="rId46" Type="http://schemas.openxmlformats.org/officeDocument/2006/relationships/hyperlink" Target="https://vk.com/wall-171128143_5?ysclid=l9nvvpvmp8230665288" TargetMode="External"/><Relationship Id="rId67" Type="http://schemas.openxmlformats.org/officeDocument/2006/relationships/hyperlink" Target="https://vk.com/album-185560034_281969360?ysclid=l9nwcmqibl535044898" TargetMode="External"/><Relationship Id="rId116" Type="http://schemas.openxmlformats.org/officeDocument/2006/relationships/hyperlink" Target="https://vk.com/shudkar_fest?ysclid=l9nyhy6hm5488370621" TargetMode="External"/><Relationship Id="rId137" Type="http://schemas.openxmlformats.org/officeDocument/2006/relationships/hyperlink" Target="https://www.youtube.com/watch?v=jFZgcyItpp4" TargetMode="External"/><Relationship Id="rId158" Type="http://schemas.openxmlformats.org/officeDocument/2006/relationships/hyperlink" Target="https://vk.com/wall-828634_5743?ysclid=l9p3ykih3o412143844" TargetMode="External"/><Relationship Id="rId20" Type="http://schemas.openxmlformats.org/officeDocument/2006/relationships/hyperlink" Target="https://vk.com/patriot_nsk" TargetMode="External"/><Relationship Id="rId41" Type="http://schemas.openxmlformats.org/officeDocument/2006/relationships/hyperlink" Target="https://vk.com/wall-164450679_171?ysclid=l9nvf7qupz126124523" TargetMode="External"/><Relationship Id="rId62" Type="http://schemas.openxmlformats.org/officeDocument/2006/relationships/hyperlink" Target="https://vk.com/wall-145971_2319?ysclid=l9nw8lkjm6384715930" TargetMode="External"/><Relationship Id="rId83" Type="http://schemas.openxmlformats.org/officeDocument/2006/relationships/hyperlink" Target="https://vk.com/fokalin?ysclid=l9nwnlmmff312037721" TargetMode="External"/><Relationship Id="rId88" Type="http://schemas.openxmlformats.org/officeDocument/2006/relationships/hyperlink" Target="https://vk.com/album-62376173_284498076?ysclid=l9nwqycm8t603189418" TargetMode="External"/><Relationship Id="rId111" Type="http://schemas.openxmlformats.org/officeDocument/2006/relationships/hyperlink" Target="https://vk.com/@elcred-mezhregionalnyi-turnir-po-karate-kekusinkai-na-kubok-korotoy?ysclid=l9nx7mohuy483257462" TargetMode="External"/><Relationship Id="rId132" Type="http://schemas.openxmlformats.org/officeDocument/2006/relationships/hyperlink" Target="https://vk.com/multsemya?ysclid=l9p215dchk51569924" TargetMode="External"/><Relationship Id="rId153" Type="http://schemas.openxmlformats.org/officeDocument/2006/relationships/hyperlink" Target="https://vk.com/children_media" TargetMode="External"/><Relationship Id="rId174" Type="http://schemas.openxmlformats.org/officeDocument/2006/relationships/hyperlink" Target="https://vk.com/club214221687?ysclid=la65y7uvvu700667769" TargetMode="External"/><Relationship Id="rId179" Type="http://schemas.openxmlformats.org/officeDocument/2006/relationships/printerSettings" Target="../printerSettings/printerSettings12.bin"/><Relationship Id="rId15" Type="http://schemas.openxmlformats.org/officeDocument/2006/relationships/hyperlink" Target="https://vk.com/wall-173675572_478?ysclid=l9nugvl5w7961023164" TargetMode="External"/><Relationship Id="rId36" Type="http://schemas.openxmlformats.org/officeDocument/2006/relationships/hyperlink" Target="https://vk.com/public206608558?ysclid=l9nv9ewxa5217347056" TargetMode="External"/><Relationship Id="rId57" Type="http://schemas.openxmlformats.org/officeDocument/2006/relationships/hyperlink" Target="https://vk.com/wall-145971_2319?ysclid=l9nw8lkjm6384715930" TargetMode="External"/><Relationship Id="rId106" Type="http://schemas.openxmlformats.org/officeDocument/2006/relationships/hyperlink" Target="https://vk.com/@elcred-mezhregionalnyi-turnir-po-karate-kekusinkai-na-kubok-korotoy?ysclid=l9nx7mohuy483257462" TargetMode="External"/><Relationship Id="rId127" Type="http://schemas.openxmlformats.org/officeDocument/2006/relationships/hyperlink" Target="https://vk.com/multsemya?ysclid=l9p215dchk51569924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t.me/patriot_nsk" TargetMode="External"/><Relationship Id="rId1" Type="http://schemas.openxmlformats.org/officeDocument/2006/relationships/hyperlink" Target="https://vk.com/patriot_nsk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vk.com/pro_region?ysclid=l9p8206l3l45363322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100" zoomScaleSheetLayoutView="100" workbookViewId="0">
      <selection activeCell="N7" sqref="N7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5703125" style="38" customWidth="1"/>
    <col min="13" max="13" width="9.140625" style="38"/>
    <col min="14" max="14" width="15.5703125" style="38" customWidth="1"/>
    <col min="15" max="16384" width="9.140625" style="38"/>
  </cols>
  <sheetData>
    <row r="1" spans="1:14" ht="20.25" x14ac:dyDescent="0.25">
      <c r="A1" s="288" t="s">
        <v>263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</row>
    <row r="2" spans="1:14" ht="38.25" customHeight="1" x14ac:dyDescent="0.25">
      <c r="A2" s="225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26"/>
    </row>
    <row r="3" spans="1:14" ht="19.5" customHeight="1" x14ac:dyDescent="0.25">
      <c r="A3" s="305" t="s">
        <v>199</v>
      </c>
      <c r="B3" s="306"/>
      <c r="C3" s="306"/>
      <c r="D3" s="306"/>
      <c r="E3" s="306"/>
      <c r="F3" s="91"/>
      <c r="G3" s="91"/>
      <c r="H3" s="91"/>
      <c r="I3" s="91"/>
      <c r="J3" s="91"/>
      <c r="K3" s="91"/>
      <c r="L3" s="291"/>
      <c r="M3" s="291"/>
      <c r="N3" s="292"/>
    </row>
    <row r="4" spans="1:14" ht="15.75" x14ac:dyDescent="0.25">
      <c r="A4" s="227" t="s">
        <v>72</v>
      </c>
      <c r="B4" s="304"/>
      <c r="C4" s="304"/>
      <c r="D4" s="304"/>
      <c r="E4" s="304"/>
      <c r="F4" s="91"/>
      <c r="G4" s="91"/>
      <c r="H4" s="91"/>
      <c r="I4" s="91"/>
      <c r="J4" s="91"/>
      <c r="K4" s="91"/>
      <c r="L4" s="91"/>
      <c r="M4" s="91"/>
      <c r="N4" s="226"/>
    </row>
    <row r="5" spans="1:14" ht="21.75" customHeight="1" x14ac:dyDescent="0.25">
      <c r="A5" s="309"/>
      <c r="B5" s="304"/>
      <c r="C5" s="304"/>
      <c r="D5" s="304"/>
      <c r="E5" s="304"/>
      <c r="F5" s="91"/>
      <c r="G5" s="91"/>
      <c r="H5" s="91"/>
      <c r="I5" s="91"/>
      <c r="J5" s="91"/>
      <c r="K5" s="91"/>
      <c r="L5" s="91"/>
      <c r="M5" s="91"/>
      <c r="N5" s="226"/>
    </row>
    <row r="6" spans="1:14" ht="30.75" customHeight="1" x14ac:dyDescent="0.25">
      <c r="A6" s="307" t="s">
        <v>652</v>
      </c>
      <c r="B6" s="308"/>
      <c r="C6" s="91"/>
      <c r="D6" s="310"/>
      <c r="E6" s="310"/>
      <c r="F6" s="91"/>
      <c r="G6" s="91"/>
      <c r="H6" s="91"/>
      <c r="I6" s="91"/>
      <c r="J6" s="91"/>
      <c r="K6" s="91"/>
      <c r="L6" s="91"/>
      <c r="M6" s="91"/>
      <c r="N6" s="226"/>
    </row>
    <row r="7" spans="1:14" ht="12.75" customHeight="1" x14ac:dyDescent="0.25">
      <c r="A7" s="311" t="s">
        <v>200</v>
      </c>
      <c r="B7" s="312"/>
      <c r="C7" s="91"/>
      <c r="D7" s="286" t="s">
        <v>201</v>
      </c>
      <c r="E7" s="286"/>
      <c r="F7" s="91"/>
      <c r="G7" s="91"/>
      <c r="H7" s="91"/>
      <c r="I7" s="91"/>
      <c r="J7" s="91"/>
      <c r="K7" s="91"/>
      <c r="L7" s="91"/>
      <c r="M7" s="91"/>
      <c r="N7" s="226"/>
    </row>
    <row r="8" spans="1:14" ht="12.75" customHeight="1" x14ac:dyDescent="0.25">
      <c r="A8" s="228"/>
      <c r="B8" s="287" t="s">
        <v>202</v>
      </c>
      <c r="C8" s="287"/>
      <c r="D8" s="287"/>
      <c r="E8" s="109"/>
      <c r="F8" s="91"/>
      <c r="G8" s="91"/>
      <c r="H8" s="91"/>
      <c r="I8" s="91"/>
      <c r="J8" s="91"/>
      <c r="K8" s="91"/>
      <c r="L8" s="91"/>
      <c r="M8" s="91"/>
      <c r="N8" s="226"/>
    </row>
    <row r="9" spans="1:14" ht="101.25" customHeight="1" x14ac:dyDescent="0.25">
      <c r="A9" s="225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226"/>
    </row>
    <row r="10" spans="1:14" ht="18.75" x14ac:dyDescent="0.3">
      <c r="A10" s="294" t="s">
        <v>93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</row>
    <row r="11" spans="1:14" ht="18.75" customHeight="1" x14ac:dyDescent="0.3">
      <c r="A11" s="297" t="s">
        <v>653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9"/>
    </row>
    <row r="12" spans="1:14" x14ac:dyDescent="0.25">
      <c r="A12" s="300" t="s">
        <v>94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2"/>
    </row>
    <row r="13" spans="1:14" ht="18.75" x14ac:dyDescent="0.3">
      <c r="A13" s="225"/>
      <c r="B13" s="91"/>
      <c r="C13" s="91"/>
      <c r="D13" s="91"/>
      <c r="E13" s="229" t="s">
        <v>95</v>
      </c>
      <c r="F13" s="293">
        <v>2022</v>
      </c>
      <c r="G13" s="293"/>
      <c r="H13" s="303" t="s">
        <v>96</v>
      </c>
      <c r="I13" s="303"/>
      <c r="J13" s="303"/>
      <c r="K13" s="91"/>
      <c r="L13" s="91"/>
      <c r="M13" s="91"/>
      <c r="N13" s="226"/>
    </row>
    <row r="14" spans="1:14" x14ac:dyDescent="0.25">
      <c r="A14" s="225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226"/>
    </row>
    <row r="15" spans="1:14" x14ac:dyDescent="0.25">
      <c r="A15" s="225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226"/>
    </row>
    <row r="16" spans="1:14" x14ac:dyDescent="0.25">
      <c r="A16" s="225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226"/>
    </row>
    <row r="17" spans="1:14" x14ac:dyDescent="0.25">
      <c r="A17" s="225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226"/>
    </row>
    <row r="18" spans="1:14" x14ac:dyDescent="0.25">
      <c r="A18" s="225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226"/>
    </row>
    <row r="19" spans="1:14" x14ac:dyDescent="0.25">
      <c r="A19" s="225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226"/>
    </row>
    <row r="20" spans="1:14" x14ac:dyDescent="0.25">
      <c r="A20" s="225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226"/>
    </row>
    <row r="21" spans="1:14" x14ac:dyDescent="0.25">
      <c r="A21" s="225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226"/>
    </row>
    <row r="22" spans="1:14" x14ac:dyDescent="0.25">
      <c r="A22" s="225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226"/>
    </row>
    <row r="23" spans="1:14" ht="18.75" x14ac:dyDescent="0.25">
      <c r="A23" s="283" t="s">
        <v>188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5"/>
    </row>
    <row r="24" spans="1:14" x14ac:dyDescent="0.25">
      <c r="A24" s="225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226"/>
    </row>
    <row r="25" spans="1:14" x14ac:dyDescent="0.25">
      <c r="A25" s="225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226"/>
    </row>
    <row r="26" spans="1:14" x14ac:dyDescent="0.25">
      <c r="A26" s="225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226"/>
    </row>
    <row r="27" spans="1:14" x14ac:dyDescent="0.25">
      <c r="A27" s="225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226"/>
    </row>
    <row r="28" spans="1:14" x14ac:dyDescent="0.25">
      <c r="A28" s="225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226"/>
    </row>
    <row r="29" spans="1:14" x14ac:dyDescent="0.25">
      <c r="A29" s="230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2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topLeftCell="A52" zoomScale="86" zoomScaleNormal="100" zoomScaleSheetLayoutView="86" workbookViewId="0">
      <selection activeCell="B72" sqref="B72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6" width="25.42578125" customWidth="1"/>
  </cols>
  <sheetData>
    <row r="1" spans="1:6" ht="37.5" customHeight="1" x14ac:dyDescent="0.25">
      <c r="A1" s="356" t="s">
        <v>240</v>
      </c>
      <c r="B1" s="356"/>
      <c r="C1" s="356"/>
      <c r="D1" s="356"/>
      <c r="E1" s="356"/>
      <c r="F1" s="356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41" t="s">
        <v>259</v>
      </c>
      <c r="E2" s="151" t="s">
        <v>246</v>
      </c>
      <c r="F2" s="150" t="s">
        <v>260</v>
      </c>
    </row>
    <row r="3" spans="1:6" ht="18.75" x14ac:dyDescent="0.25">
      <c r="A3" s="138"/>
      <c r="B3" s="139" t="s">
        <v>218</v>
      </c>
      <c r="C3" s="138"/>
      <c r="D3" s="161"/>
      <c r="E3" s="161"/>
      <c r="F3" s="138"/>
    </row>
    <row r="4" spans="1:6" ht="18.75" x14ac:dyDescent="0.3">
      <c r="A4" s="140"/>
      <c r="B4" s="136" t="s">
        <v>55</v>
      </c>
      <c r="C4" s="137"/>
      <c r="D4" s="137"/>
      <c r="E4" s="137"/>
      <c r="F4" s="137"/>
    </row>
    <row r="5" spans="1:6" ht="18.75" x14ac:dyDescent="0.25">
      <c r="A5" s="97">
        <v>1</v>
      </c>
      <c r="B5" s="67"/>
      <c r="C5" s="67"/>
      <c r="D5" s="67"/>
      <c r="E5" s="67"/>
      <c r="F5" s="67"/>
    </row>
    <row r="6" spans="1:6" ht="18.75" x14ac:dyDescent="0.25">
      <c r="A6" s="97">
        <v>2</v>
      </c>
      <c r="B6" s="67"/>
      <c r="C6" s="67"/>
      <c r="D6" s="67"/>
      <c r="E6" s="67"/>
      <c r="F6" s="67"/>
    </row>
    <row r="7" spans="1:6" ht="18.75" x14ac:dyDescent="0.25">
      <c r="A7" s="97">
        <v>3</v>
      </c>
      <c r="B7" s="67"/>
      <c r="C7" s="67"/>
      <c r="D7" s="67"/>
      <c r="E7" s="67"/>
      <c r="F7" s="67"/>
    </row>
    <row r="8" spans="1:6" ht="18.75" x14ac:dyDescent="0.25">
      <c r="A8" s="97">
        <v>4</v>
      </c>
      <c r="B8" s="67"/>
      <c r="C8" s="67"/>
      <c r="D8" s="67"/>
      <c r="E8" s="67"/>
      <c r="F8" s="67"/>
    </row>
    <row r="9" spans="1:6" ht="18.75" x14ac:dyDescent="0.25">
      <c r="A9" s="97">
        <v>5</v>
      </c>
      <c r="B9" s="67"/>
      <c r="C9" s="67"/>
      <c r="D9" s="67"/>
      <c r="E9" s="67"/>
      <c r="F9" s="67"/>
    </row>
    <row r="10" spans="1:6" ht="23.25" customHeight="1" x14ac:dyDescent="0.3">
      <c r="A10" s="140"/>
      <c r="B10" s="136" t="s">
        <v>220</v>
      </c>
      <c r="C10" s="137"/>
      <c r="D10" s="137"/>
      <c r="E10" s="137"/>
      <c r="F10" s="137"/>
    </row>
    <row r="11" spans="1:6" ht="18.75" x14ac:dyDescent="0.25">
      <c r="A11" s="97">
        <v>1</v>
      </c>
      <c r="B11" s="56"/>
      <c r="C11" s="56"/>
      <c r="D11" s="56"/>
      <c r="E11" s="56"/>
      <c r="F11" s="56"/>
    </row>
    <row r="12" spans="1:6" ht="18.75" x14ac:dyDescent="0.25">
      <c r="A12" s="97">
        <v>2</v>
      </c>
      <c r="B12" s="56"/>
      <c r="C12" s="56"/>
      <c r="D12" s="56"/>
      <c r="E12" s="56"/>
      <c r="F12" s="56"/>
    </row>
    <row r="13" spans="1:6" ht="18.75" x14ac:dyDescent="0.25">
      <c r="A13" s="97">
        <v>3</v>
      </c>
      <c r="B13" s="56"/>
      <c r="C13" s="56"/>
      <c r="D13" s="56"/>
      <c r="E13" s="56"/>
      <c r="F13" s="56"/>
    </row>
    <row r="14" spans="1:6" ht="18.75" x14ac:dyDescent="0.25">
      <c r="A14" s="97">
        <v>4</v>
      </c>
      <c r="B14" s="56"/>
      <c r="C14" s="56"/>
      <c r="D14" s="56"/>
      <c r="E14" s="56"/>
      <c r="F14" s="56"/>
    </row>
    <row r="15" spans="1:6" ht="18.75" x14ac:dyDescent="0.25">
      <c r="A15" s="97">
        <v>5</v>
      </c>
      <c r="B15" s="56"/>
      <c r="C15" s="56"/>
      <c r="D15" s="56"/>
      <c r="E15" s="56"/>
      <c r="F15" s="56"/>
    </row>
    <row r="16" spans="1:6" ht="18.75" x14ac:dyDescent="0.3">
      <c r="A16" s="140"/>
      <c r="B16" s="136" t="s">
        <v>65</v>
      </c>
      <c r="C16" s="137"/>
      <c r="D16" s="137"/>
      <c r="E16" s="137"/>
      <c r="F16" s="137"/>
    </row>
    <row r="17" spans="1:6" ht="18.75" x14ac:dyDescent="0.25">
      <c r="A17" s="97">
        <v>1</v>
      </c>
      <c r="B17" s="56"/>
      <c r="C17" s="56"/>
      <c r="D17" s="56"/>
      <c r="E17" s="56"/>
      <c r="F17" s="56"/>
    </row>
    <row r="18" spans="1:6" ht="18.75" x14ac:dyDescent="0.25">
      <c r="A18" s="97">
        <v>2</v>
      </c>
      <c r="B18" s="56"/>
      <c r="C18" s="56"/>
      <c r="D18" s="56"/>
      <c r="E18" s="56"/>
      <c r="F18" s="56"/>
    </row>
    <row r="19" spans="1:6" ht="18.75" x14ac:dyDescent="0.25">
      <c r="A19" s="97">
        <v>3</v>
      </c>
      <c r="B19" s="56"/>
      <c r="C19" s="56"/>
      <c r="D19" s="56"/>
      <c r="E19" s="56"/>
      <c r="F19" s="56"/>
    </row>
    <row r="20" spans="1:6" ht="18.75" x14ac:dyDescent="0.25">
      <c r="A20" s="97">
        <v>4</v>
      </c>
      <c r="B20" s="56"/>
      <c r="C20" s="56"/>
      <c r="D20" s="56"/>
      <c r="E20" s="56"/>
      <c r="F20" s="56"/>
    </row>
    <row r="21" spans="1:6" ht="18.75" x14ac:dyDescent="0.25">
      <c r="A21" s="97">
        <v>5</v>
      </c>
      <c r="B21" s="67"/>
      <c r="C21" s="67"/>
      <c r="D21" s="67"/>
      <c r="E21" s="67"/>
      <c r="F21" s="67"/>
    </row>
    <row r="22" spans="1:6" ht="37.5" x14ac:dyDescent="0.3">
      <c r="A22" s="140"/>
      <c r="B22" s="142" t="s">
        <v>180</v>
      </c>
      <c r="C22" s="137"/>
      <c r="D22" s="137"/>
      <c r="E22" s="137"/>
      <c r="F22" s="137"/>
    </row>
    <row r="23" spans="1:6" ht="18.75" x14ac:dyDescent="0.3">
      <c r="A23" s="158">
        <v>1</v>
      </c>
      <c r="B23" s="143"/>
      <c r="C23" s="141"/>
      <c r="D23" s="141"/>
      <c r="E23" s="141"/>
      <c r="F23" s="141"/>
    </row>
    <row r="24" spans="1:6" ht="18.75" x14ac:dyDescent="0.3">
      <c r="A24" s="158">
        <v>2</v>
      </c>
      <c r="B24" s="143"/>
      <c r="C24" s="141"/>
      <c r="D24" s="141"/>
      <c r="E24" s="141"/>
      <c r="F24" s="141"/>
    </row>
    <row r="25" spans="1:6" ht="18.75" x14ac:dyDescent="0.3">
      <c r="A25" s="158">
        <v>3</v>
      </c>
      <c r="B25" s="143"/>
      <c r="C25" s="141"/>
      <c r="D25" s="141"/>
      <c r="E25" s="141"/>
      <c r="F25" s="141"/>
    </row>
    <row r="26" spans="1:6" ht="18.75" x14ac:dyDescent="0.3">
      <c r="A26" s="158">
        <v>4</v>
      </c>
      <c r="B26" s="143"/>
      <c r="C26" s="141"/>
      <c r="D26" s="141"/>
      <c r="E26" s="141"/>
      <c r="F26" s="141"/>
    </row>
    <row r="27" spans="1:6" ht="18.75" x14ac:dyDescent="0.3">
      <c r="A27" s="158">
        <v>5</v>
      </c>
      <c r="B27" s="143"/>
      <c r="C27" s="141"/>
      <c r="D27" s="141"/>
      <c r="E27" s="141"/>
      <c r="F27" s="141"/>
    </row>
    <row r="28" spans="1:6" ht="18.75" x14ac:dyDescent="0.25">
      <c r="A28" s="161"/>
      <c r="B28" s="139" t="s">
        <v>217</v>
      </c>
      <c r="C28" s="200"/>
      <c r="D28" s="200"/>
      <c r="E28" s="200"/>
      <c r="F28" s="200"/>
    </row>
    <row r="29" spans="1:6" ht="18.75" x14ac:dyDescent="0.3">
      <c r="A29" s="140"/>
      <c r="B29" s="136" t="s">
        <v>221</v>
      </c>
      <c r="C29" s="199"/>
      <c r="D29" s="137"/>
      <c r="E29" s="137"/>
      <c r="F29" s="137"/>
    </row>
    <row r="30" spans="1:6" ht="18.75" x14ac:dyDescent="0.25">
      <c r="A30" s="97">
        <v>1</v>
      </c>
      <c r="B30" s="56"/>
      <c r="C30" s="56"/>
      <c r="D30" s="56"/>
      <c r="E30" s="56"/>
      <c r="F30" s="56"/>
    </row>
    <row r="31" spans="1:6" ht="18.75" x14ac:dyDescent="0.25">
      <c r="A31" s="97">
        <v>2</v>
      </c>
      <c r="B31" s="56"/>
      <c r="C31" s="56"/>
      <c r="D31" s="56"/>
      <c r="E31" s="56"/>
      <c r="F31" s="56"/>
    </row>
    <row r="32" spans="1:6" ht="18.75" x14ac:dyDescent="0.25">
      <c r="A32" s="97">
        <v>3</v>
      </c>
      <c r="B32" s="56"/>
      <c r="C32" s="56"/>
      <c r="D32" s="56"/>
      <c r="E32" s="56"/>
      <c r="F32" s="56"/>
    </row>
    <row r="33" spans="1:6" ht="18.75" x14ac:dyDescent="0.25">
      <c r="A33" s="97">
        <v>4</v>
      </c>
      <c r="B33" s="56"/>
      <c r="C33" s="56"/>
      <c r="D33" s="56"/>
      <c r="E33" s="56"/>
      <c r="F33" s="56"/>
    </row>
    <row r="34" spans="1:6" ht="18.75" x14ac:dyDescent="0.25">
      <c r="A34" s="97">
        <v>5</v>
      </c>
      <c r="B34" s="67"/>
      <c r="C34" s="154"/>
      <c r="D34" s="155"/>
      <c r="E34" s="155"/>
      <c r="F34" s="155"/>
    </row>
    <row r="35" spans="1:6" ht="18.75" x14ac:dyDescent="0.3">
      <c r="A35" s="162"/>
      <c r="B35" s="136" t="s">
        <v>220</v>
      </c>
      <c r="C35" s="137"/>
      <c r="D35" s="137"/>
      <c r="E35" s="137"/>
      <c r="F35" s="137"/>
    </row>
    <row r="36" spans="1:6" ht="18.75" customHeight="1" x14ac:dyDescent="0.25">
      <c r="A36" s="97">
        <v>1</v>
      </c>
      <c r="B36" s="56"/>
      <c r="C36" s="56"/>
      <c r="D36" s="56"/>
      <c r="E36" s="56"/>
      <c r="F36" s="56"/>
    </row>
    <row r="37" spans="1:6" ht="24" customHeight="1" x14ac:dyDescent="0.25">
      <c r="A37" s="97">
        <v>2</v>
      </c>
      <c r="B37" s="56"/>
      <c r="C37" s="56"/>
      <c r="D37" s="56"/>
      <c r="E37" s="56"/>
      <c r="F37" s="56"/>
    </row>
    <row r="38" spans="1:6" ht="21" customHeight="1" x14ac:dyDescent="0.25">
      <c r="A38" s="97">
        <v>3</v>
      </c>
      <c r="B38" s="56"/>
      <c r="C38" s="56"/>
      <c r="D38" s="56"/>
      <c r="E38" s="56"/>
      <c r="F38" s="56"/>
    </row>
    <row r="39" spans="1:6" ht="18.75" customHeight="1" x14ac:dyDescent="0.25">
      <c r="A39" s="97">
        <v>4</v>
      </c>
      <c r="B39" s="56"/>
      <c r="C39" s="56"/>
      <c r="D39" s="56"/>
      <c r="E39" s="56"/>
      <c r="F39" s="56"/>
    </row>
    <row r="40" spans="1:6" ht="19.5" customHeight="1" x14ac:dyDescent="0.25">
      <c r="A40" s="97">
        <v>5</v>
      </c>
      <c r="B40" s="56"/>
      <c r="C40" s="56"/>
      <c r="D40" s="56"/>
      <c r="E40" s="56"/>
      <c r="F40" s="56"/>
    </row>
    <row r="41" spans="1:6" ht="18.75" x14ac:dyDescent="0.25">
      <c r="A41" s="97">
        <v>6</v>
      </c>
      <c r="B41" s="56"/>
      <c r="C41" s="56"/>
      <c r="D41" s="56"/>
      <c r="E41" s="56"/>
      <c r="F41" s="56"/>
    </row>
    <row r="42" spans="1:6" ht="18" customHeight="1" x14ac:dyDescent="0.25">
      <c r="A42" s="97">
        <v>7</v>
      </c>
      <c r="B42" s="56"/>
      <c r="C42" s="56"/>
      <c r="D42" s="56"/>
      <c r="E42" s="56"/>
      <c r="F42" s="56"/>
    </row>
    <row r="43" spans="1:6" ht="20.25" customHeight="1" x14ac:dyDescent="0.25">
      <c r="A43" s="163">
        <v>8</v>
      </c>
      <c r="B43" s="56"/>
      <c r="C43" s="56"/>
      <c r="D43" s="56"/>
      <c r="E43" s="56"/>
      <c r="F43" s="56"/>
    </row>
    <row r="44" spans="1:6" ht="20.25" customHeight="1" x14ac:dyDescent="0.25">
      <c r="A44" s="163">
        <v>9</v>
      </c>
      <c r="B44" s="56"/>
      <c r="C44" s="56"/>
      <c r="D44" s="56"/>
      <c r="E44" s="56"/>
      <c r="F44" s="56"/>
    </row>
    <row r="45" spans="1:6" ht="21" customHeight="1" x14ac:dyDescent="0.25">
      <c r="A45" s="163">
        <v>10</v>
      </c>
      <c r="B45" s="56"/>
      <c r="C45" s="56"/>
      <c r="D45" s="56"/>
      <c r="E45" s="56"/>
      <c r="F45" s="56"/>
    </row>
    <row r="46" spans="1:6" ht="18.75" x14ac:dyDescent="0.3">
      <c r="A46" s="164"/>
      <c r="B46" s="136" t="s">
        <v>65</v>
      </c>
      <c r="C46" s="137"/>
      <c r="D46" s="137"/>
      <c r="E46" s="137"/>
      <c r="F46" s="137"/>
    </row>
    <row r="47" spans="1:6" ht="18.75" x14ac:dyDescent="0.25">
      <c r="A47" s="97">
        <v>1</v>
      </c>
      <c r="B47" s="56"/>
      <c r="C47" s="56"/>
      <c r="D47" s="56"/>
      <c r="E47" s="56"/>
      <c r="F47" s="56"/>
    </row>
    <row r="48" spans="1:6" ht="22.5" customHeight="1" x14ac:dyDescent="0.25">
      <c r="A48" s="97">
        <v>2</v>
      </c>
      <c r="B48" s="56"/>
      <c r="C48" s="56"/>
      <c r="D48" s="56"/>
      <c r="E48" s="56"/>
      <c r="F48" s="56"/>
    </row>
    <row r="49" spans="1:6" ht="17.25" customHeight="1" x14ac:dyDescent="0.25">
      <c r="A49" s="97">
        <v>3</v>
      </c>
      <c r="B49" s="56"/>
      <c r="C49" s="56"/>
      <c r="D49" s="56"/>
      <c r="E49" s="56"/>
      <c r="F49" s="56"/>
    </row>
    <row r="50" spans="1:6" ht="18.75" x14ac:dyDescent="0.25">
      <c r="A50" s="97">
        <v>4</v>
      </c>
      <c r="B50" s="56"/>
      <c r="C50" s="56"/>
      <c r="D50" s="56"/>
      <c r="E50" s="56"/>
      <c r="F50" s="56"/>
    </row>
    <row r="51" spans="1:6" ht="18.75" x14ac:dyDescent="0.25">
      <c r="A51" s="97">
        <v>5</v>
      </c>
      <c r="B51" s="56"/>
      <c r="C51" s="56"/>
      <c r="D51" s="56"/>
      <c r="E51" s="56"/>
      <c r="F51" s="56"/>
    </row>
    <row r="52" spans="1:6" ht="18.75" x14ac:dyDescent="0.25">
      <c r="A52" s="97">
        <v>6</v>
      </c>
      <c r="B52" s="56"/>
      <c r="C52" s="56"/>
      <c r="D52" s="56"/>
      <c r="E52" s="56"/>
      <c r="F52" s="56"/>
    </row>
    <row r="53" spans="1:6" ht="18.75" x14ac:dyDescent="0.25">
      <c r="A53" s="97">
        <v>7</v>
      </c>
      <c r="B53" s="56"/>
      <c r="C53" s="56"/>
      <c r="D53" s="56"/>
      <c r="E53" s="56"/>
      <c r="F53" s="56"/>
    </row>
    <row r="54" spans="1:6" ht="18.75" x14ac:dyDescent="0.25">
      <c r="A54" s="97">
        <v>8</v>
      </c>
      <c r="B54" s="56"/>
      <c r="C54" s="56"/>
      <c r="D54" s="56"/>
      <c r="E54" s="56"/>
      <c r="F54" s="56"/>
    </row>
    <row r="55" spans="1:6" ht="18.75" x14ac:dyDescent="0.25">
      <c r="A55" s="97">
        <v>9</v>
      </c>
      <c r="B55" s="56"/>
      <c r="C55" s="56"/>
      <c r="D55" s="56"/>
      <c r="E55" s="56"/>
      <c r="F55" s="56"/>
    </row>
    <row r="56" spans="1:6" ht="18.75" x14ac:dyDescent="0.25">
      <c r="A56" s="97">
        <v>10</v>
      </c>
      <c r="B56" s="56"/>
      <c r="C56" s="56"/>
      <c r="D56" s="56"/>
      <c r="E56" s="56"/>
      <c r="F56" s="56"/>
    </row>
    <row r="57" spans="1:6" ht="37.5" x14ac:dyDescent="0.3">
      <c r="A57" s="140"/>
      <c r="B57" s="142" t="s">
        <v>180</v>
      </c>
      <c r="C57" s="137"/>
      <c r="D57" s="137"/>
      <c r="E57" s="137"/>
      <c r="F57" s="137"/>
    </row>
    <row r="58" spans="1:6" ht="18.75" x14ac:dyDescent="0.25">
      <c r="A58" s="97">
        <v>1</v>
      </c>
      <c r="B58" s="67"/>
      <c r="C58" s="67"/>
      <c r="D58" s="67"/>
      <c r="E58" s="67"/>
      <c r="F58" s="67"/>
    </row>
    <row r="59" spans="1:6" ht="18.75" x14ac:dyDescent="0.25">
      <c r="A59" s="97">
        <v>2</v>
      </c>
      <c r="B59" s="67"/>
      <c r="C59" s="67"/>
      <c r="D59" s="67"/>
      <c r="E59" s="67"/>
      <c r="F59" s="67"/>
    </row>
    <row r="60" spans="1:6" ht="18.75" x14ac:dyDescent="0.25">
      <c r="A60" s="97">
        <v>3</v>
      </c>
      <c r="B60" s="67"/>
      <c r="C60" s="67"/>
      <c r="D60" s="67"/>
      <c r="E60" s="67"/>
      <c r="F60" s="67"/>
    </row>
    <row r="61" spans="1:6" ht="18.75" x14ac:dyDescent="0.25">
      <c r="A61" s="97">
        <v>4</v>
      </c>
      <c r="B61" s="67"/>
      <c r="C61" s="67"/>
      <c r="D61" s="67"/>
      <c r="E61" s="67"/>
      <c r="F61" s="67"/>
    </row>
    <row r="62" spans="1:6" ht="18.75" x14ac:dyDescent="0.25">
      <c r="A62" s="97">
        <v>5</v>
      </c>
      <c r="B62" s="67"/>
      <c r="C62" s="67"/>
      <c r="D62" s="67"/>
      <c r="E62" s="67"/>
      <c r="F62" s="67"/>
    </row>
    <row r="63" spans="1:6" ht="18.75" x14ac:dyDescent="0.25">
      <c r="A63" s="161"/>
      <c r="B63" s="139" t="s">
        <v>219</v>
      </c>
      <c r="C63" s="200"/>
      <c r="D63" s="200"/>
      <c r="E63" s="200"/>
      <c r="F63" s="200"/>
    </row>
    <row r="64" spans="1:6" ht="18.75" x14ac:dyDescent="0.3">
      <c r="A64" s="140"/>
      <c r="B64" s="136" t="s">
        <v>221</v>
      </c>
      <c r="C64" s="137"/>
      <c r="D64" s="137"/>
      <c r="E64" s="137"/>
      <c r="F64" s="137"/>
    </row>
    <row r="65" spans="1:6" ht="20.25" customHeight="1" x14ac:dyDescent="0.25">
      <c r="A65" s="97">
        <v>1</v>
      </c>
      <c r="B65" s="56"/>
      <c r="C65" s="56"/>
      <c r="D65" s="56"/>
      <c r="E65" s="56"/>
      <c r="F65" s="56"/>
    </row>
    <row r="66" spans="1:6" ht="20.25" customHeight="1" x14ac:dyDescent="0.25">
      <c r="A66" s="97">
        <v>2</v>
      </c>
      <c r="B66" s="56"/>
      <c r="C66" s="56"/>
      <c r="D66" s="56"/>
      <c r="E66" s="56"/>
      <c r="F66" s="56"/>
    </row>
    <row r="67" spans="1:6" ht="20.25" customHeight="1" x14ac:dyDescent="0.25">
      <c r="A67" s="97">
        <v>3</v>
      </c>
      <c r="B67" s="56"/>
      <c r="C67" s="56"/>
      <c r="D67" s="56"/>
      <c r="E67" s="56"/>
      <c r="F67" s="56"/>
    </row>
    <row r="68" spans="1:6" ht="18.75" x14ac:dyDescent="0.25">
      <c r="A68" s="97">
        <v>4</v>
      </c>
      <c r="B68" s="56"/>
      <c r="C68" s="56"/>
      <c r="D68" s="56"/>
      <c r="E68" s="56"/>
      <c r="F68" s="56"/>
    </row>
    <row r="69" spans="1:6" ht="18.75" x14ac:dyDescent="0.25">
      <c r="A69" s="97">
        <v>5</v>
      </c>
      <c r="B69" s="67"/>
      <c r="C69" s="67"/>
      <c r="D69" s="67"/>
      <c r="E69" s="67"/>
      <c r="F69" s="67"/>
    </row>
    <row r="70" spans="1:6" ht="18.75" x14ac:dyDescent="0.3">
      <c r="A70" s="140"/>
      <c r="B70" s="136" t="s">
        <v>220</v>
      </c>
      <c r="C70" s="137"/>
      <c r="D70" s="137"/>
      <c r="E70" s="137"/>
      <c r="F70" s="137"/>
    </row>
    <row r="71" spans="1:6" ht="35.450000000000003" customHeight="1" x14ac:dyDescent="0.25">
      <c r="A71" s="97">
        <v>1</v>
      </c>
      <c r="B71" s="120" t="s">
        <v>617</v>
      </c>
      <c r="C71" s="120" t="s">
        <v>618</v>
      </c>
      <c r="D71" s="120" t="s">
        <v>605</v>
      </c>
      <c r="E71" s="276" t="s">
        <v>620</v>
      </c>
      <c r="F71" s="120" t="s">
        <v>619</v>
      </c>
    </row>
    <row r="72" spans="1:6" ht="18.75" x14ac:dyDescent="0.25">
      <c r="A72" s="97">
        <v>2</v>
      </c>
      <c r="B72" s="56"/>
      <c r="C72" s="56"/>
      <c r="D72" s="56"/>
      <c r="E72" s="56"/>
      <c r="F72" s="56"/>
    </row>
    <row r="73" spans="1:6" ht="18.75" x14ac:dyDescent="0.25">
      <c r="A73" s="97">
        <v>3</v>
      </c>
      <c r="B73" s="56"/>
      <c r="C73" s="56"/>
      <c r="D73" s="56"/>
      <c r="E73" s="56"/>
      <c r="F73" s="56"/>
    </row>
    <row r="74" spans="1:6" ht="18.75" x14ac:dyDescent="0.25">
      <c r="A74" s="97">
        <v>4</v>
      </c>
      <c r="B74" s="56"/>
      <c r="C74" s="56"/>
      <c r="D74" s="56"/>
      <c r="E74" s="56"/>
      <c r="F74" s="56"/>
    </row>
    <row r="75" spans="1:6" ht="18.75" x14ac:dyDescent="0.25">
      <c r="A75" s="97">
        <v>5</v>
      </c>
      <c r="B75" s="56"/>
      <c r="C75" s="56"/>
      <c r="D75" s="56"/>
      <c r="E75" s="56"/>
      <c r="F75" s="56"/>
    </row>
    <row r="76" spans="1:6" ht="18.75" x14ac:dyDescent="0.25">
      <c r="A76" s="97">
        <v>6</v>
      </c>
      <c r="B76" s="56"/>
      <c r="C76" s="56"/>
      <c r="D76" s="56"/>
      <c r="E76" s="56"/>
      <c r="F76" s="56"/>
    </row>
    <row r="77" spans="1:6" ht="19.5" customHeight="1" x14ac:dyDescent="0.25">
      <c r="A77" s="97">
        <v>7</v>
      </c>
      <c r="B77" s="56"/>
      <c r="C77" s="56"/>
      <c r="D77" s="56"/>
      <c r="E77" s="56"/>
      <c r="F77" s="56"/>
    </row>
    <row r="78" spans="1:6" ht="21.75" customHeight="1" x14ac:dyDescent="0.25">
      <c r="A78" s="97">
        <v>8</v>
      </c>
      <c r="B78" s="56"/>
      <c r="C78" s="56"/>
      <c r="D78" s="56"/>
      <c r="E78" s="56"/>
      <c r="F78" s="56"/>
    </row>
    <row r="79" spans="1:6" ht="21" customHeight="1" x14ac:dyDescent="0.25">
      <c r="A79" s="97">
        <v>9</v>
      </c>
      <c r="B79" s="56"/>
      <c r="C79" s="56"/>
      <c r="D79" s="56"/>
      <c r="E79" s="56"/>
      <c r="F79" s="56"/>
    </row>
    <row r="80" spans="1:6" ht="21.75" customHeight="1" x14ac:dyDescent="0.25">
      <c r="A80" s="97">
        <v>10</v>
      </c>
      <c r="B80" s="56"/>
      <c r="C80" s="56"/>
      <c r="D80" s="56"/>
      <c r="E80" s="56"/>
      <c r="F80" s="56"/>
    </row>
    <row r="81" spans="1:6" ht="22.5" customHeight="1" x14ac:dyDescent="0.25">
      <c r="A81" s="97">
        <v>11</v>
      </c>
      <c r="B81" s="56"/>
      <c r="C81" s="56"/>
      <c r="D81" s="56"/>
      <c r="E81" s="56"/>
      <c r="F81" s="56"/>
    </row>
    <row r="82" spans="1:6" ht="20.25" customHeight="1" x14ac:dyDescent="0.25">
      <c r="A82" s="97">
        <v>12</v>
      </c>
      <c r="B82" s="56"/>
      <c r="C82" s="56"/>
      <c r="D82" s="56"/>
      <c r="E82" s="56"/>
      <c r="F82" s="56"/>
    </row>
    <row r="83" spans="1:6" ht="18.75" x14ac:dyDescent="0.3">
      <c r="A83" s="140"/>
      <c r="B83" s="136" t="s">
        <v>65</v>
      </c>
      <c r="C83" s="137"/>
      <c r="D83" s="201"/>
      <c r="E83" s="201"/>
      <c r="F83" s="137"/>
    </row>
    <row r="84" spans="1:6" ht="18.75" x14ac:dyDescent="0.25">
      <c r="A84" s="158">
        <v>1</v>
      </c>
      <c r="B84" s="56"/>
      <c r="C84" s="56"/>
      <c r="D84" s="56"/>
      <c r="E84" s="56"/>
      <c r="F84" s="56"/>
    </row>
    <row r="85" spans="1:6" ht="18.75" customHeight="1" x14ac:dyDescent="0.25">
      <c r="A85" s="158">
        <v>2</v>
      </c>
      <c r="B85" s="56"/>
      <c r="C85" s="56"/>
      <c r="D85" s="56"/>
      <c r="E85" s="56"/>
      <c r="F85" s="56"/>
    </row>
    <row r="86" spans="1:6" ht="18.75" x14ac:dyDescent="0.25">
      <c r="A86" s="158">
        <v>3</v>
      </c>
      <c r="B86" s="56"/>
      <c r="C86" s="56"/>
      <c r="D86" s="56"/>
      <c r="E86" s="56"/>
      <c r="F86" s="56"/>
    </row>
    <row r="87" spans="1:6" ht="18.75" customHeight="1" x14ac:dyDescent="0.25">
      <c r="A87" s="158">
        <v>4</v>
      </c>
      <c r="B87" s="56"/>
      <c r="C87" s="56"/>
      <c r="D87" s="56"/>
      <c r="E87" s="56"/>
      <c r="F87" s="56"/>
    </row>
    <row r="88" spans="1:6" ht="18" customHeight="1" x14ac:dyDescent="0.25">
      <c r="A88" s="158">
        <v>5</v>
      </c>
      <c r="B88" s="56"/>
      <c r="C88" s="56"/>
      <c r="D88" s="56"/>
      <c r="E88" s="56"/>
      <c r="F88" s="56"/>
    </row>
    <row r="89" spans="1:6" ht="23.25" customHeight="1" x14ac:dyDescent="0.25">
      <c r="A89" s="158">
        <v>6</v>
      </c>
      <c r="B89" s="56"/>
      <c r="C89" s="56"/>
      <c r="D89" s="56"/>
      <c r="E89" s="56"/>
      <c r="F89" s="56"/>
    </row>
    <row r="90" spans="1:6" ht="19.5" customHeight="1" x14ac:dyDescent="0.25">
      <c r="A90" s="158">
        <v>7</v>
      </c>
      <c r="B90" s="56"/>
      <c r="C90" s="56"/>
      <c r="D90" s="56"/>
      <c r="E90" s="56"/>
      <c r="F90" s="56"/>
    </row>
    <row r="91" spans="1:6" ht="24.75" customHeight="1" x14ac:dyDescent="0.25">
      <c r="A91" s="198">
        <v>8</v>
      </c>
      <c r="B91" s="56"/>
      <c r="C91" s="56"/>
      <c r="D91" s="56"/>
      <c r="E91" s="56"/>
      <c r="F91" s="56"/>
    </row>
    <row r="92" spans="1:6" ht="21" customHeight="1" x14ac:dyDescent="0.25">
      <c r="A92" s="198">
        <v>9</v>
      </c>
      <c r="B92" s="56"/>
      <c r="C92" s="56"/>
      <c r="D92" s="56"/>
      <c r="E92" s="56"/>
      <c r="F92" s="56"/>
    </row>
    <row r="93" spans="1:6" ht="37.5" x14ac:dyDescent="0.3">
      <c r="A93" s="164"/>
      <c r="B93" s="142" t="s">
        <v>180</v>
      </c>
      <c r="C93" s="137"/>
      <c r="D93" s="137"/>
      <c r="E93" s="137"/>
      <c r="F93" s="137"/>
    </row>
    <row r="94" spans="1:6" ht="18.75" x14ac:dyDescent="0.3">
      <c r="A94" s="158">
        <v>1</v>
      </c>
      <c r="B94" s="57"/>
      <c r="C94" s="141"/>
      <c r="D94" s="141"/>
      <c r="E94" s="141"/>
      <c r="F94" s="141"/>
    </row>
    <row r="95" spans="1:6" ht="18.75" x14ac:dyDescent="0.3">
      <c r="A95" s="158">
        <v>2</v>
      </c>
      <c r="B95" s="57"/>
      <c r="C95" s="141"/>
      <c r="D95" s="141"/>
      <c r="E95" s="141"/>
      <c r="F95" s="141"/>
    </row>
    <row r="96" spans="1:6" ht="18.75" x14ac:dyDescent="0.3">
      <c r="A96" s="158">
        <v>3</v>
      </c>
      <c r="B96" s="57"/>
      <c r="C96" s="141"/>
      <c r="D96" s="141"/>
      <c r="E96" s="141"/>
      <c r="F96" s="141"/>
    </row>
    <row r="97" spans="1:6" ht="18.75" x14ac:dyDescent="0.3">
      <c r="A97" s="158">
        <v>4</v>
      </c>
      <c r="B97" s="57"/>
      <c r="C97" s="141"/>
      <c r="D97" s="141"/>
      <c r="E97" s="141"/>
      <c r="F97" s="141"/>
    </row>
    <row r="98" spans="1:6" ht="18.75" x14ac:dyDescent="0.3">
      <c r="A98" s="158">
        <v>5</v>
      </c>
      <c r="B98" s="57"/>
      <c r="C98" s="141"/>
      <c r="D98" s="141"/>
      <c r="E98" s="141"/>
      <c r="F98" s="141"/>
    </row>
    <row r="99" spans="1:6" ht="18.75" x14ac:dyDescent="0.25">
      <c r="A99" s="161"/>
      <c r="B99" s="139" t="s">
        <v>215</v>
      </c>
      <c r="C99" s="139"/>
      <c r="D99" s="139"/>
      <c r="E99" s="139"/>
      <c r="F99" s="139"/>
    </row>
    <row r="100" spans="1:6" ht="18.75" x14ac:dyDescent="0.3">
      <c r="A100" s="140"/>
      <c r="B100" s="136" t="s">
        <v>221</v>
      </c>
      <c r="C100" s="137"/>
      <c r="D100" s="137"/>
      <c r="E100" s="137"/>
      <c r="F100" s="137"/>
    </row>
    <row r="101" spans="1:6" ht="18.75" x14ac:dyDescent="0.25">
      <c r="A101" s="97">
        <v>1</v>
      </c>
      <c r="B101" s="67"/>
      <c r="C101" s="67"/>
      <c r="D101" s="67"/>
      <c r="E101" s="67"/>
      <c r="F101" s="67"/>
    </row>
    <row r="102" spans="1:6" ht="18.75" x14ac:dyDescent="0.25">
      <c r="A102" s="97">
        <v>2</v>
      </c>
      <c r="B102" s="67"/>
      <c r="C102" s="67"/>
      <c r="D102" s="67"/>
      <c r="E102" s="67"/>
      <c r="F102" s="67"/>
    </row>
    <row r="103" spans="1:6" ht="18.75" x14ac:dyDescent="0.25">
      <c r="A103" s="97">
        <v>3</v>
      </c>
      <c r="B103" s="67"/>
      <c r="C103" s="67"/>
      <c r="D103" s="67"/>
      <c r="E103" s="67"/>
      <c r="F103" s="67"/>
    </row>
    <row r="104" spans="1:6" ht="18.75" x14ac:dyDescent="0.25">
      <c r="A104" s="97">
        <v>4</v>
      </c>
      <c r="B104" s="67"/>
      <c r="C104" s="67"/>
      <c r="D104" s="67"/>
      <c r="E104" s="67"/>
      <c r="F104" s="67"/>
    </row>
    <row r="105" spans="1:6" ht="18.75" x14ac:dyDescent="0.25">
      <c r="A105" s="97">
        <v>5</v>
      </c>
      <c r="B105" s="67"/>
      <c r="C105" s="67"/>
      <c r="D105" s="67"/>
      <c r="E105" s="67"/>
      <c r="F105" s="67"/>
    </row>
    <row r="106" spans="1:6" ht="18.75" x14ac:dyDescent="0.3">
      <c r="A106" s="140"/>
      <c r="B106" s="136" t="s">
        <v>220</v>
      </c>
      <c r="C106" s="137"/>
      <c r="D106" s="137"/>
      <c r="E106" s="137"/>
      <c r="F106" s="137"/>
    </row>
    <row r="107" spans="1:6" ht="18.75" x14ac:dyDescent="0.25">
      <c r="A107" s="97">
        <v>1</v>
      </c>
      <c r="B107" s="56"/>
      <c r="C107" s="56"/>
      <c r="D107" s="56"/>
      <c r="E107" s="56"/>
      <c r="F107" s="56"/>
    </row>
    <row r="108" spans="1:6" ht="18.75" x14ac:dyDescent="0.25">
      <c r="A108" s="97">
        <v>2</v>
      </c>
      <c r="B108" s="56"/>
      <c r="C108" s="56"/>
      <c r="D108" s="56"/>
      <c r="E108" s="56"/>
      <c r="F108" s="56"/>
    </row>
    <row r="109" spans="1:6" ht="18.75" x14ac:dyDescent="0.25">
      <c r="A109" s="97">
        <v>3</v>
      </c>
      <c r="B109" s="56"/>
      <c r="C109" s="56"/>
      <c r="D109" s="56"/>
      <c r="E109" s="56"/>
      <c r="F109" s="56"/>
    </row>
    <row r="110" spans="1:6" ht="21.75" customHeight="1" x14ac:dyDescent="0.25">
      <c r="A110" s="97">
        <v>4</v>
      </c>
      <c r="B110" s="56"/>
      <c r="C110" s="56"/>
      <c r="D110" s="56"/>
      <c r="E110" s="56"/>
      <c r="F110" s="56"/>
    </row>
    <row r="111" spans="1:6" ht="18.75" x14ac:dyDescent="0.25">
      <c r="A111" s="97">
        <v>5</v>
      </c>
      <c r="B111" s="56"/>
      <c r="C111" s="56"/>
      <c r="D111" s="56"/>
      <c r="E111" s="56"/>
      <c r="F111" s="56"/>
    </row>
    <row r="112" spans="1:6" ht="18.75" x14ac:dyDescent="0.25">
      <c r="A112" s="97">
        <v>6</v>
      </c>
      <c r="B112" s="56"/>
      <c r="C112" s="56"/>
      <c r="D112" s="56"/>
      <c r="E112" s="56"/>
      <c r="F112" s="56"/>
    </row>
    <row r="113" spans="1:6" ht="18.75" x14ac:dyDescent="0.25">
      <c r="A113" s="97">
        <v>7</v>
      </c>
      <c r="B113" s="56"/>
      <c r="C113" s="56"/>
      <c r="D113" s="56"/>
      <c r="E113" s="56"/>
      <c r="F113" s="56"/>
    </row>
    <row r="114" spans="1:6" ht="22.5" customHeight="1" x14ac:dyDescent="0.25">
      <c r="A114" s="97">
        <v>8</v>
      </c>
      <c r="B114" s="56"/>
      <c r="C114" s="56"/>
      <c r="D114" s="56"/>
      <c r="E114" s="56"/>
      <c r="F114" s="56"/>
    </row>
    <row r="115" spans="1:6" ht="21.75" customHeight="1" x14ac:dyDescent="0.25">
      <c r="A115" s="97">
        <v>9</v>
      </c>
      <c r="B115" s="56"/>
      <c r="C115" s="56"/>
      <c r="D115" s="56"/>
      <c r="E115" s="56"/>
      <c r="F115" s="56"/>
    </row>
    <row r="116" spans="1:6" ht="20.25" customHeight="1" x14ac:dyDescent="0.25">
      <c r="A116" s="97">
        <v>10</v>
      </c>
      <c r="B116" s="56"/>
      <c r="C116" s="56"/>
      <c r="D116" s="56"/>
      <c r="E116" s="56"/>
      <c r="F116" s="56"/>
    </row>
    <row r="117" spans="1:6" ht="19.5" customHeight="1" x14ac:dyDescent="0.25">
      <c r="A117" s="97">
        <v>11</v>
      </c>
      <c r="B117" s="56"/>
      <c r="C117" s="56"/>
      <c r="D117" s="56"/>
      <c r="E117" s="56"/>
      <c r="F117" s="56"/>
    </row>
    <row r="118" spans="1:6" ht="24" customHeight="1" x14ac:dyDescent="0.25">
      <c r="A118" s="97">
        <v>12</v>
      </c>
      <c r="B118" s="56"/>
      <c r="C118" s="56"/>
      <c r="D118" s="56"/>
      <c r="E118" s="56"/>
      <c r="F118" s="56"/>
    </row>
    <row r="119" spans="1:6" ht="26.25" customHeight="1" x14ac:dyDescent="0.25">
      <c r="A119" s="97">
        <v>13</v>
      </c>
      <c r="B119" s="56"/>
      <c r="C119" s="56"/>
      <c r="D119" s="56"/>
      <c r="E119" s="56"/>
      <c r="F119" s="56"/>
    </row>
    <row r="120" spans="1:6" ht="19.5" customHeight="1" x14ac:dyDescent="0.25">
      <c r="A120" s="97">
        <v>14</v>
      </c>
      <c r="B120" s="56"/>
      <c r="C120" s="56"/>
      <c r="D120" s="56"/>
      <c r="E120" s="56"/>
      <c r="F120" s="56"/>
    </row>
    <row r="121" spans="1:6" ht="18.75" x14ac:dyDescent="0.25">
      <c r="A121" s="140"/>
      <c r="B121" s="135" t="s">
        <v>65</v>
      </c>
      <c r="C121" s="202"/>
      <c r="D121" s="202"/>
      <c r="E121" s="202"/>
      <c r="F121" s="202"/>
    </row>
    <row r="122" spans="1:6" ht="18.75" x14ac:dyDescent="0.25">
      <c r="A122" s="158">
        <v>1</v>
      </c>
      <c r="B122" s="56"/>
      <c r="C122" s="56"/>
      <c r="D122" s="56"/>
      <c r="E122" s="56"/>
      <c r="F122" s="56"/>
    </row>
    <row r="123" spans="1:6" ht="18.75" x14ac:dyDescent="0.25">
      <c r="A123" s="158">
        <v>2</v>
      </c>
      <c r="B123" s="56"/>
      <c r="C123" s="56"/>
      <c r="D123" s="56"/>
      <c r="E123" s="56"/>
      <c r="F123" s="56"/>
    </row>
    <row r="124" spans="1:6" ht="18.75" x14ac:dyDescent="0.25">
      <c r="A124" s="158">
        <v>3</v>
      </c>
      <c r="B124" s="56"/>
      <c r="C124" s="56"/>
      <c r="D124" s="56"/>
      <c r="E124" s="56"/>
      <c r="F124" s="56"/>
    </row>
    <row r="125" spans="1:6" ht="18.75" x14ac:dyDescent="0.25">
      <c r="A125" s="158">
        <v>4</v>
      </c>
      <c r="B125" s="56"/>
      <c r="C125" s="56"/>
      <c r="D125" s="56"/>
      <c r="E125" s="56"/>
      <c r="F125" s="56"/>
    </row>
    <row r="126" spans="1:6" ht="18.75" x14ac:dyDescent="0.3">
      <c r="A126" s="158">
        <v>5</v>
      </c>
      <c r="B126" s="57"/>
      <c r="C126" s="141"/>
      <c r="D126" s="141"/>
      <c r="E126" s="141"/>
      <c r="F126" s="141"/>
    </row>
    <row r="127" spans="1:6" ht="37.5" x14ac:dyDescent="0.3">
      <c r="A127" s="140"/>
      <c r="B127" s="142" t="s">
        <v>180</v>
      </c>
      <c r="C127" s="137"/>
      <c r="D127" s="137"/>
      <c r="E127" s="137"/>
      <c r="F127" s="137"/>
    </row>
    <row r="128" spans="1:6" ht="18.75" x14ac:dyDescent="0.3">
      <c r="A128" s="158">
        <v>1</v>
      </c>
      <c r="B128" s="57"/>
      <c r="C128" s="141"/>
      <c r="D128" s="141"/>
      <c r="E128" s="141"/>
      <c r="F128" s="141"/>
    </row>
    <row r="129" spans="1:6" ht="18.75" x14ac:dyDescent="0.3">
      <c r="A129" s="158">
        <v>2</v>
      </c>
      <c r="B129" s="57"/>
      <c r="C129" s="141"/>
      <c r="D129" s="141"/>
      <c r="E129" s="141"/>
      <c r="F129" s="141"/>
    </row>
    <row r="130" spans="1:6" ht="18.75" x14ac:dyDescent="0.3">
      <c r="A130" s="158">
        <v>3</v>
      </c>
      <c r="B130" s="57"/>
      <c r="C130" s="141"/>
      <c r="D130" s="141"/>
      <c r="E130" s="141"/>
      <c r="F130" s="141"/>
    </row>
    <row r="131" spans="1:6" ht="18.75" x14ac:dyDescent="0.3">
      <c r="A131" s="158">
        <v>4</v>
      </c>
      <c r="B131" s="57"/>
      <c r="C131" s="141"/>
      <c r="D131" s="141"/>
      <c r="E131" s="141"/>
      <c r="F131" s="141"/>
    </row>
    <row r="132" spans="1:6" ht="18.75" x14ac:dyDescent="0.3">
      <c r="A132" s="158">
        <v>5</v>
      </c>
      <c r="B132" s="57"/>
      <c r="C132" s="141"/>
      <c r="D132" s="141"/>
      <c r="E132" s="141"/>
      <c r="F132" s="141"/>
    </row>
    <row r="133" spans="1:6" ht="18.75" x14ac:dyDescent="0.25">
      <c r="A133" s="60"/>
      <c r="B133" s="60"/>
      <c r="C133" s="60"/>
      <c r="D133" s="60"/>
      <c r="E133" s="60"/>
      <c r="F133" s="60"/>
    </row>
    <row r="134" spans="1:6" ht="18.75" x14ac:dyDescent="0.25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hyperlinks>
    <hyperlink ref="E71" r:id="rId1" display="https://vk.com/multsemya?w=wall-109243077_1530"/>
  </hyperlinks>
  <pageMargins left="0.7" right="0.7" top="0.75" bottom="0.75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90" zoomScaleNormal="100" zoomScaleSheetLayoutView="90" workbookViewId="0">
      <selection activeCell="E5" sqref="E5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57" t="s">
        <v>129</v>
      </c>
      <c r="B1" s="357"/>
      <c r="C1" s="357"/>
      <c r="D1" s="357"/>
      <c r="E1" s="357"/>
    </row>
    <row r="2" spans="1:5" ht="94.5" customHeight="1" x14ac:dyDescent="0.25">
      <c r="A2" s="173" t="s">
        <v>130</v>
      </c>
      <c r="B2" s="173" t="s">
        <v>131</v>
      </c>
      <c r="C2" s="173" t="s">
        <v>132</v>
      </c>
      <c r="D2" s="173" t="s">
        <v>133</v>
      </c>
      <c r="E2" s="173" t="s">
        <v>134</v>
      </c>
    </row>
    <row r="3" spans="1:5" ht="56.25" x14ac:dyDescent="0.3">
      <c r="A3" s="64" t="s">
        <v>135</v>
      </c>
      <c r="B3" s="54">
        <v>10</v>
      </c>
      <c r="C3" s="101">
        <v>0</v>
      </c>
      <c r="D3" s="101">
        <v>10</v>
      </c>
      <c r="E3" s="101">
        <v>10</v>
      </c>
    </row>
    <row r="4" spans="1:5" ht="75" x14ac:dyDescent="0.3">
      <c r="A4" s="64" t="s">
        <v>136</v>
      </c>
      <c r="B4" s="54">
        <v>0</v>
      </c>
      <c r="C4" s="101">
        <v>0</v>
      </c>
      <c r="D4" s="101">
        <v>0</v>
      </c>
      <c r="E4" s="101">
        <v>0</v>
      </c>
    </row>
    <row r="5" spans="1:5" ht="112.5" x14ac:dyDescent="0.3">
      <c r="A5" s="64" t="s">
        <v>203</v>
      </c>
      <c r="B5" s="110">
        <v>0</v>
      </c>
      <c r="C5" s="110">
        <f>C6+C7+C8+C9</f>
        <v>0</v>
      </c>
      <c r="D5" s="110">
        <f>D6+D7+D8+D9</f>
        <v>0</v>
      </c>
      <c r="E5" s="110">
        <f>E6+E7+E8+E9</f>
        <v>0</v>
      </c>
    </row>
    <row r="6" spans="1:5" ht="24" customHeight="1" x14ac:dyDescent="0.3">
      <c r="A6" s="64" t="s">
        <v>241</v>
      </c>
      <c r="B6" s="54">
        <v>0</v>
      </c>
      <c r="C6" s="101">
        <v>0</v>
      </c>
      <c r="D6" s="101">
        <v>0</v>
      </c>
      <c r="E6" s="101">
        <v>0</v>
      </c>
    </row>
    <row r="7" spans="1:5" ht="37.5" x14ac:dyDescent="0.3">
      <c r="A7" s="64" t="s">
        <v>137</v>
      </c>
      <c r="B7" s="54">
        <v>0</v>
      </c>
      <c r="C7" s="101">
        <v>0</v>
      </c>
      <c r="D7" s="101">
        <v>0</v>
      </c>
      <c r="E7" s="101">
        <v>0</v>
      </c>
    </row>
    <row r="8" spans="1:5" ht="56.25" x14ac:dyDescent="0.3">
      <c r="A8" s="64" t="s">
        <v>138</v>
      </c>
      <c r="B8" s="54">
        <v>0</v>
      </c>
      <c r="C8" s="101">
        <v>0</v>
      </c>
      <c r="D8" s="101">
        <v>0</v>
      </c>
      <c r="E8" s="101">
        <v>0</v>
      </c>
    </row>
    <row r="9" spans="1:5" ht="56.25" x14ac:dyDescent="0.3">
      <c r="A9" s="64" t="s">
        <v>139</v>
      </c>
      <c r="B9" s="54">
        <v>0</v>
      </c>
      <c r="C9" s="101">
        <v>0</v>
      </c>
      <c r="D9" s="101">
        <v>0</v>
      </c>
      <c r="E9" s="101">
        <v>0</v>
      </c>
    </row>
    <row r="10" spans="1:5" ht="18.75" x14ac:dyDescent="0.25">
      <c r="A10" s="65" t="s">
        <v>84</v>
      </c>
      <c r="B10" s="99">
        <f>B9+B8+B7+B6+B5+B3+B4</f>
        <v>10</v>
      </c>
      <c r="C10" s="99">
        <f>C9+C8+C7+C6+C5+C4+C3</f>
        <v>0</v>
      </c>
      <c r="D10" s="99">
        <f>D9+D8+D7+D6+D5+D4+D3</f>
        <v>10</v>
      </c>
      <c r="E10" s="99">
        <f>E9+E8+E7+E6+E5+E4+E3</f>
        <v>10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view="pageBreakPreview" topLeftCell="A91" zoomScale="90" zoomScaleNormal="100" zoomScaleSheetLayoutView="90" workbookViewId="0">
      <selection activeCell="D94" sqref="D94"/>
    </sheetView>
  </sheetViews>
  <sheetFormatPr defaultRowHeight="15" x14ac:dyDescent="0.25"/>
  <cols>
    <col min="1" max="1" width="43.425781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56" t="s">
        <v>140</v>
      </c>
      <c r="B1" s="358"/>
      <c r="C1" s="358"/>
      <c r="D1" s="358"/>
      <c r="E1" s="358"/>
    </row>
    <row r="2" spans="1:5" ht="90.75" customHeight="1" x14ac:dyDescent="0.25">
      <c r="A2" s="27" t="s">
        <v>86</v>
      </c>
      <c r="B2" s="27" t="s">
        <v>245</v>
      </c>
      <c r="C2" s="239" t="s">
        <v>247</v>
      </c>
      <c r="D2" s="27" t="s">
        <v>261</v>
      </c>
      <c r="E2" s="27" t="s">
        <v>141</v>
      </c>
    </row>
    <row r="3" spans="1:5" ht="18.75" x14ac:dyDescent="0.25">
      <c r="A3" s="133" t="s">
        <v>204</v>
      </c>
      <c r="B3" s="134"/>
      <c r="C3" s="133"/>
      <c r="D3" s="133"/>
      <c r="E3" s="134"/>
    </row>
    <row r="4" spans="1:5" ht="15.75" x14ac:dyDescent="0.25">
      <c r="A4" s="153"/>
      <c r="B4" s="156"/>
      <c r="C4" s="156"/>
      <c r="D4" s="156"/>
      <c r="E4" s="153"/>
    </row>
    <row r="5" spans="1:5" ht="18.75" x14ac:dyDescent="0.25">
      <c r="A5" s="67"/>
      <c r="B5" s="98"/>
      <c r="C5" s="67"/>
      <c r="D5" s="67"/>
      <c r="E5" s="98"/>
    </row>
    <row r="6" spans="1:5" ht="18.75" x14ac:dyDescent="0.25">
      <c r="A6" s="67"/>
      <c r="B6" s="98"/>
      <c r="C6" s="67"/>
      <c r="D6" s="67"/>
      <c r="E6" s="98"/>
    </row>
    <row r="7" spans="1:5" ht="18.75" x14ac:dyDescent="0.25">
      <c r="A7" s="67"/>
      <c r="B7" s="98"/>
      <c r="C7" s="67"/>
      <c r="D7" s="67"/>
      <c r="E7" s="98"/>
    </row>
    <row r="8" spans="1:5" ht="18.75" x14ac:dyDescent="0.25">
      <c r="A8" s="67"/>
      <c r="B8" s="98"/>
      <c r="C8" s="67"/>
      <c r="D8" s="67"/>
      <c r="E8" s="98"/>
    </row>
    <row r="9" spans="1:5" ht="18.75" x14ac:dyDescent="0.25">
      <c r="A9" s="67"/>
      <c r="B9" s="98"/>
      <c r="C9" s="67"/>
      <c r="D9" s="67"/>
      <c r="E9" s="98"/>
    </row>
    <row r="10" spans="1:5" ht="18.75" x14ac:dyDescent="0.25">
      <c r="A10" s="133" t="s">
        <v>114</v>
      </c>
      <c r="B10" s="144"/>
      <c r="C10" s="133"/>
      <c r="D10" s="133"/>
      <c r="E10" s="134"/>
    </row>
    <row r="11" spans="1:5" ht="85.5" customHeight="1" x14ac:dyDescent="0.25">
      <c r="A11" s="153" t="s">
        <v>282</v>
      </c>
      <c r="B11" s="249">
        <v>44531</v>
      </c>
      <c r="C11" s="248" t="s">
        <v>283</v>
      </c>
      <c r="D11" s="272" t="s">
        <v>541</v>
      </c>
      <c r="E11" s="153" t="s">
        <v>284</v>
      </c>
    </row>
    <row r="12" spans="1:5" ht="110.25" x14ac:dyDescent="0.25">
      <c r="A12" s="153" t="s">
        <v>285</v>
      </c>
      <c r="B12" s="248">
        <v>2022</v>
      </c>
      <c r="C12" s="248" t="s">
        <v>283</v>
      </c>
      <c r="D12" s="273" t="s">
        <v>542</v>
      </c>
      <c r="E12" s="153" t="s">
        <v>286</v>
      </c>
    </row>
    <row r="13" spans="1:5" ht="120.75" customHeight="1" x14ac:dyDescent="0.25">
      <c r="A13" s="153" t="s">
        <v>285</v>
      </c>
      <c r="B13" s="248">
        <v>2022</v>
      </c>
      <c r="C13" s="248" t="s">
        <v>283</v>
      </c>
      <c r="D13" s="273" t="s">
        <v>542</v>
      </c>
      <c r="E13" s="153" t="s">
        <v>287</v>
      </c>
    </row>
    <row r="14" spans="1:5" ht="120" customHeight="1" x14ac:dyDescent="0.25">
      <c r="A14" s="153" t="s">
        <v>285</v>
      </c>
      <c r="B14" s="248">
        <v>2022</v>
      </c>
      <c r="C14" s="248" t="s">
        <v>283</v>
      </c>
      <c r="D14" s="273" t="s">
        <v>542</v>
      </c>
      <c r="E14" s="153" t="s">
        <v>288</v>
      </c>
    </row>
    <row r="15" spans="1:5" ht="79.5" customHeight="1" x14ac:dyDescent="0.25">
      <c r="A15" s="153" t="s">
        <v>289</v>
      </c>
      <c r="B15" s="248">
        <v>2022</v>
      </c>
      <c r="C15" s="248" t="s">
        <v>291</v>
      </c>
      <c r="D15" s="264" t="s">
        <v>509</v>
      </c>
      <c r="E15" s="153" t="s">
        <v>290</v>
      </c>
    </row>
    <row r="16" spans="1:5" ht="86.25" customHeight="1" x14ac:dyDescent="0.25">
      <c r="A16" s="153" t="s">
        <v>289</v>
      </c>
      <c r="B16" s="248">
        <v>2022</v>
      </c>
      <c r="C16" s="248" t="s">
        <v>291</v>
      </c>
      <c r="D16" s="264" t="s">
        <v>509</v>
      </c>
      <c r="E16" s="153" t="s">
        <v>292</v>
      </c>
    </row>
    <row r="17" spans="1:5" ht="86.25" customHeight="1" x14ac:dyDescent="0.25">
      <c r="A17" s="153" t="s">
        <v>289</v>
      </c>
      <c r="B17" s="248">
        <v>2022</v>
      </c>
      <c r="C17" s="248" t="s">
        <v>291</v>
      </c>
      <c r="D17" s="264" t="s">
        <v>509</v>
      </c>
      <c r="E17" s="153" t="s">
        <v>293</v>
      </c>
    </row>
    <row r="18" spans="1:5" ht="63" customHeight="1" x14ac:dyDescent="0.25">
      <c r="A18" s="153" t="s">
        <v>294</v>
      </c>
      <c r="B18" s="249">
        <v>44805</v>
      </c>
      <c r="C18" s="248" t="s">
        <v>291</v>
      </c>
      <c r="D18" s="264" t="s">
        <v>510</v>
      </c>
      <c r="E18" s="153" t="s">
        <v>295</v>
      </c>
    </row>
    <row r="19" spans="1:5" ht="77.25" customHeight="1" x14ac:dyDescent="0.25">
      <c r="A19" s="153" t="s">
        <v>294</v>
      </c>
      <c r="B19" s="249">
        <v>44805</v>
      </c>
      <c r="C19" s="248" t="s">
        <v>291</v>
      </c>
      <c r="D19" s="265" t="s">
        <v>510</v>
      </c>
      <c r="E19" s="153" t="s">
        <v>293</v>
      </c>
    </row>
    <row r="20" spans="1:5" ht="78" customHeight="1" x14ac:dyDescent="0.25">
      <c r="A20" s="153" t="s">
        <v>294</v>
      </c>
      <c r="B20" s="249">
        <v>44805</v>
      </c>
      <c r="C20" s="248" t="s">
        <v>291</v>
      </c>
      <c r="D20" s="264" t="s">
        <v>510</v>
      </c>
      <c r="E20" s="153" t="s">
        <v>296</v>
      </c>
    </row>
    <row r="21" spans="1:5" ht="81" customHeight="1" x14ac:dyDescent="0.25">
      <c r="A21" s="153" t="s">
        <v>294</v>
      </c>
      <c r="B21" s="249">
        <v>44805</v>
      </c>
      <c r="C21" s="248" t="s">
        <v>291</v>
      </c>
      <c r="D21" s="264" t="s">
        <v>510</v>
      </c>
      <c r="E21" s="153" t="s">
        <v>297</v>
      </c>
    </row>
    <row r="22" spans="1:5" ht="83.25" customHeight="1" x14ac:dyDescent="0.25">
      <c r="A22" s="153" t="s">
        <v>294</v>
      </c>
      <c r="B22" s="249">
        <v>44805</v>
      </c>
      <c r="C22" s="248" t="s">
        <v>291</v>
      </c>
      <c r="D22" s="264" t="s">
        <v>510</v>
      </c>
      <c r="E22" s="153" t="s">
        <v>298</v>
      </c>
    </row>
    <row r="23" spans="1:5" ht="83.25" customHeight="1" x14ac:dyDescent="0.25">
      <c r="A23" s="153" t="s">
        <v>294</v>
      </c>
      <c r="B23" s="249">
        <v>44805</v>
      </c>
      <c r="C23" s="248" t="s">
        <v>291</v>
      </c>
      <c r="D23" s="264" t="s">
        <v>510</v>
      </c>
      <c r="E23" s="153" t="s">
        <v>299</v>
      </c>
    </row>
    <row r="24" spans="1:5" ht="63" customHeight="1" x14ac:dyDescent="0.25">
      <c r="A24" s="153" t="s">
        <v>294</v>
      </c>
      <c r="B24" s="249">
        <v>44805</v>
      </c>
      <c r="C24" s="248" t="s">
        <v>291</v>
      </c>
      <c r="D24" s="264" t="s">
        <v>510</v>
      </c>
      <c r="E24" s="153" t="s">
        <v>300</v>
      </c>
    </row>
    <row r="25" spans="1:5" ht="72.75" customHeight="1" x14ac:dyDescent="0.25">
      <c r="A25" s="153" t="s">
        <v>301</v>
      </c>
      <c r="B25" s="249">
        <v>44866</v>
      </c>
      <c r="C25" s="248" t="s">
        <v>283</v>
      </c>
      <c r="D25" s="264" t="s">
        <v>511</v>
      </c>
      <c r="E25" s="153" t="s">
        <v>302</v>
      </c>
    </row>
    <row r="26" spans="1:5" ht="102" customHeight="1" x14ac:dyDescent="0.25">
      <c r="A26" s="153" t="s">
        <v>303</v>
      </c>
      <c r="B26" s="250">
        <v>44849</v>
      </c>
      <c r="C26" s="248" t="s">
        <v>283</v>
      </c>
      <c r="D26" s="264" t="s">
        <v>508</v>
      </c>
      <c r="E26" s="153" t="s">
        <v>304</v>
      </c>
    </row>
    <row r="27" spans="1:5" ht="92.25" customHeight="1" x14ac:dyDescent="0.25">
      <c r="A27" s="153" t="s">
        <v>303</v>
      </c>
      <c r="B27" s="250">
        <v>44849</v>
      </c>
      <c r="C27" s="248" t="s">
        <v>283</v>
      </c>
      <c r="D27" s="264" t="s">
        <v>508</v>
      </c>
      <c r="E27" s="153" t="s">
        <v>305</v>
      </c>
    </row>
    <row r="28" spans="1:5" ht="110.25" x14ac:dyDescent="0.25">
      <c r="A28" s="153" t="s">
        <v>303</v>
      </c>
      <c r="B28" s="250">
        <v>44849</v>
      </c>
      <c r="C28" s="248" t="s">
        <v>283</v>
      </c>
      <c r="D28" s="264" t="s">
        <v>508</v>
      </c>
      <c r="E28" s="153" t="s">
        <v>306</v>
      </c>
    </row>
    <row r="29" spans="1:5" ht="78.75" x14ac:dyDescent="0.25">
      <c r="A29" s="153" t="s">
        <v>303</v>
      </c>
      <c r="B29" s="250">
        <v>44849</v>
      </c>
      <c r="C29" s="248" t="s">
        <v>283</v>
      </c>
      <c r="D29" s="264" t="s">
        <v>508</v>
      </c>
      <c r="E29" s="153" t="s">
        <v>307</v>
      </c>
    </row>
    <row r="30" spans="1:5" ht="110.25" x14ac:dyDescent="0.25">
      <c r="A30" s="153" t="s">
        <v>303</v>
      </c>
      <c r="B30" s="250">
        <v>44849</v>
      </c>
      <c r="C30" s="248" t="s">
        <v>283</v>
      </c>
      <c r="D30" s="264" t="s">
        <v>508</v>
      </c>
      <c r="E30" s="153" t="s">
        <v>308</v>
      </c>
    </row>
    <row r="31" spans="1:5" ht="19.5" customHeight="1" x14ac:dyDescent="0.25">
      <c r="A31" s="238" t="s">
        <v>218</v>
      </c>
      <c r="B31" s="237"/>
      <c r="C31" s="236"/>
      <c r="D31" s="236"/>
      <c r="E31" s="236"/>
    </row>
    <row r="32" spans="1:5" ht="126.75" customHeight="1" x14ac:dyDescent="0.25">
      <c r="A32" s="153" t="s">
        <v>514</v>
      </c>
      <c r="B32" s="249">
        <v>44531</v>
      </c>
      <c r="C32" s="248" t="s">
        <v>283</v>
      </c>
      <c r="D32" s="264" t="s">
        <v>512</v>
      </c>
      <c r="E32" s="153" t="s">
        <v>513</v>
      </c>
    </row>
    <row r="33" spans="1:5" ht="111" customHeight="1" x14ac:dyDescent="0.25">
      <c r="A33" s="159" t="s">
        <v>329</v>
      </c>
      <c r="B33" s="249">
        <v>44562</v>
      </c>
      <c r="C33" s="248" t="s">
        <v>283</v>
      </c>
      <c r="D33" s="266" t="s">
        <v>515</v>
      </c>
      <c r="E33" s="159" t="s">
        <v>330</v>
      </c>
    </row>
    <row r="34" spans="1:5" ht="126" x14ac:dyDescent="0.25">
      <c r="A34" s="159" t="s">
        <v>329</v>
      </c>
      <c r="B34" s="249">
        <v>44562</v>
      </c>
      <c r="C34" s="248" t="s">
        <v>283</v>
      </c>
      <c r="D34" s="267" t="s">
        <v>515</v>
      </c>
      <c r="E34" s="159" t="s">
        <v>331</v>
      </c>
    </row>
    <row r="35" spans="1:5" ht="110.25" customHeight="1" x14ac:dyDescent="0.25">
      <c r="A35" s="159" t="s">
        <v>329</v>
      </c>
      <c r="B35" s="249">
        <v>44562</v>
      </c>
      <c r="C35" s="248" t="s">
        <v>283</v>
      </c>
      <c r="D35" s="264" t="s">
        <v>515</v>
      </c>
      <c r="E35" s="153" t="s">
        <v>332</v>
      </c>
    </row>
    <row r="36" spans="1:5" ht="126" x14ac:dyDescent="0.25">
      <c r="A36" s="159" t="s">
        <v>329</v>
      </c>
      <c r="B36" s="249">
        <v>44562</v>
      </c>
      <c r="C36" s="248" t="s">
        <v>283</v>
      </c>
      <c r="D36" s="266" t="s">
        <v>515</v>
      </c>
      <c r="E36" s="159" t="s">
        <v>333</v>
      </c>
    </row>
    <row r="37" spans="1:5" ht="126" x14ac:dyDescent="0.25">
      <c r="A37" s="159" t="s">
        <v>329</v>
      </c>
      <c r="B37" s="249">
        <v>44562</v>
      </c>
      <c r="C37" s="248" t="s">
        <v>283</v>
      </c>
      <c r="D37" s="266" t="s">
        <v>515</v>
      </c>
      <c r="E37" s="159" t="s">
        <v>334</v>
      </c>
    </row>
    <row r="38" spans="1:5" ht="126" x14ac:dyDescent="0.25">
      <c r="A38" s="159" t="s">
        <v>329</v>
      </c>
      <c r="B38" s="249">
        <v>44562</v>
      </c>
      <c r="C38" s="248" t="s">
        <v>283</v>
      </c>
      <c r="D38" s="266" t="s">
        <v>515</v>
      </c>
      <c r="E38" s="159" t="s">
        <v>335</v>
      </c>
    </row>
    <row r="39" spans="1:5" ht="126" x14ac:dyDescent="0.25">
      <c r="A39" s="159" t="s">
        <v>329</v>
      </c>
      <c r="B39" s="249">
        <v>44562</v>
      </c>
      <c r="C39" s="248" t="s">
        <v>283</v>
      </c>
      <c r="D39" s="266" t="s">
        <v>515</v>
      </c>
      <c r="E39" s="159" t="s">
        <v>336</v>
      </c>
    </row>
    <row r="40" spans="1:5" ht="126" x14ac:dyDescent="0.25">
      <c r="A40" s="159" t="s">
        <v>329</v>
      </c>
      <c r="B40" s="249">
        <v>44562</v>
      </c>
      <c r="C40" s="248" t="s">
        <v>283</v>
      </c>
      <c r="D40" s="266" t="s">
        <v>515</v>
      </c>
      <c r="E40" s="159" t="s">
        <v>337</v>
      </c>
    </row>
    <row r="41" spans="1:5" ht="126" x14ac:dyDescent="0.25">
      <c r="A41" s="159" t="s">
        <v>329</v>
      </c>
      <c r="B41" s="249">
        <v>44562</v>
      </c>
      <c r="C41" s="248" t="s">
        <v>283</v>
      </c>
      <c r="D41" s="266" t="s">
        <v>515</v>
      </c>
      <c r="E41" s="159" t="s">
        <v>338</v>
      </c>
    </row>
    <row r="42" spans="1:5" ht="126" x14ac:dyDescent="0.25">
      <c r="A42" s="159" t="s">
        <v>329</v>
      </c>
      <c r="B42" s="249">
        <v>44562</v>
      </c>
      <c r="C42" s="248" t="s">
        <v>283</v>
      </c>
      <c r="D42" s="266" t="s">
        <v>515</v>
      </c>
      <c r="E42" s="159" t="s">
        <v>339</v>
      </c>
    </row>
    <row r="43" spans="1:5" ht="126" x14ac:dyDescent="0.25">
      <c r="A43" s="159" t="s">
        <v>329</v>
      </c>
      <c r="B43" s="249">
        <v>44562</v>
      </c>
      <c r="C43" s="248" t="s">
        <v>283</v>
      </c>
      <c r="D43" s="266" t="s">
        <v>515</v>
      </c>
      <c r="E43" s="159" t="s">
        <v>340</v>
      </c>
    </row>
    <row r="44" spans="1:5" ht="126" x14ac:dyDescent="0.25">
      <c r="A44" s="159" t="s">
        <v>329</v>
      </c>
      <c r="B44" s="249">
        <v>44562</v>
      </c>
      <c r="C44" s="248" t="s">
        <v>283</v>
      </c>
      <c r="D44" s="266" t="s">
        <v>515</v>
      </c>
      <c r="E44" s="159" t="s">
        <v>341</v>
      </c>
    </row>
    <row r="45" spans="1:5" ht="94.5" x14ac:dyDescent="0.25">
      <c r="A45" s="159" t="s">
        <v>402</v>
      </c>
      <c r="B45" s="250">
        <v>44619</v>
      </c>
      <c r="C45" s="248" t="s">
        <v>403</v>
      </c>
      <c r="D45" s="266" t="s">
        <v>516</v>
      </c>
      <c r="E45" s="159" t="s">
        <v>404</v>
      </c>
    </row>
    <row r="46" spans="1:5" ht="94.5" x14ac:dyDescent="0.25">
      <c r="A46" s="159" t="s">
        <v>402</v>
      </c>
      <c r="B46" s="250">
        <v>44619</v>
      </c>
      <c r="C46" s="248" t="s">
        <v>403</v>
      </c>
      <c r="D46" s="266" t="s">
        <v>516</v>
      </c>
      <c r="E46" s="159" t="s">
        <v>405</v>
      </c>
    </row>
    <row r="47" spans="1:5" ht="94.5" x14ac:dyDescent="0.25">
      <c r="A47" s="159" t="s">
        <v>402</v>
      </c>
      <c r="B47" s="250">
        <v>44619</v>
      </c>
      <c r="C47" s="248" t="s">
        <v>403</v>
      </c>
      <c r="D47" s="266" t="s">
        <v>516</v>
      </c>
      <c r="E47" s="159" t="s">
        <v>406</v>
      </c>
    </row>
    <row r="48" spans="1:5" ht="94.5" x14ac:dyDescent="0.25">
      <c r="A48" s="159" t="s">
        <v>402</v>
      </c>
      <c r="B48" s="250">
        <v>44619</v>
      </c>
      <c r="C48" s="248" t="s">
        <v>403</v>
      </c>
      <c r="D48" s="266" t="s">
        <v>516</v>
      </c>
      <c r="E48" s="159" t="s">
        <v>407</v>
      </c>
    </row>
    <row r="49" spans="1:5" ht="94.5" x14ac:dyDescent="0.25">
      <c r="A49" s="159" t="s">
        <v>631</v>
      </c>
      <c r="B49" s="250">
        <v>44864</v>
      </c>
      <c r="C49" s="248" t="s">
        <v>283</v>
      </c>
      <c r="D49" s="279" t="s">
        <v>632</v>
      </c>
      <c r="E49" s="159" t="s">
        <v>324</v>
      </c>
    </row>
    <row r="50" spans="1:5" ht="94.5" x14ac:dyDescent="0.25">
      <c r="A50" s="159" t="s">
        <v>631</v>
      </c>
      <c r="B50" s="250">
        <v>44864</v>
      </c>
      <c r="C50" s="248" t="s">
        <v>283</v>
      </c>
      <c r="D50" s="279" t="s">
        <v>632</v>
      </c>
      <c r="E50" s="159" t="s">
        <v>295</v>
      </c>
    </row>
    <row r="51" spans="1:5" ht="94.5" x14ac:dyDescent="0.25">
      <c r="A51" s="159" t="s">
        <v>631</v>
      </c>
      <c r="B51" s="250">
        <v>44864</v>
      </c>
      <c r="C51" s="248" t="s">
        <v>283</v>
      </c>
      <c r="D51" s="279" t="s">
        <v>632</v>
      </c>
      <c r="E51" s="159" t="s">
        <v>349</v>
      </c>
    </row>
    <row r="52" spans="1:5" ht="94.5" x14ac:dyDescent="0.25">
      <c r="A52" s="159" t="s">
        <v>631</v>
      </c>
      <c r="B52" s="250">
        <v>44864</v>
      </c>
      <c r="C52" s="248" t="s">
        <v>283</v>
      </c>
      <c r="D52" s="279" t="s">
        <v>632</v>
      </c>
      <c r="E52" s="159" t="s">
        <v>633</v>
      </c>
    </row>
    <row r="53" spans="1:5" ht="94.5" x14ac:dyDescent="0.25">
      <c r="A53" s="159" t="s">
        <v>631</v>
      </c>
      <c r="B53" s="250">
        <v>44864</v>
      </c>
      <c r="C53" s="248" t="s">
        <v>283</v>
      </c>
      <c r="D53" s="279" t="s">
        <v>632</v>
      </c>
      <c r="E53" s="159" t="s">
        <v>325</v>
      </c>
    </row>
    <row r="54" spans="1:5" ht="18.75" x14ac:dyDescent="0.25">
      <c r="A54" s="133" t="s">
        <v>216</v>
      </c>
      <c r="B54" s="144"/>
      <c r="C54" s="133"/>
      <c r="D54" s="133"/>
      <c r="E54" s="134"/>
    </row>
    <row r="55" spans="1:5" ht="72.75" customHeight="1" x14ac:dyDescent="0.25">
      <c r="A55" s="165" t="s">
        <v>414</v>
      </c>
      <c r="B55" s="254">
        <v>44905</v>
      </c>
      <c r="C55" s="248" t="s">
        <v>283</v>
      </c>
      <c r="D55" s="268" t="s">
        <v>517</v>
      </c>
      <c r="E55" s="165" t="s">
        <v>415</v>
      </c>
    </row>
    <row r="56" spans="1:5" ht="78.75" x14ac:dyDescent="0.25">
      <c r="A56" s="165" t="s">
        <v>414</v>
      </c>
      <c r="B56" s="254">
        <v>44905</v>
      </c>
      <c r="C56" s="248" t="s">
        <v>283</v>
      </c>
      <c r="D56" s="268" t="s">
        <v>517</v>
      </c>
      <c r="E56" s="165" t="s">
        <v>416</v>
      </c>
    </row>
    <row r="57" spans="1:5" ht="63" x14ac:dyDescent="0.25">
      <c r="A57" s="165" t="s">
        <v>414</v>
      </c>
      <c r="B57" s="254">
        <v>44905</v>
      </c>
      <c r="C57" s="248" t="s">
        <v>283</v>
      </c>
      <c r="D57" s="268" t="s">
        <v>517</v>
      </c>
      <c r="E57" s="165" t="s">
        <v>417</v>
      </c>
    </row>
    <row r="58" spans="1:5" ht="63" x14ac:dyDescent="0.25">
      <c r="A58" s="165" t="s">
        <v>414</v>
      </c>
      <c r="B58" s="254">
        <v>44905</v>
      </c>
      <c r="C58" s="248" t="s">
        <v>283</v>
      </c>
      <c r="D58" s="268" t="s">
        <v>517</v>
      </c>
      <c r="E58" s="165" t="s">
        <v>418</v>
      </c>
    </row>
    <row r="59" spans="1:5" ht="57" customHeight="1" x14ac:dyDescent="0.25">
      <c r="A59" s="165" t="s">
        <v>419</v>
      </c>
      <c r="B59" s="248">
        <v>2022</v>
      </c>
      <c r="C59" s="248" t="s">
        <v>283</v>
      </c>
      <c r="D59" s="262" t="s">
        <v>507</v>
      </c>
      <c r="E59" s="165" t="s">
        <v>420</v>
      </c>
    </row>
    <row r="60" spans="1:5" ht="83.25" customHeight="1" x14ac:dyDescent="0.25">
      <c r="A60" s="165" t="s">
        <v>419</v>
      </c>
      <c r="B60" s="248">
        <v>2022</v>
      </c>
      <c r="C60" s="248" t="s">
        <v>283</v>
      </c>
      <c r="D60" s="262" t="s">
        <v>507</v>
      </c>
      <c r="E60" s="165" t="s">
        <v>421</v>
      </c>
    </row>
    <row r="61" spans="1:5" ht="88.5" customHeight="1" x14ac:dyDescent="0.25">
      <c r="A61" s="165" t="s">
        <v>419</v>
      </c>
      <c r="B61" s="248">
        <v>2022</v>
      </c>
      <c r="C61" s="248" t="s">
        <v>283</v>
      </c>
      <c r="D61" s="262" t="s">
        <v>507</v>
      </c>
      <c r="E61" s="165" t="s">
        <v>422</v>
      </c>
    </row>
    <row r="62" spans="1:5" ht="96" customHeight="1" x14ac:dyDescent="0.25">
      <c r="A62" s="165" t="s">
        <v>419</v>
      </c>
      <c r="B62" s="248">
        <v>2022</v>
      </c>
      <c r="C62" s="248" t="s">
        <v>283</v>
      </c>
      <c r="D62" s="262" t="s">
        <v>507</v>
      </c>
      <c r="E62" s="165" t="s">
        <v>423</v>
      </c>
    </row>
    <row r="63" spans="1:5" ht="96" customHeight="1" x14ac:dyDescent="0.25">
      <c r="A63" s="165" t="s">
        <v>419</v>
      </c>
      <c r="B63" s="248">
        <v>2022</v>
      </c>
      <c r="C63" s="248" t="s">
        <v>283</v>
      </c>
      <c r="D63" s="262" t="s">
        <v>507</v>
      </c>
      <c r="E63" s="165" t="s">
        <v>424</v>
      </c>
    </row>
    <row r="64" spans="1:5" ht="96" customHeight="1" x14ac:dyDescent="0.25">
      <c r="A64" s="165" t="s">
        <v>419</v>
      </c>
      <c r="B64" s="248">
        <v>2022</v>
      </c>
      <c r="C64" s="248" t="s">
        <v>283</v>
      </c>
      <c r="D64" s="262" t="s">
        <v>507</v>
      </c>
      <c r="E64" s="165" t="s">
        <v>425</v>
      </c>
    </row>
    <row r="65" spans="1:5" ht="81.75" customHeight="1" x14ac:dyDescent="0.25">
      <c r="A65" s="159" t="s">
        <v>309</v>
      </c>
      <c r="B65" s="249">
        <v>44531</v>
      </c>
      <c r="C65" s="248" t="s">
        <v>283</v>
      </c>
      <c r="D65" s="266" t="s">
        <v>518</v>
      </c>
      <c r="E65" s="159" t="s">
        <v>310</v>
      </c>
    </row>
    <row r="66" spans="1:5" ht="78.75" customHeight="1" x14ac:dyDescent="0.25">
      <c r="A66" s="159" t="s">
        <v>309</v>
      </c>
      <c r="B66" s="249">
        <v>44531</v>
      </c>
      <c r="C66" s="248" t="s">
        <v>283</v>
      </c>
      <c r="D66" s="266" t="s">
        <v>518</v>
      </c>
      <c r="E66" s="159" t="s">
        <v>311</v>
      </c>
    </row>
    <row r="67" spans="1:5" ht="67.5" customHeight="1" x14ac:dyDescent="0.25">
      <c r="A67" s="153" t="s">
        <v>312</v>
      </c>
      <c r="B67" s="154">
        <v>44548</v>
      </c>
      <c r="C67" s="248" t="s">
        <v>283</v>
      </c>
      <c r="D67" s="264" t="s">
        <v>519</v>
      </c>
      <c r="E67" s="153" t="s">
        <v>313</v>
      </c>
    </row>
    <row r="68" spans="1:5" ht="78.75" x14ac:dyDescent="0.25">
      <c r="A68" s="153" t="s">
        <v>312</v>
      </c>
      <c r="B68" s="154">
        <v>44548</v>
      </c>
      <c r="C68" s="248" t="s">
        <v>283</v>
      </c>
      <c r="D68" s="264" t="s">
        <v>519</v>
      </c>
      <c r="E68" s="153" t="s">
        <v>314</v>
      </c>
    </row>
    <row r="69" spans="1:5" ht="78.75" x14ac:dyDescent="0.25">
      <c r="A69" s="153" t="s">
        <v>312</v>
      </c>
      <c r="B69" s="154">
        <v>44548</v>
      </c>
      <c r="C69" s="248" t="s">
        <v>283</v>
      </c>
      <c r="D69" s="264" t="s">
        <v>519</v>
      </c>
      <c r="E69" s="153" t="s">
        <v>315</v>
      </c>
    </row>
    <row r="70" spans="1:5" ht="64.5" customHeight="1" x14ac:dyDescent="0.25">
      <c r="A70" s="153" t="s">
        <v>312</v>
      </c>
      <c r="B70" s="154">
        <v>44548</v>
      </c>
      <c r="C70" s="248" t="s">
        <v>283</v>
      </c>
      <c r="D70" s="264" t="s">
        <v>519</v>
      </c>
      <c r="E70" s="153" t="s">
        <v>316</v>
      </c>
    </row>
    <row r="71" spans="1:5" ht="78.75" x14ac:dyDescent="0.25">
      <c r="A71" s="153" t="s">
        <v>312</v>
      </c>
      <c r="B71" s="154">
        <v>44548</v>
      </c>
      <c r="C71" s="248" t="s">
        <v>283</v>
      </c>
      <c r="D71" s="264" t="s">
        <v>519</v>
      </c>
      <c r="E71" s="153" t="s">
        <v>317</v>
      </c>
    </row>
    <row r="72" spans="1:5" ht="82.5" customHeight="1" x14ac:dyDescent="0.25">
      <c r="A72" s="153" t="s">
        <v>312</v>
      </c>
      <c r="B72" s="154">
        <v>44548</v>
      </c>
      <c r="C72" s="248" t="s">
        <v>283</v>
      </c>
      <c r="D72" s="264" t="s">
        <v>519</v>
      </c>
      <c r="E72" s="153" t="s">
        <v>318</v>
      </c>
    </row>
    <row r="73" spans="1:5" ht="78.75" x14ac:dyDescent="0.25">
      <c r="A73" s="153" t="s">
        <v>312</v>
      </c>
      <c r="B73" s="154">
        <v>44548</v>
      </c>
      <c r="C73" s="248" t="s">
        <v>283</v>
      </c>
      <c r="D73" s="264" t="s">
        <v>519</v>
      </c>
      <c r="E73" s="153" t="s">
        <v>319</v>
      </c>
    </row>
    <row r="74" spans="1:5" ht="101.25" customHeight="1" x14ac:dyDescent="0.25">
      <c r="A74" s="153" t="s">
        <v>320</v>
      </c>
      <c r="B74" s="249">
        <v>44531</v>
      </c>
      <c r="C74" s="248" t="s">
        <v>283</v>
      </c>
      <c r="D74" s="264" t="s">
        <v>520</v>
      </c>
      <c r="E74" s="153" t="s">
        <v>321</v>
      </c>
    </row>
    <row r="75" spans="1:5" ht="78.75" customHeight="1" x14ac:dyDescent="0.25">
      <c r="A75" s="153" t="s">
        <v>322</v>
      </c>
      <c r="B75" s="249">
        <v>44805</v>
      </c>
      <c r="C75" s="248" t="s">
        <v>283</v>
      </c>
      <c r="D75" s="264" t="s">
        <v>521</v>
      </c>
      <c r="E75" s="153" t="s">
        <v>323</v>
      </c>
    </row>
    <row r="76" spans="1:5" ht="78" customHeight="1" x14ac:dyDescent="0.25">
      <c r="A76" s="153" t="s">
        <v>322</v>
      </c>
      <c r="B76" s="249">
        <v>44805</v>
      </c>
      <c r="C76" s="248" t="s">
        <v>283</v>
      </c>
      <c r="D76" s="264" t="s">
        <v>521</v>
      </c>
      <c r="E76" s="153" t="s">
        <v>324</v>
      </c>
    </row>
    <row r="77" spans="1:5" ht="83.25" customHeight="1" x14ac:dyDescent="0.25">
      <c r="A77" s="153" t="s">
        <v>322</v>
      </c>
      <c r="B77" s="249">
        <v>44805</v>
      </c>
      <c r="C77" s="248" t="s">
        <v>283</v>
      </c>
      <c r="D77" s="264" t="s">
        <v>521</v>
      </c>
      <c r="E77" s="153" t="s">
        <v>325</v>
      </c>
    </row>
    <row r="78" spans="1:5" ht="15.75" hidden="1" customHeight="1" x14ac:dyDescent="0.25">
      <c r="A78" s="153" t="s">
        <v>322</v>
      </c>
      <c r="B78" s="249">
        <v>44805</v>
      </c>
      <c r="C78" s="248" t="s">
        <v>283</v>
      </c>
      <c r="D78" s="263"/>
      <c r="E78" s="153"/>
    </row>
    <row r="79" spans="1:5" ht="84.75" customHeight="1" x14ac:dyDescent="0.25">
      <c r="A79" s="153" t="s">
        <v>322</v>
      </c>
      <c r="B79" s="249">
        <v>44805</v>
      </c>
      <c r="C79" s="248" t="s">
        <v>283</v>
      </c>
      <c r="D79" s="264" t="s">
        <v>521</v>
      </c>
      <c r="E79" s="153" t="s">
        <v>326</v>
      </c>
    </row>
    <row r="80" spans="1:5" ht="82.5" customHeight="1" x14ac:dyDescent="0.25">
      <c r="A80" s="153" t="s">
        <v>322</v>
      </c>
      <c r="B80" s="249">
        <v>44805</v>
      </c>
      <c r="C80" s="248" t="s">
        <v>283</v>
      </c>
      <c r="D80" s="264" t="s">
        <v>521</v>
      </c>
      <c r="E80" s="153" t="s">
        <v>327</v>
      </c>
    </row>
    <row r="81" spans="1:5" ht="84.75" customHeight="1" x14ac:dyDescent="0.25">
      <c r="A81" s="153" t="s">
        <v>322</v>
      </c>
      <c r="B81" s="249">
        <v>44805</v>
      </c>
      <c r="C81" s="248" t="s">
        <v>283</v>
      </c>
      <c r="D81" s="264" t="s">
        <v>521</v>
      </c>
      <c r="E81" s="153" t="s">
        <v>297</v>
      </c>
    </row>
    <row r="82" spans="1:5" ht="81" customHeight="1" x14ac:dyDescent="0.25">
      <c r="A82" s="153" t="s">
        <v>322</v>
      </c>
      <c r="B82" s="249">
        <v>44805</v>
      </c>
      <c r="C82" s="248" t="s">
        <v>283</v>
      </c>
      <c r="D82" s="264" t="s">
        <v>521</v>
      </c>
      <c r="E82" s="153" t="s">
        <v>298</v>
      </c>
    </row>
    <row r="83" spans="1:5" ht="83.25" customHeight="1" x14ac:dyDescent="0.25">
      <c r="A83" s="153" t="s">
        <v>322</v>
      </c>
      <c r="B83" s="249">
        <v>44805</v>
      </c>
      <c r="C83" s="248" t="s">
        <v>283</v>
      </c>
      <c r="D83" s="264" t="s">
        <v>521</v>
      </c>
      <c r="E83" s="153" t="s">
        <v>328</v>
      </c>
    </row>
    <row r="84" spans="1:5" ht="79.5" customHeight="1" x14ac:dyDescent="0.25">
      <c r="A84" s="153" t="s">
        <v>322</v>
      </c>
      <c r="B84" s="249">
        <v>44805</v>
      </c>
      <c r="C84" s="248" t="s">
        <v>283</v>
      </c>
      <c r="D84" s="264" t="s">
        <v>521</v>
      </c>
      <c r="E84" s="153" t="s">
        <v>292</v>
      </c>
    </row>
    <row r="85" spans="1:5" ht="85.5" customHeight="1" x14ac:dyDescent="0.25">
      <c r="A85" s="153" t="s">
        <v>322</v>
      </c>
      <c r="B85" s="249">
        <v>44805</v>
      </c>
      <c r="C85" s="248" t="s">
        <v>283</v>
      </c>
      <c r="D85" s="264" t="s">
        <v>521</v>
      </c>
      <c r="E85" s="153" t="s">
        <v>300</v>
      </c>
    </row>
    <row r="86" spans="1:5" ht="78" customHeight="1" x14ac:dyDescent="0.25">
      <c r="A86" s="153" t="s">
        <v>342</v>
      </c>
      <c r="B86" s="248">
        <v>2022</v>
      </c>
      <c r="C86" s="248" t="s">
        <v>283</v>
      </c>
      <c r="D86" s="269" t="s">
        <v>522</v>
      </c>
      <c r="E86" s="153" t="s">
        <v>343</v>
      </c>
    </row>
    <row r="87" spans="1:5" ht="81" customHeight="1" x14ac:dyDescent="0.25">
      <c r="A87" s="153" t="s">
        <v>342</v>
      </c>
      <c r="B87" s="248">
        <v>2022</v>
      </c>
      <c r="C87" s="248" t="s">
        <v>283</v>
      </c>
      <c r="D87" s="264" t="s">
        <v>522</v>
      </c>
      <c r="E87" s="153" t="s">
        <v>344</v>
      </c>
    </row>
    <row r="88" spans="1:5" ht="83.25" customHeight="1" x14ac:dyDescent="0.25">
      <c r="A88" s="153" t="s">
        <v>342</v>
      </c>
      <c r="B88" s="248">
        <v>2022</v>
      </c>
      <c r="C88" s="248" t="s">
        <v>283</v>
      </c>
      <c r="D88" s="264" t="s">
        <v>522</v>
      </c>
      <c r="E88" s="153" t="s">
        <v>345</v>
      </c>
    </row>
    <row r="89" spans="1:5" ht="81.75" customHeight="1" x14ac:dyDescent="0.25">
      <c r="A89" s="153" t="s">
        <v>342</v>
      </c>
      <c r="B89" s="248">
        <v>2022</v>
      </c>
      <c r="C89" s="248" t="s">
        <v>283</v>
      </c>
      <c r="D89" s="264" t="s">
        <v>522</v>
      </c>
      <c r="E89" s="153" t="s">
        <v>324</v>
      </c>
    </row>
    <row r="90" spans="1:5" ht="82.5" customHeight="1" x14ac:dyDescent="0.25">
      <c r="A90" s="153" t="s">
        <v>342</v>
      </c>
      <c r="B90" s="248">
        <v>2022</v>
      </c>
      <c r="C90" s="248" t="s">
        <v>283</v>
      </c>
      <c r="D90" s="264" t="s">
        <v>522</v>
      </c>
      <c r="E90" s="153" t="s">
        <v>346</v>
      </c>
    </row>
    <row r="91" spans="1:5" ht="87.75" customHeight="1" x14ac:dyDescent="0.25">
      <c r="A91" s="153" t="s">
        <v>342</v>
      </c>
      <c r="B91" s="248">
        <v>2022</v>
      </c>
      <c r="C91" s="248" t="s">
        <v>283</v>
      </c>
      <c r="D91" s="264" t="s">
        <v>522</v>
      </c>
      <c r="E91" s="153" t="s">
        <v>347</v>
      </c>
    </row>
    <row r="92" spans="1:5" ht="77.25" customHeight="1" x14ac:dyDescent="0.25">
      <c r="A92" s="153" t="s">
        <v>342</v>
      </c>
      <c r="B92" s="248">
        <v>2022</v>
      </c>
      <c r="C92" s="248" t="s">
        <v>283</v>
      </c>
      <c r="D92" s="264" t="s">
        <v>522</v>
      </c>
      <c r="E92" s="153" t="s">
        <v>348</v>
      </c>
    </row>
    <row r="93" spans="1:5" ht="89.25" customHeight="1" x14ac:dyDescent="0.25">
      <c r="A93" s="153" t="s">
        <v>342</v>
      </c>
      <c r="B93" s="248">
        <v>2022</v>
      </c>
      <c r="C93" s="248" t="s">
        <v>283</v>
      </c>
      <c r="D93" s="264" t="s">
        <v>522</v>
      </c>
      <c r="E93" s="153" t="s">
        <v>349</v>
      </c>
    </row>
    <row r="94" spans="1:5" ht="89.25" customHeight="1" x14ac:dyDescent="0.25">
      <c r="A94" s="153" t="s">
        <v>650</v>
      </c>
      <c r="B94" s="250">
        <v>44864</v>
      </c>
      <c r="C94" s="248" t="s">
        <v>283</v>
      </c>
      <c r="D94" s="272" t="s">
        <v>632</v>
      </c>
      <c r="E94" s="153" t="s">
        <v>651</v>
      </c>
    </row>
    <row r="95" spans="1:5" ht="112.5" customHeight="1" x14ac:dyDescent="0.25">
      <c r="A95" s="153" t="s">
        <v>350</v>
      </c>
      <c r="B95" s="248">
        <v>2022</v>
      </c>
      <c r="C95" s="248" t="s">
        <v>283</v>
      </c>
      <c r="D95" s="264" t="s">
        <v>523</v>
      </c>
      <c r="E95" s="153" t="s">
        <v>351</v>
      </c>
    </row>
    <row r="96" spans="1:5" ht="112.5" customHeight="1" x14ac:dyDescent="0.25">
      <c r="A96" s="153" t="s">
        <v>350</v>
      </c>
      <c r="B96" s="248">
        <v>2022</v>
      </c>
      <c r="C96" s="248" t="s">
        <v>283</v>
      </c>
      <c r="D96" s="264" t="s">
        <v>523</v>
      </c>
      <c r="E96" s="153" t="s">
        <v>352</v>
      </c>
    </row>
    <row r="97" spans="1:5" ht="99.75" customHeight="1" x14ac:dyDescent="0.25">
      <c r="A97" s="153" t="s">
        <v>350</v>
      </c>
      <c r="B97" s="248">
        <v>2022</v>
      </c>
      <c r="C97" s="248" t="s">
        <v>283</v>
      </c>
      <c r="D97" s="264" t="s">
        <v>523</v>
      </c>
      <c r="E97" s="153" t="s">
        <v>353</v>
      </c>
    </row>
    <row r="98" spans="1:5" ht="117" customHeight="1" x14ac:dyDescent="0.25">
      <c r="A98" s="153" t="s">
        <v>350</v>
      </c>
      <c r="B98" s="248">
        <v>2022</v>
      </c>
      <c r="C98" s="248" t="s">
        <v>283</v>
      </c>
      <c r="D98" s="264" t="s">
        <v>523</v>
      </c>
      <c r="E98" s="153" t="s">
        <v>354</v>
      </c>
    </row>
    <row r="99" spans="1:5" ht="110.25" customHeight="1" x14ac:dyDescent="0.25">
      <c r="A99" s="153" t="s">
        <v>350</v>
      </c>
      <c r="B99" s="248">
        <v>2022</v>
      </c>
      <c r="C99" s="248" t="s">
        <v>283</v>
      </c>
      <c r="D99" s="264" t="s">
        <v>523</v>
      </c>
      <c r="E99" s="153" t="s">
        <v>355</v>
      </c>
    </row>
    <row r="100" spans="1:5" ht="78.75" customHeight="1" x14ac:dyDescent="0.25">
      <c r="A100" s="153" t="s">
        <v>356</v>
      </c>
      <c r="B100" s="248">
        <v>2022</v>
      </c>
      <c r="C100" s="248" t="s">
        <v>283</v>
      </c>
      <c r="D100" s="264" t="s">
        <v>524</v>
      </c>
      <c r="E100" s="153" t="s">
        <v>357</v>
      </c>
    </row>
    <row r="101" spans="1:5" ht="79.5" customHeight="1" x14ac:dyDescent="0.25">
      <c r="A101" s="153" t="s">
        <v>356</v>
      </c>
      <c r="B101" s="248">
        <v>2022</v>
      </c>
      <c r="C101" s="248" t="s">
        <v>283</v>
      </c>
      <c r="D101" s="264" t="s">
        <v>524</v>
      </c>
      <c r="E101" s="153" t="s">
        <v>358</v>
      </c>
    </row>
    <row r="102" spans="1:5" ht="103.5" customHeight="1" x14ac:dyDescent="0.25">
      <c r="A102" s="153" t="s">
        <v>356</v>
      </c>
      <c r="B102" s="248">
        <v>2022</v>
      </c>
      <c r="C102" s="248" t="s">
        <v>283</v>
      </c>
      <c r="D102" s="264" t="s">
        <v>524</v>
      </c>
      <c r="E102" s="153" t="s">
        <v>359</v>
      </c>
    </row>
    <row r="103" spans="1:5" ht="96.75" customHeight="1" x14ac:dyDescent="0.25">
      <c r="A103" s="153" t="s">
        <v>356</v>
      </c>
      <c r="B103" s="248">
        <v>2022</v>
      </c>
      <c r="C103" s="248" t="s">
        <v>283</v>
      </c>
      <c r="D103" s="264" t="s">
        <v>524</v>
      </c>
      <c r="E103" s="153" t="s">
        <v>360</v>
      </c>
    </row>
    <row r="104" spans="1:5" ht="85.5" customHeight="1" x14ac:dyDescent="0.25">
      <c r="A104" s="153" t="s">
        <v>356</v>
      </c>
      <c r="B104" s="248">
        <v>2022</v>
      </c>
      <c r="C104" s="248" t="s">
        <v>283</v>
      </c>
      <c r="D104" s="264" t="s">
        <v>524</v>
      </c>
      <c r="E104" s="153" t="s">
        <v>361</v>
      </c>
    </row>
    <row r="105" spans="1:5" ht="18.75" customHeight="1" x14ac:dyDescent="0.25">
      <c r="A105" s="133" t="s">
        <v>217</v>
      </c>
      <c r="B105" s="144"/>
      <c r="C105" s="133"/>
      <c r="D105" s="133"/>
      <c r="E105" s="134"/>
    </row>
    <row r="106" spans="1:5" ht="73.5" customHeight="1" x14ac:dyDescent="0.25">
      <c r="A106" s="153" t="s">
        <v>525</v>
      </c>
      <c r="B106" s="249">
        <v>44531</v>
      </c>
      <c r="C106" s="248" t="s">
        <v>283</v>
      </c>
      <c r="D106" s="264" t="s">
        <v>526</v>
      </c>
      <c r="E106" s="153" t="s">
        <v>362</v>
      </c>
    </row>
    <row r="107" spans="1:5" ht="63.75" customHeight="1" x14ac:dyDescent="0.25">
      <c r="A107" s="153" t="s">
        <v>525</v>
      </c>
      <c r="B107" s="249">
        <v>44531</v>
      </c>
      <c r="C107" s="248" t="s">
        <v>283</v>
      </c>
      <c r="D107" s="264" t="s">
        <v>526</v>
      </c>
      <c r="E107" s="153" t="s">
        <v>363</v>
      </c>
    </row>
    <row r="108" spans="1:5" ht="72" customHeight="1" x14ac:dyDescent="0.25">
      <c r="A108" s="153" t="s">
        <v>525</v>
      </c>
      <c r="B108" s="249">
        <v>44531</v>
      </c>
      <c r="C108" s="248" t="s">
        <v>283</v>
      </c>
      <c r="D108" s="264" t="s">
        <v>526</v>
      </c>
      <c r="E108" s="153" t="s">
        <v>364</v>
      </c>
    </row>
    <row r="109" spans="1:5" ht="83.25" customHeight="1" x14ac:dyDescent="0.25">
      <c r="A109" s="153" t="s">
        <v>525</v>
      </c>
      <c r="B109" s="249">
        <v>44531</v>
      </c>
      <c r="C109" s="248" t="s">
        <v>283</v>
      </c>
      <c r="D109" s="264" t="s">
        <v>526</v>
      </c>
      <c r="E109" s="153" t="s">
        <v>365</v>
      </c>
    </row>
    <row r="110" spans="1:5" ht="63.75" customHeight="1" x14ac:dyDescent="0.25">
      <c r="A110" s="153" t="s">
        <v>525</v>
      </c>
      <c r="B110" s="249">
        <v>44531</v>
      </c>
      <c r="C110" s="248" t="s">
        <v>283</v>
      </c>
      <c r="D110" s="264" t="s">
        <v>526</v>
      </c>
      <c r="E110" s="159" t="s">
        <v>366</v>
      </c>
    </row>
    <row r="111" spans="1:5" ht="74.25" customHeight="1" x14ac:dyDescent="0.25">
      <c r="A111" s="153" t="s">
        <v>525</v>
      </c>
      <c r="B111" s="249">
        <v>44531</v>
      </c>
      <c r="C111" s="248" t="s">
        <v>283</v>
      </c>
      <c r="D111" s="264" t="s">
        <v>526</v>
      </c>
      <c r="E111" s="153" t="s">
        <v>317</v>
      </c>
    </row>
    <row r="112" spans="1:5" ht="71.25" customHeight="1" x14ac:dyDescent="0.25">
      <c r="A112" s="153" t="s">
        <v>525</v>
      </c>
      <c r="B112" s="249">
        <v>44531</v>
      </c>
      <c r="C112" s="248" t="s">
        <v>283</v>
      </c>
      <c r="D112" s="264" t="s">
        <v>526</v>
      </c>
      <c r="E112" s="153" t="s">
        <v>367</v>
      </c>
    </row>
    <row r="113" spans="1:5" ht="82.5" customHeight="1" x14ac:dyDescent="0.25">
      <c r="A113" s="153" t="s">
        <v>368</v>
      </c>
      <c r="B113" s="249">
        <v>44531</v>
      </c>
      <c r="C113" s="251" t="s">
        <v>369</v>
      </c>
      <c r="D113" s="270" t="s">
        <v>527</v>
      </c>
      <c r="E113" s="153" t="s">
        <v>370</v>
      </c>
    </row>
    <row r="114" spans="1:5" ht="78.75" customHeight="1" x14ac:dyDescent="0.25">
      <c r="A114" s="153" t="s">
        <v>368</v>
      </c>
      <c r="B114" s="249">
        <v>44531</v>
      </c>
      <c r="C114" s="251" t="s">
        <v>369</v>
      </c>
      <c r="D114" s="270" t="s">
        <v>527</v>
      </c>
      <c r="E114" s="153" t="s">
        <v>371</v>
      </c>
    </row>
    <row r="115" spans="1:5" ht="111.75" customHeight="1" x14ac:dyDescent="0.25">
      <c r="A115" s="157" t="s">
        <v>372</v>
      </c>
      <c r="B115" s="251">
        <v>44556</v>
      </c>
      <c r="C115" s="252" t="s">
        <v>373</v>
      </c>
      <c r="D115" s="264" t="s">
        <v>528</v>
      </c>
      <c r="E115" s="153" t="s">
        <v>374</v>
      </c>
    </row>
    <row r="116" spans="1:5" ht="96" customHeight="1" x14ac:dyDescent="0.25">
      <c r="A116" s="157" t="s">
        <v>372</v>
      </c>
      <c r="B116" s="251">
        <v>44556</v>
      </c>
      <c r="C116" s="252" t="s">
        <v>373</v>
      </c>
      <c r="D116" s="264" t="s">
        <v>528</v>
      </c>
      <c r="E116" s="153" t="s">
        <v>375</v>
      </c>
    </row>
    <row r="117" spans="1:5" ht="97.5" customHeight="1" x14ac:dyDescent="0.25">
      <c r="A117" s="157" t="s">
        <v>372</v>
      </c>
      <c r="B117" s="251">
        <v>44556</v>
      </c>
      <c r="C117" s="252" t="s">
        <v>373</v>
      </c>
      <c r="D117" s="264" t="s">
        <v>528</v>
      </c>
      <c r="E117" s="153" t="s">
        <v>376</v>
      </c>
    </row>
    <row r="118" spans="1:5" ht="135" customHeight="1" x14ac:dyDescent="0.25">
      <c r="A118" s="153" t="s">
        <v>377</v>
      </c>
      <c r="B118" s="249">
        <v>44501</v>
      </c>
      <c r="C118" s="155" t="s">
        <v>378</v>
      </c>
      <c r="D118" s="264" t="s">
        <v>529</v>
      </c>
      <c r="E118" s="153" t="s">
        <v>379</v>
      </c>
    </row>
    <row r="119" spans="1:5" ht="117.75" customHeight="1" x14ac:dyDescent="0.25">
      <c r="A119" s="153" t="s">
        <v>377</v>
      </c>
      <c r="B119" s="249">
        <v>44501</v>
      </c>
      <c r="C119" s="252" t="s">
        <v>378</v>
      </c>
      <c r="D119" s="264" t="s">
        <v>529</v>
      </c>
      <c r="E119" s="153" t="s">
        <v>380</v>
      </c>
    </row>
    <row r="120" spans="1:5" ht="113.25" customHeight="1" x14ac:dyDescent="0.25">
      <c r="A120" s="153" t="s">
        <v>377</v>
      </c>
      <c r="B120" s="249">
        <v>44501</v>
      </c>
      <c r="C120" s="252" t="s">
        <v>378</v>
      </c>
      <c r="D120" s="264" t="s">
        <v>529</v>
      </c>
      <c r="E120" s="153" t="s">
        <v>381</v>
      </c>
    </row>
    <row r="121" spans="1:5" ht="75.75" customHeight="1" x14ac:dyDescent="0.25">
      <c r="A121" s="153" t="s">
        <v>377</v>
      </c>
      <c r="B121" s="249">
        <v>44501</v>
      </c>
      <c r="C121" s="252" t="s">
        <v>378</v>
      </c>
      <c r="D121" s="264" t="s">
        <v>529</v>
      </c>
      <c r="E121" s="153" t="s">
        <v>382</v>
      </c>
    </row>
    <row r="122" spans="1:5" ht="107.25" customHeight="1" x14ac:dyDescent="0.25">
      <c r="A122" s="153" t="s">
        <v>383</v>
      </c>
      <c r="B122" s="248">
        <v>2022</v>
      </c>
      <c r="C122" s="252" t="s">
        <v>384</v>
      </c>
      <c r="D122" s="264" t="s">
        <v>530</v>
      </c>
      <c r="E122" s="153" t="s">
        <v>385</v>
      </c>
    </row>
    <row r="123" spans="1:5" ht="114" customHeight="1" x14ac:dyDescent="0.25">
      <c r="A123" s="153" t="s">
        <v>383</v>
      </c>
      <c r="B123" s="248">
        <v>2022</v>
      </c>
      <c r="C123" s="252" t="s">
        <v>384</v>
      </c>
      <c r="D123" s="264" t="s">
        <v>530</v>
      </c>
      <c r="E123" s="153" t="s">
        <v>386</v>
      </c>
    </row>
    <row r="124" spans="1:5" ht="111" customHeight="1" x14ac:dyDescent="0.25">
      <c r="A124" s="153" t="s">
        <v>383</v>
      </c>
      <c r="B124" s="248">
        <v>2022</v>
      </c>
      <c r="C124" s="252" t="s">
        <v>384</v>
      </c>
      <c r="D124" s="264" t="s">
        <v>530</v>
      </c>
      <c r="E124" s="153" t="s">
        <v>387</v>
      </c>
    </row>
    <row r="125" spans="1:5" ht="113.25" customHeight="1" x14ac:dyDescent="0.25">
      <c r="A125" s="153" t="s">
        <v>383</v>
      </c>
      <c r="B125" s="248">
        <v>2022</v>
      </c>
      <c r="C125" s="252" t="s">
        <v>384</v>
      </c>
      <c r="D125" s="264" t="s">
        <v>530</v>
      </c>
      <c r="E125" s="153" t="s">
        <v>388</v>
      </c>
    </row>
    <row r="126" spans="1:5" ht="144.75" customHeight="1" x14ac:dyDescent="0.25">
      <c r="A126" s="153" t="s">
        <v>383</v>
      </c>
      <c r="B126" s="248">
        <v>2022</v>
      </c>
      <c r="C126" s="252" t="s">
        <v>384</v>
      </c>
      <c r="D126" s="264" t="s">
        <v>530</v>
      </c>
      <c r="E126" s="153" t="s">
        <v>389</v>
      </c>
    </row>
    <row r="127" spans="1:5" ht="88.5" customHeight="1" x14ac:dyDescent="0.25">
      <c r="A127" s="153" t="s">
        <v>391</v>
      </c>
      <c r="B127" s="248">
        <v>2022</v>
      </c>
      <c r="C127" s="252" t="s">
        <v>390</v>
      </c>
      <c r="D127" s="264" t="s">
        <v>531</v>
      </c>
      <c r="E127" s="253" t="s">
        <v>392</v>
      </c>
    </row>
    <row r="128" spans="1:5" ht="88.5" customHeight="1" x14ac:dyDescent="0.25">
      <c r="A128" s="153" t="s">
        <v>391</v>
      </c>
      <c r="B128" s="248">
        <v>2022</v>
      </c>
      <c r="C128" s="252" t="s">
        <v>390</v>
      </c>
      <c r="D128" s="264" t="s">
        <v>531</v>
      </c>
      <c r="E128" s="253" t="s">
        <v>393</v>
      </c>
    </row>
    <row r="129" spans="1:5" ht="88.5" customHeight="1" x14ac:dyDescent="0.25">
      <c r="A129" s="153" t="s">
        <v>391</v>
      </c>
      <c r="B129" s="248">
        <v>2022</v>
      </c>
      <c r="C129" s="252" t="s">
        <v>390</v>
      </c>
      <c r="D129" s="264" t="s">
        <v>531</v>
      </c>
      <c r="E129" s="253" t="s">
        <v>394</v>
      </c>
    </row>
    <row r="130" spans="1:5" ht="88.5" customHeight="1" x14ac:dyDescent="0.25">
      <c r="A130" s="153" t="s">
        <v>391</v>
      </c>
      <c r="B130" s="248">
        <v>2022</v>
      </c>
      <c r="C130" s="252" t="s">
        <v>390</v>
      </c>
      <c r="D130" s="264" t="s">
        <v>531</v>
      </c>
      <c r="E130" s="253" t="s">
        <v>395</v>
      </c>
    </row>
    <row r="131" spans="1:5" ht="88.5" customHeight="1" x14ac:dyDescent="0.25">
      <c r="A131" s="153" t="s">
        <v>391</v>
      </c>
      <c r="B131" s="248">
        <v>2022</v>
      </c>
      <c r="C131" s="252" t="s">
        <v>390</v>
      </c>
      <c r="D131" s="264" t="s">
        <v>531</v>
      </c>
      <c r="E131" s="253" t="s">
        <v>396</v>
      </c>
    </row>
    <row r="132" spans="1:5" ht="88.5" customHeight="1" x14ac:dyDescent="0.25">
      <c r="A132" s="153" t="s">
        <v>391</v>
      </c>
      <c r="B132" s="248">
        <v>2022</v>
      </c>
      <c r="C132" s="252" t="s">
        <v>390</v>
      </c>
      <c r="D132" s="264" t="s">
        <v>531</v>
      </c>
      <c r="E132" s="253" t="s">
        <v>397</v>
      </c>
    </row>
    <row r="133" spans="1:5" ht="88.5" customHeight="1" x14ac:dyDescent="0.25">
      <c r="A133" s="153" t="s">
        <v>391</v>
      </c>
      <c r="B133" s="248">
        <v>2022</v>
      </c>
      <c r="C133" s="252" t="s">
        <v>390</v>
      </c>
      <c r="D133" s="264" t="s">
        <v>531</v>
      </c>
      <c r="E133" s="253" t="s">
        <v>398</v>
      </c>
    </row>
    <row r="134" spans="1:5" ht="88.5" customHeight="1" x14ac:dyDescent="0.25">
      <c r="A134" s="153" t="s">
        <v>399</v>
      </c>
      <c r="B134" s="248" t="s">
        <v>400</v>
      </c>
      <c r="C134" s="252" t="s">
        <v>369</v>
      </c>
      <c r="D134" s="264" t="s">
        <v>532</v>
      </c>
      <c r="E134" s="253" t="s">
        <v>401</v>
      </c>
    </row>
    <row r="135" spans="1:5" ht="88.5" customHeight="1" x14ac:dyDescent="0.25">
      <c r="A135" s="153" t="s">
        <v>408</v>
      </c>
      <c r="B135" s="248">
        <v>2022</v>
      </c>
      <c r="C135" s="252" t="s">
        <v>369</v>
      </c>
      <c r="D135" s="264" t="s">
        <v>533</v>
      </c>
      <c r="E135" s="253" t="s">
        <v>293</v>
      </c>
    </row>
    <row r="136" spans="1:5" ht="102" customHeight="1" x14ac:dyDescent="0.25">
      <c r="A136" s="153" t="s">
        <v>409</v>
      </c>
      <c r="B136" s="248" t="s">
        <v>410</v>
      </c>
      <c r="C136" s="252" t="s">
        <v>411</v>
      </c>
      <c r="D136" s="264" t="s">
        <v>534</v>
      </c>
      <c r="E136" s="253" t="s">
        <v>412</v>
      </c>
    </row>
    <row r="137" spans="1:5" ht="96" customHeight="1" x14ac:dyDescent="0.25">
      <c r="A137" s="153" t="s">
        <v>409</v>
      </c>
      <c r="B137" s="248" t="s">
        <v>410</v>
      </c>
      <c r="C137" s="252" t="s">
        <v>411</v>
      </c>
      <c r="D137" s="264" t="s">
        <v>534</v>
      </c>
      <c r="E137" s="253" t="s">
        <v>413</v>
      </c>
    </row>
    <row r="138" spans="1:5" ht="96" customHeight="1" x14ac:dyDescent="0.25">
      <c r="A138" s="153" t="s">
        <v>634</v>
      </c>
      <c r="B138" s="248" t="s">
        <v>635</v>
      </c>
      <c r="C138" s="252" t="s">
        <v>411</v>
      </c>
      <c r="D138" s="264" t="s">
        <v>636</v>
      </c>
      <c r="E138" s="253" t="s">
        <v>637</v>
      </c>
    </row>
    <row r="139" spans="1:5" ht="96" customHeight="1" x14ac:dyDescent="0.25">
      <c r="A139" s="153" t="s">
        <v>634</v>
      </c>
      <c r="B139" s="248" t="s">
        <v>635</v>
      </c>
      <c r="C139" s="252" t="s">
        <v>411</v>
      </c>
      <c r="D139" s="264" t="s">
        <v>636</v>
      </c>
      <c r="E139" s="253" t="s">
        <v>638</v>
      </c>
    </row>
    <row r="140" spans="1:5" ht="96" customHeight="1" x14ac:dyDescent="0.25">
      <c r="A140" s="153" t="s">
        <v>634</v>
      </c>
      <c r="B140" s="248" t="s">
        <v>635</v>
      </c>
      <c r="C140" s="252" t="s">
        <v>411</v>
      </c>
      <c r="D140" s="264" t="s">
        <v>636</v>
      </c>
      <c r="E140" s="253" t="s">
        <v>639</v>
      </c>
    </row>
    <row r="141" spans="1:5" ht="96" customHeight="1" x14ac:dyDescent="0.25">
      <c r="A141" s="153" t="s">
        <v>634</v>
      </c>
      <c r="B141" s="248" t="s">
        <v>635</v>
      </c>
      <c r="C141" s="252" t="s">
        <v>411</v>
      </c>
      <c r="D141" s="264" t="s">
        <v>636</v>
      </c>
      <c r="E141" s="253" t="s">
        <v>640</v>
      </c>
    </row>
    <row r="142" spans="1:5" ht="96" customHeight="1" x14ac:dyDescent="0.25">
      <c r="A142" s="153" t="s">
        <v>634</v>
      </c>
      <c r="B142" s="248" t="s">
        <v>635</v>
      </c>
      <c r="C142" s="252" t="s">
        <v>411</v>
      </c>
      <c r="D142" s="264" t="s">
        <v>636</v>
      </c>
      <c r="E142" s="253" t="s">
        <v>641</v>
      </c>
    </row>
    <row r="143" spans="1:5" ht="96" customHeight="1" x14ac:dyDescent="0.25">
      <c r="A143" s="153" t="s">
        <v>634</v>
      </c>
      <c r="B143" s="248" t="s">
        <v>635</v>
      </c>
      <c r="C143" s="252" t="s">
        <v>411</v>
      </c>
      <c r="D143" s="264" t="s">
        <v>636</v>
      </c>
      <c r="E143" s="253" t="s">
        <v>642</v>
      </c>
    </row>
    <row r="144" spans="1:5" ht="96" customHeight="1" x14ac:dyDescent="0.25">
      <c r="A144" s="153" t="s">
        <v>634</v>
      </c>
      <c r="B144" s="248" t="s">
        <v>635</v>
      </c>
      <c r="C144" s="252" t="s">
        <v>411</v>
      </c>
      <c r="D144" s="264" t="s">
        <v>636</v>
      </c>
      <c r="E144" s="253" t="s">
        <v>643</v>
      </c>
    </row>
    <row r="145" spans="1:5" ht="96" customHeight="1" x14ac:dyDescent="0.25">
      <c r="A145" s="153" t="s">
        <v>634</v>
      </c>
      <c r="B145" s="248" t="s">
        <v>635</v>
      </c>
      <c r="C145" s="252" t="s">
        <v>411</v>
      </c>
      <c r="D145" s="264" t="s">
        <v>636</v>
      </c>
      <c r="E145" s="253" t="s">
        <v>644</v>
      </c>
    </row>
    <row r="146" spans="1:5" ht="18.75" x14ac:dyDescent="0.25">
      <c r="A146" s="133" t="s">
        <v>214</v>
      </c>
      <c r="B146" s="144"/>
      <c r="C146" s="133"/>
      <c r="D146" s="133"/>
      <c r="E146" s="134"/>
    </row>
    <row r="147" spans="1:5" ht="141.75" customHeight="1" x14ac:dyDescent="0.25">
      <c r="A147" s="165" t="s">
        <v>436</v>
      </c>
      <c r="B147" s="255">
        <v>44503</v>
      </c>
      <c r="C147" s="257" t="s">
        <v>437</v>
      </c>
      <c r="D147" s="268" t="s">
        <v>535</v>
      </c>
      <c r="E147" s="256" t="s">
        <v>438</v>
      </c>
    </row>
    <row r="148" spans="1:5" ht="157.5" x14ac:dyDescent="0.25">
      <c r="A148" s="165" t="s">
        <v>436</v>
      </c>
      <c r="B148" s="255">
        <v>44503</v>
      </c>
      <c r="C148" s="257" t="s">
        <v>437</v>
      </c>
      <c r="D148" s="268" t="s">
        <v>535</v>
      </c>
      <c r="E148" s="256" t="s">
        <v>439</v>
      </c>
    </row>
    <row r="149" spans="1:5" ht="157.5" x14ac:dyDescent="0.25">
      <c r="A149" s="165" t="s">
        <v>436</v>
      </c>
      <c r="B149" s="255">
        <v>44503</v>
      </c>
      <c r="C149" s="257" t="s">
        <v>437</v>
      </c>
      <c r="D149" s="268" t="s">
        <v>535</v>
      </c>
      <c r="E149" s="256" t="s">
        <v>440</v>
      </c>
    </row>
    <row r="150" spans="1:5" ht="94.5" x14ac:dyDescent="0.25">
      <c r="A150" s="165" t="s">
        <v>444</v>
      </c>
      <c r="B150" s="249">
        <v>44501</v>
      </c>
      <c r="C150" s="258" t="s">
        <v>445</v>
      </c>
      <c r="D150" s="268" t="s">
        <v>536</v>
      </c>
      <c r="E150" s="256" t="s">
        <v>446</v>
      </c>
    </row>
    <row r="151" spans="1:5" ht="94.5" x14ac:dyDescent="0.25">
      <c r="A151" s="165" t="s">
        <v>444</v>
      </c>
      <c r="B151" s="249">
        <v>44501</v>
      </c>
      <c r="C151" s="258" t="s">
        <v>445</v>
      </c>
      <c r="D151" s="268" t="s">
        <v>536</v>
      </c>
      <c r="E151" s="256" t="s">
        <v>406</v>
      </c>
    </row>
    <row r="152" spans="1:5" ht="110.25" x14ac:dyDescent="0.25">
      <c r="A152" s="165" t="s">
        <v>449</v>
      </c>
      <c r="B152" s="255">
        <v>44593</v>
      </c>
      <c r="C152" s="258" t="s">
        <v>450</v>
      </c>
      <c r="D152" s="268" t="s">
        <v>537</v>
      </c>
      <c r="E152" s="256" t="s">
        <v>451</v>
      </c>
    </row>
    <row r="153" spans="1:5" ht="126" x14ac:dyDescent="0.25">
      <c r="A153" s="165" t="s">
        <v>645</v>
      </c>
      <c r="B153" s="280" t="s">
        <v>646</v>
      </c>
      <c r="C153" s="257" t="s">
        <v>437</v>
      </c>
      <c r="D153" s="281" t="s">
        <v>649</v>
      </c>
      <c r="E153" s="256" t="s">
        <v>647</v>
      </c>
    </row>
    <row r="154" spans="1:5" ht="126" x14ac:dyDescent="0.25">
      <c r="A154" s="165" t="s">
        <v>645</v>
      </c>
      <c r="B154" s="280" t="s">
        <v>646</v>
      </c>
      <c r="C154" s="257" t="s">
        <v>437</v>
      </c>
      <c r="D154" s="282" t="s">
        <v>649</v>
      </c>
      <c r="E154" s="256" t="s">
        <v>648</v>
      </c>
    </row>
    <row r="155" spans="1:5" ht="18.75" x14ac:dyDescent="0.25">
      <c r="A155" s="133" t="s">
        <v>219</v>
      </c>
      <c r="B155" s="144"/>
      <c r="C155" s="133"/>
      <c r="D155" s="133"/>
      <c r="E155" s="134"/>
    </row>
    <row r="156" spans="1:5" ht="94.5" x14ac:dyDescent="0.25">
      <c r="A156" s="153" t="s">
        <v>441</v>
      </c>
      <c r="B156" s="251">
        <v>44528</v>
      </c>
      <c r="C156" s="257" t="s">
        <v>442</v>
      </c>
      <c r="D156" s="271" t="s">
        <v>538</v>
      </c>
      <c r="E156" s="153" t="s">
        <v>443</v>
      </c>
    </row>
    <row r="157" spans="1:5" ht="120" customHeight="1" x14ac:dyDescent="0.25">
      <c r="A157" s="153" t="s">
        <v>447</v>
      </c>
      <c r="B157" s="249">
        <v>44562</v>
      </c>
      <c r="C157" s="252" t="s">
        <v>429</v>
      </c>
      <c r="D157" s="272" t="s">
        <v>539</v>
      </c>
      <c r="E157" s="153" t="s">
        <v>448</v>
      </c>
    </row>
    <row r="158" spans="1:5" ht="120.75" customHeight="1" x14ac:dyDescent="0.25">
      <c r="A158" s="153" t="s">
        <v>452</v>
      </c>
      <c r="B158" s="249">
        <v>44652</v>
      </c>
      <c r="C158" s="252" t="s">
        <v>411</v>
      </c>
      <c r="D158" s="272" t="s">
        <v>540</v>
      </c>
      <c r="E158" s="153" t="s">
        <v>453</v>
      </c>
    </row>
    <row r="159" spans="1:5" ht="130.5" customHeight="1" x14ac:dyDescent="0.25">
      <c r="A159" s="153" t="s">
        <v>452</v>
      </c>
      <c r="B159" s="249">
        <v>44652</v>
      </c>
      <c r="C159" s="252" t="s">
        <v>411</v>
      </c>
      <c r="D159" s="272" t="s">
        <v>540</v>
      </c>
      <c r="E159" s="153" t="s">
        <v>454</v>
      </c>
    </row>
    <row r="160" spans="1:5" ht="141.75" x14ac:dyDescent="0.25">
      <c r="A160" s="153" t="s">
        <v>452</v>
      </c>
      <c r="B160" s="249">
        <v>44652</v>
      </c>
      <c r="C160" s="252" t="s">
        <v>411</v>
      </c>
      <c r="D160" s="272" t="s">
        <v>540</v>
      </c>
      <c r="E160" s="153" t="s">
        <v>455</v>
      </c>
    </row>
    <row r="161" spans="1:5" ht="157.5" x14ac:dyDescent="0.25">
      <c r="A161" s="153" t="s">
        <v>452</v>
      </c>
      <c r="B161" s="249">
        <v>44652</v>
      </c>
      <c r="C161" s="252" t="s">
        <v>411</v>
      </c>
      <c r="D161" s="272" t="s">
        <v>540</v>
      </c>
      <c r="E161" s="153" t="s">
        <v>456</v>
      </c>
    </row>
    <row r="162" spans="1:5" ht="129" customHeight="1" x14ac:dyDescent="0.25">
      <c r="A162" s="153" t="s">
        <v>452</v>
      </c>
      <c r="B162" s="249">
        <v>44652</v>
      </c>
      <c r="C162" s="252" t="s">
        <v>411</v>
      </c>
      <c r="D162" s="272" t="s">
        <v>540</v>
      </c>
      <c r="E162" s="153" t="s">
        <v>457</v>
      </c>
    </row>
    <row r="163" spans="1:5" ht="128.25" customHeight="1" x14ac:dyDescent="0.25">
      <c r="A163" s="153" t="s">
        <v>452</v>
      </c>
      <c r="B163" s="249">
        <v>44652</v>
      </c>
      <c r="C163" s="252" t="s">
        <v>411</v>
      </c>
      <c r="D163" s="272" t="s">
        <v>540</v>
      </c>
      <c r="E163" s="153" t="s">
        <v>458</v>
      </c>
    </row>
    <row r="164" spans="1:5" ht="141.75" customHeight="1" x14ac:dyDescent="0.25">
      <c r="A164" s="153" t="s">
        <v>452</v>
      </c>
      <c r="B164" s="249">
        <v>44652</v>
      </c>
      <c r="C164" s="252" t="s">
        <v>411</v>
      </c>
      <c r="D164" s="272" t="s">
        <v>540</v>
      </c>
      <c r="E164" s="160" t="s">
        <v>459</v>
      </c>
    </row>
    <row r="165" spans="1:5" ht="111" customHeight="1" x14ac:dyDescent="0.25">
      <c r="A165" s="153" t="s">
        <v>452</v>
      </c>
      <c r="B165" s="249">
        <v>44652</v>
      </c>
      <c r="C165" s="252" t="s">
        <v>411</v>
      </c>
      <c r="D165" s="272" t="s">
        <v>540</v>
      </c>
      <c r="E165" s="153" t="s">
        <v>460</v>
      </c>
    </row>
    <row r="166" spans="1:5" ht="137.25" customHeight="1" x14ac:dyDescent="0.25">
      <c r="A166" s="153" t="s">
        <v>452</v>
      </c>
      <c r="B166" s="249">
        <v>44652</v>
      </c>
      <c r="C166" s="252" t="s">
        <v>411</v>
      </c>
      <c r="D166" s="272" t="s">
        <v>540</v>
      </c>
      <c r="E166" s="153" t="s">
        <v>461</v>
      </c>
    </row>
    <row r="167" spans="1:5" ht="129.75" customHeight="1" x14ac:dyDescent="0.25">
      <c r="A167" s="153" t="s">
        <v>452</v>
      </c>
      <c r="B167" s="249">
        <v>44652</v>
      </c>
      <c r="C167" s="252" t="s">
        <v>411</v>
      </c>
      <c r="D167" s="272" t="s">
        <v>540</v>
      </c>
      <c r="E167" s="153" t="s">
        <v>462</v>
      </c>
    </row>
    <row r="168" spans="1:5" ht="144.75" customHeight="1" x14ac:dyDescent="0.25">
      <c r="A168" s="153" t="s">
        <v>452</v>
      </c>
      <c r="B168" s="249">
        <v>44652</v>
      </c>
      <c r="C168" s="252" t="s">
        <v>411</v>
      </c>
      <c r="D168" s="272" t="s">
        <v>540</v>
      </c>
      <c r="E168" s="153" t="s">
        <v>463</v>
      </c>
    </row>
    <row r="169" spans="1:5" ht="131.25" customHeight="1" x14ac:dyDescent="0.25">
      <c r="A169" s="153" t="s">
        <v>452</v>
      </c>
      <c r="B169" s="249">
        <v>44652</v>
      </c>
      <c r="C169" s="252" t="s">
        <v>411</v>
      </c>
      <c r="D169" s="272" t="s">
        <v>540</v>
      </c>
      <c r="E169" s="153" t="s">
        <v>464</v>
      </c>
    </row>
    <row r="170" spans="1:5" ht="141" customHeight="1" x14ac:dyDescent="0.25">
      <c r="A170" s="153" t="s">
        <v>452</v>
      </c>
      <c r="B170" s="249">
        <v>44652</v>
      </c>
      <c r="C170" s="252" t="s">
        <v>411</v>
      </c>
      <c r="D170" s="272" t="s">
        <v>540</v>
      </c>
      <c r="E170" s="153" t="s">
        <v>465</v>
      </c>
    </row>
    <row r="171" spans="1:5" ht="96.75" customHeight="1" x14ac:dyDescent="0.25">
      <c r="A171" s="153" t="s">
        <v>466</v>
      </c>
      <c r="B171" s="251">
        <v>44653</v>
      </c>
      <c r="C171" s="252" t="s">
        <v>467</v>
      </c>
      <c r="D171" s="272" t="s">
        <v>543</v>
      </c>
      <c r="E171" s="153" t="s">
        <v>468</v>
      </c>
    </row>
    <row r="172" spans="1:5" ht="117.75" customHeight="1" x14ac:dyDescent="0.25">
      <c r="A172" s="153" t="s">
        <v>469</v>
      </c>
      <c r="B172" s="250">
        <v>44627</v>
      </c>
      <c r="C172" s="252" t="s">
        <v>470</v>
      </c>
      <c r="D172" s="272" t="s">
        <v>544</v>
      </c>
      <c r="E172" s="153" t="s">
        <v>471</v>
      </c>
    </row>
    <row r="173" spans="1:5" ht="118.5" customHeight="1" x14ac:dyDescent="0.25">
      <c r="A173" s="153" t="s">
        <v>469</v>
      </c>
      <c r="B173" s="250">
        <v>44627</v>
      </c>
      <c r="C173" s="252" t="s">
        <v>470</v>
      </c>
      <c r="D173" s="272" t="s">
        <v>544</v>
      </c>
      <c r="E173" s="153" t="s">
        <v>472</v>
      </c>
    </row>
    <row r="174" spans="1:5" ht="117" customHeight="1" x14ac:dyDescent="0.25">
      <c r="A174" s="153" t="s">
        <v>473</v>
      </c>
      <c r="B174" s="251">
        <v>44689</v>
      </c>
      <c r="C174" s="252" t="s">
        <v>429</v>
      </c>
      <c r="D174" s="272" t="s">
        <v>545</v>
      </c>
      <c r="E174" s="153" t="s">
        <v>474</v>
      </c>
    </row>
    <row r="175" spans="1:5" ht="119.25" customHeight="1" x14ac:dyDescent="0.25">
      <c r="A175" s="153" t="s">
        <v>475</v>
      </c>
      <c r="B175" s="251">
        <v>44836</v>
      </c>
      <c r="C175" s="252" t="s">
        <v>429</v>
      </c>
      <c r="D175" s="272" t="s">
        <v>546</v>
      </c>
      <c r="E175" s="153" t="s">
        <v>474</v>
      </c>
    </row>
    <row r="176" spans="1:5" ht="97.5" customHeight="1" x14ac:dyDescent="0.25">
      <c r="A176" s="153" t="s">
        <v>476</v>
      </c>
      <c r="B176" s="252">
        <v>2022</v>
      </c>
      <c r="C176" s="252" t="s">
        <v>411</v>
      </c>
      <c r="D176" s="272" t="s">
        <v>547</v>
      </c>
      <c r="E176" s="153" t="s">
        <v>477</v>
      </c>
    </row>
    <row r="177" spans="1:5" ht="103.5" customHeight="1" x14ac:dyDescent="0.25">
      <c r="A177" s="153" t="s">
        <v>476</v>
      </c>
      <c r="B177" s="252">
        <v>2022</v>
      </c>
      <c r="C177" s="252" t="s">
        <v>411</v>
      </c>
      <c r="D177" s="272" t="s">
        <v>547</v>
      </c>
      <c r="E177" s="153" t="s">
        <v>478</v>
      </c>
    </row>
    <row r="178" spans="1:5" ht="115.5" customHeight="1" x14ac:dyDescent="0.25">
      <c r="A178" s="153" t="s">
        <v>479</v>
      </c>
      <c r="B178" s="251">
        <v>44693</v>
      </c>
      <c r="C178" s="252" t="s">
        <v>480</v>
      </c>
      <c r="D178" s="272" t="s">
        <v>548</v>
      </c>
      <c r="E178" s="153" t="s">
        <v>481</v>
      </c>
    </row>
    <row r="179" spans="1:5" ht="115.5" customHeight="1" x14ac:dyDescent="0.25">
      <c r="A179" s="153" t="s">
        <v>479</v>
      </c>
      <c r="B179" s="251">
        <v>44693</v>
      </c>
      <c r="C179" s="252" t="s">
        <v>480</v>
      </c>
      <c r="D179" s="272" t="s">
        <v>548</v>
      </c>
      <c r="E179" s="153" t="s">
        <v>482</v>
      </c>
    </row>
    <row r="180" spans="1:5" ht="115.5" customHeight="1" x14ac:dyDescent="0.25">
      <c r="A180" s="153" t="s">
        <v>479</v>
      </c>
      <c r="B180" s="251">
        <v>44693</v>
      </c>
      <c r="C180" s="252" t="s">
        <v>480</v>
      </c>
      <c r="D180" s="272" t="s">
        <v>548</v>
      </c>
      <c r="E180" s="153" t="s">
        <v>483</v>
      </c>
    </row>
    <row r="181" spans="1:5" ht="126" customHeight="1" x14ac:dyDescent="0.25">
      <c r="A181" s="153" t="s">
        <v>479</v>
      </c>
      <c r="B181" s="251">
        <v>44693</v>
      </c>
      <c r="C181" s="252" t="s">
        <v>480</v>
      </c>
      <c r="D181" s="272" t="s">
        <v>548</v>
      </c>
      <c r="E181" s="153" t="s">
        <v>484</v>
      </c>
    </row>
    <row r="182" spans="1:5" ht="115.5" customHeight="1" x14ac:dyDescent="0.25">
      <c r="A182" s="153" t="s">
        <v>479</v>
      </c>
      <c r="B182" s="251">
        <v>44693</v>
      </c>
      <c r="C182" s="252" t="s">
        <v>480</v>
      </c>
      <c r="D182" s="272" t="s">
        <v>548</v>
      </c>
      <c r="E182" s="153" t="s">
        <v>485</v>
      </c>
    </row>
    <row r="183" spans="1:5" ht="115.5" customHeight="1" x14ac:dyDescent="0.25">
      <c r="A183" s="153" t="s">
        <v>486</v>
      </c>
      <c r="B183" s="250">
        <v>44675</v>
      </c>
      <c r="C183" s="252" t="s">
        <v>487</v>
      </c>
      <c r="D183" s="272" t="s">
        <v>549</v>
      </c>
      <c r="E183" s="153" t="s">
        <v>488</v>
      </c>
    </row>
    <row r="184" spans="1:5" ht="115.5" customHeight="1" x14ac:dyDescent="0.25">
      <c r="A184" s="153" t="s">
        <v>486</v>
      </c>
      <c r="B184" s="250">
        <v>44675</v>
      </c>
      <c r="C184" s="252" t="s">
        <v>487</v>
      </c>
      <c r="D184" s="272" t="s">
        <v>549</v>
      </c>
      <c r="E184" s="153" t="s">
        <v>489</v>
      </c>
    </row>
    <row r="185" spans="1:5" ht="115.5" customHeight="1" x14ac:dyDescent="0.25">
      <c r="A185" s="153" t="s">
        <v>486</v>
      </c>
      <c r="B185" s="250">
        <v>44675</v>
      </c>
      <c r="C185" s="252" t="s">
        <v>487</v>
      </c>
      <c r="D185" s="272" t="s">
        <v>549</v>
      </c>
      <c r="E185" s="153" t="s">
        <v>490</v>
      </c>
    </row>
    <row r="186" spans="1:5" ht="115.5" customHeight="1" x14ac:dyDescent="0.25">
      <c r="A186" s="153" t="s">
        <v>491</v>
      </c>
      <c r="B186" s="251">
        <v>44743</v>
      </c>
      <c r="C186" s="252" t="s">
        <v>411</v>
      </c>
      <c r="D186" s="272" t="s">
        <v>550</v>
      </c>
      <c r="E186" s="153" t="s">
        <v>492</v>
      </c>
    </row>
    <row r="187" spans="1:5" ht="115.5" customHeight="1" x14ac:dyDescent="0.25">
      <c r="A187" s="153" t="s">
        <v>491</v>
      </c>
      <c r="B187" s="251">
        <v>44743</v>
      </c>
      <c r="C187" s="252" t="s">
        <v>411</v>
      </c>
      <c r="D187" s="272" t="s">
        <v>550</v>
      </c>
      <c r="E187" s="153" t="s">
        <v>493</v>
      </c>
    </row>
    <row r="188" spans="1:5" ht="115.5" customHeight="1" x14ac:dyDescent="0.25">
      <c r="A188" s="153" t="s">
        <v>491</v>
      </c>
      <c r="B188" s="251">
        <v>44743</v>
      </c>
      <c r="C188" s="252" t="s">
        <v>411</v>
      </c>
      <c r="D188" s="272" t="s">
        <v>550</v>
      </c>
      <c r="E188" s="153" t="s">
        <v>494</v>
      </c>
    </row>
    <row r="189" spans="1:5" ht="115.5" customHeight="1" x14ac:dyDescent="0.25">
      <c r="A189" s="153" t="s">
        <v>491</v>
      </c>
      <c r="B189" s="251">
        <v>44743</v>
      </c>
      <c r="C189" s="252" t="s">
        <v>411</v>
      </c>
      <c r="D189" s="272" t="s">
        <v>550</v>
      </c>
      <c r="E189" s="153" t="s">
        <v>495</v>
      </c>
    </row>
    <row r="190" spans="1:5" ht="115.5" customHeight="1" x14ac:dyDescent="0.25">
      <c r="A190" s="153" t="s">
        <v>496</v>
      </c>
      <c r="B190" s="251">
        <v>44713</v>
      </c>
      <c r="C190" s="252" t="s">
        <v>470</v>
      </c>
      <c r="D190" s="272" t="s">
        <v>551</v>
      </c>
      <c r="E190" s="153" t="s">
        <v>497</v>
      </c>
    </row>
    <row r="191" spans="1:5" ht="115.5" customHeight="1" x14ac:dyDescent="0.25">
      <c r="A191" s="153" t="s">
        <v>496</v>
      </c>
      <c r="B191" s="251">
        <v>44713</v>
      </c>
      <c r="C191" s="252" t="s">
        <v>470</v>
      </c>
      <c r="D191" s="272" t="s">
        <v>551</v>
      </c>
      <c r="E191" s="153" t="s">
        <v>498</v>
      </c>
    </row>
    <row r="192" spans="1:5" ht="115.5" customHeight="1" x14ac:dyDescent="0.25">
      <c r="A192" s="153" t="s">
        <v>499</v>
      </c>
      <c r="B192" s="251">
        <v>44831</v>
      </c>
      <c r="C192" s="252" t="s">
        <v>500</v>
      </c>
      <c r="D192" s="272" t="s">
        <v>552</v>
      </c>
      <c r="E192" s="153" t="s">
        <v>501</v>
      </c>
    </row>
    <row r="193" spans="1:5" ht="115.5" customHeight="1" x14ac:dyDescent="0.25">
      <c r="A193" s="153" t="s">
        <v>499</v>
      </c>
      <c r="B193" s="251">
        <v>44831</v>
      </c>
      <c r="C193" s="252" t="s">
        <v>500</v>
      </c>
      <c r="D193" s="272" t="s">
        <v>552</v>
      </c>
      <c r="E193" s="153" t="s">
        <v>502</v>
      </c>
    </row>
    <row r="194" spans="1:5" ht="115.5" customHeight="1" x14ac:dyDescent="0.25">
      <c r="A194" s="153" t="s">
        <v>499</v>
      </c>
      <c r="B194" s="251">
        <v>44831</v>
      </c>
      <c r="C194" s="252" t="s">
        <v>500</v>
      </c>
      <c r="D194" s="272" t="s">
        <v>552</v>
      </c>
      <c r="E194" s="153" t="s">
        <v>503</v>
      </c>
    </row>
    <row r="195" spans="1:5" ht="18.75" x14ac:dyDescent="0.25">
      <c r="A195" s="133" t="s">
        <v>215</v>
      </c>
      <c r="B195" s="144"/>
      <c r="C195" s="133"/>
      <c r="D195" s="133"/>
      <c r="E195" s="134"/>
    </row>
    <row r="196" spans="1:5" ht="64.5" customHeight="1" x14ac:dyDescent="0.25">
      <c r="A196" s="153" t="s">
        <v>426</v>
      </c>
      <c r="B196" s="251">
        <v>44605</v>
      </c>
      <c r="C196" s="252" t="s">
        <v>411</v>
      </c>
      <c r="D196" s="259" t="s">
        <v>505</v>
      </c>
      <c r="E196" s="153" t="s">
        <v>427</v>
      </c>
    </row>
    <row r="197" spans="1:5" ht="129" customHeight="1" x14ac:dyDescent="0.25">
      <c r="A197" s="153" t="s">
        <v>428</v>
      </c>
      <c r="B197" s="252">
        <v>2022</v>
      </c>
      <c r="C197" s="252" t="s">
        <v>429</v>
      </c>
      <c r="D197" s="260" t="s">
        <v>506</v>
      </c>
      <c r="E197" s="153" t="s">
        <v>430</v>
      </c>
    </row>
    <row r="198" spans="1:5" ht="133.5" customHeight="1" x14ac:dyDescent="0.25">
      <c r="A198" s="157" t="s">
        <v>431</v>
      </c>
      <c r="B198" s="252">
        <v>2022</v>
      </c>
      <c r="C198" s="252" t="s">
        <v>432</v>
      </c>
      <c r="D198" s="261" t="s">
        <v>504</v>
      </c>
      <c r="E198" s="157" t="s">
        <v>433</v>
      </c>
    </row>
    <row r="199" spans="1:5" ht="123.75" customHeight="1" x14ac:dyDescent="0.25">
      <c r="A199" s="157" t="s">
        <v>431</v>
      </c>
      <c r="B199" s="252">
        <v>2022</v>
      </c>
      <c r="C199" s="252" t="s">
        <v>432</v>
      </c>
      <c r="D199" s="261" t="s">
        <v>504</v>
      </c>
      <c r="E199" s="157" t="s">
        <v>434</v>
      </c>
    </row>
    <row r="200" spans="1:5" ht="93.75" customHeight="1" x14ac:dyDescent="0.25">
      <c r="A200" s="157" t="s">
        <v>431</v>
      </c>
      <c r="B200" s="252">
        <v>2022</v>
      </c>
      <c r="C200" s="252" t="s">
        <v>432</v>
      </c>
      <c r="D200" s="261" t="s">
        <v>504</v>
      </c>
      <c r="E200" s="157" t="s">
        <v>435</v>
      </c>
    </row>
  </sheetData>
  <sheetProtection sort="0" autoFilter="0" pivotTables="0"/>
  <mergeCells count="1">
    <mergeCell ref="A1:E1"/>
  </mergeCells>
  <hyperlinks>
    <hyperlink ref="D199" r:id="rId1"/>
    <hyperlink ref="D200" r:id="rId2"/>
    <hyperlink ref="D196" r:id="rId3"/>
    <hyperlink ref="D197" r:id="rId4"/>
    <hyperlink ref="D198" r:id="rId5"/>
    <hyperlink ref="D59" r:id="rId6"/>
    <hyperlink ref="D60:D63" r:id="rId7" display="https://vk.com/event191553836"/>
    <hyperlink ref="D64" r:id="rId8"/>
    <hyperlink ref="D15" r:id="rId9"/>
    <hyperlink ref="D16" r:id="rId10"/>
    <hyperlink ref="D17" r:id="rId11"/>
    <hyperlink ref="D18" r:id="rId12"/>
    <hyperlink ref="D19" r:id="rId13"/>
    <hyperlink ref="D20" r:id="rId14"/>
    <hyperlink ref="D21" r:id="rId15"/>
    <hyperlink ref="D22" r:id="rId16"/>
    <hyperlink ref="D23" r:id="rId17"/>
    <hyperlink ref="D24" r:id="rId18"/>
    <hyperlink ref="D25" r:id="rId19"/>
    <hyperlink ref="D26" r:id="rId20"/>
    <hyperlink ref="D27" r:id="rId21"/>
    <hyperlink ref="D28" r:id="rId22"/>
    <hyperlink ref="D29" r:id="rId23"/>
    <hyperlink ref="D30" r:id="rId24"/>
    <hyperlink ref="D32" r:id="rId25"/>
    <hyperlink ref="D33" r:id="rId26"/>
    <hyperlink ref="D34" r:id="rId27"/>
    <hyperlink ref="D35" r:id="rId28"/>
    <hyperlink ref="D36" r:id="rId29"/>
    <hyperlink ref="D37" r:id="rId30"/>
    <hyperlink ref="D38" r:id="rId31"/>
    <hyperlink ref="D39" r:id="rId32"/>
    <hyperlink ref="D40" r:id="rId33"/>
    <hyperlink ref="D41" r:id="rId34"/>
    <hyperlink ref="D42" r:id="rId35"/>
    <hyperlink ref="D43" r:id="rId36"/>
    <hyperlink ref="D44" r:id="rId37"/>
    <hyperlink ref="D45" r:id="rId38"/>
    <hyperlink ref="D46" r:id="rId39"/>
    <hyperlink ref="D47" r:id="rId40"/>
    <hyperlink ref="D48" r:id="rId41"/>
    <hyperlink ref="D55" r:id="rId42"/>
    <hyperlink ref="D56" r:id="rId43"/>
    <hyperlink ref="D57" r:id="rId44"/>
    <hyperlink ref="D58" r:id="rId45"/>
    <hyperlink ref="D65" r:id="rId46"/>
    <hyperlink ref="D66" r:id="rId47"/>
    <hyperlink ref="D67" r:id="rId48"/>
    <hyperlink ref="D68" r:id="rId49"/>
    <hyperlink ref="D69" r:id="rId50"/>
    <hyperlink ref="D70" r:id="rId51"/>
    <hyperlink ref="D71" r:id="rId52"/>
    <hyperlink ref="D72" r:id="rId53"/>
    <hyperlink ref="D73" r:id="rId54"/>
    <hyperlink ref="D74" r:id="rId55"/>
    <hyperlink ref="D75" r:id="rId56"/>
    <hyperlink ref="D76" r:id="rId57"/>
    <hyperlink ref="D77" r:id="rId58"/>
    <hyperlink ref="D79" r:id="rId59"/>
    <hyperlink ref="D80" r:id="rId60"/>
    <hyperlink ref="D81" r:id="rId61"/>
    <hyperlink ref="D82" r:id="rId62"/>
    <hyperlink ref="D83" r:id="rId63"/>
    <hyperlink ref="D84" r:id="rId64"/>
    <hyperlink ref="D85" r:id="rId65"/>
    <hyperlink ref="D86" r:id="rId66"/>
    <hyperlink ref="D87" r:id="rId67"/>
    <hyperlink ref="D88" r:id="rId68"/>
    <hyperlink ref="D89" r:id="rId69"/>
    <hyperlink ref="D90" r:id="rId70"/>
    <hyperlink ref="D91" r:id="rId71"/>
    <hyperlink ref="D92" r:id="rId72"/>
    <hyperlink ref="D93" r:id="rId73"/>
    <hyperlink ref="D95" r:id="rId74"/>
    <hyperlink ref="D96" r:id="rId75"/>
    <hyperlink ref="D97" r:id="rId76"/>
    <hyperlink ref="D98" r:id="rId77"/>
    <hyperlink ref="D99" r:id="rId78"/>
    <hyperlink ref="D100" r:id="rId79"/>
    <hyperlink ref="D101" r:id="rId80"/>
    <hyperlink ref="D102" r:id="rId81"/>
    <hyperlink ref="D103" r:id="rId82"/>
    <hyperlink ref="D104" r:id="rId83"/>
    <hyperlink ref="D106" r:id="rId84"/>
    <hyperlink ref="D107" r:id="rId85"/>
    <hyperlink ref="D108" r:id="rId86"/>
    <hyperlink ref="D109" r:id="rId87"/>
    <hyperlink ref="D110" r:id="rId88"/>
    <hyperlink ref="D111" r:id="rId89"/>
    <hyperlink ref="D112" r:id="rId90"/>
    <hyperlink ref="D113" r:id="rId91"/>
    <hyperlink ref="D114" r:id="rId92"/>
    <hyperlink ref="D115" r:id="rId93"/>
    <hyperlink ref="D116" r:id="rId94"/>
    <hyperlink ref="D117" r:id="rId95"/>
    <hyperlink ref="D118" r:id="rId96"/>
    <hyperlink ref="D119" r:id="rId97"/>
    <hyperlink ref="D120" r:id="rId98"/>
    <hyperlink ref="D121" r:id="rId99"/>
    <hyperlink ref="D122" r:id="rId100"/>
    <hyperlink ref="D123" r:id="rId101"/>
    <hyperlink ref="D124" r:id="rId102"/>
    <hyperlink ref="D125" r:id="rId103"/>
    <hyperlink ref="D126" r:id="rId104"/>
    <hyperlink ref="D127" r:id="rId105"/>
    <hyperlink ref="D128" r:id="rId106"/>
    <hyperlink ref="D129" r:id="rId107"/>
    <hyperlink ref="D130" r:id="rId108"/>
    <hyperlink ref="D131" r:id="rId109"/>
    <hyperlink ref="D132" r:id="rId110"/>
    <hyperlink ref="D133" r:id="rId111"/>
    <hyperlink ref="D134" r:id="rId112"/>
    <hyperlink ref="D135" r:id="rId113"/>
    <hyperlink ref="D136" r:id="rId114"/>
    <hyperlink ref="D137" r:id="rId115"/>
    <hyperlink ref="D147" r:id="rId116"/>
    <hyperlink ref="D148" r:id="rId117"/>
    <hyperlink ref="D149" r:id="rId118"/>
    <hyperlink ref="D150" r:id="rId119"/>
    <hyperlink ref="D151" r:id="rId120"/>
    <hyperlink ref="D152" r:id="rId121"/>
    <hyperlink ref="D156" r:id="rId122"/>
    <hyperlink ref="D157" r:id="rId123"/>
    <hyperlink ref="D158" r:id="rId124"/>
    <hyperlink ref="D159" r:id="rId125"/>
    <hyperlink ref="D160" r:id="rId126"/>
    <hyperlink ref="D162" r:id="rId127"/>
    <hyperlink ref="D161" r:id="rId128"/>
    <hyperlink ref="D163" r:id="rId129"/>
    <hyperlink ref="D164" r:id="rId130"/>
    <hyperlink ref="D165" r:id="rId131"/>
    <hyperlink ref="D166" r:id="rId132"/>
    <hyperlink ref="D168" r:id="rId133"/>
    <hyperlink ref="D167" r:id="rId134"/>
    <hyperlink ref="D169" r:id="rId135"/>
    <hyperlink ref="D170" r:id="rId136"/>
    <hyperlink ref="D11" r:id="rId137"/>
    <hyperlink ref="D12" r:id="rId138"/>
    <hyperlink ref="D13:D14" r:id="rId139" display="https://vk.com/wall-66583311_5707?ysclid=l9p2g99dgw185774305"/>
    <hyperlink ref="D171" r:id="rId140"/>
    <hyperlink ref="D172" r:id="rId141"/>
    <hyperlink ref="D173" r:id="rId142"/>
    <hyperlink ref="D174" r:id="rId143"/>
    <hyperlink ref="D175" r:id="rId144"/>
    <hyperlink ref="D176" r:id="rId145"/>
    <hyperlink ref="D177" r:id="rId146"/>
    <hyperlink ref="D178" r:id="rId147"/>
    <hyperlink ref="D179" r:id="rId148"/>
    <hyperlink ref="D180" r:id="rId149"/>
    <hyperlink ref="D181" r:id="rId150"/>
    <hyperlink ref="D182" r:id="rId151"/>
    <hyperlink ref="D183" r:id="rId152"/>
    <hyperlink ref="D184:D185" r:id="rId153" display="https://vk.com/children_media"/>
    <hyperlink ref="D186" r:id="rId154"/>
    <hyperlink ref="D187" r:id="rId155"/>
    <hyperlink ref="D188" r:id="rId156"/>
    <hyperlink ref="D189" r:id="rId157"/>
    <hyperlink ref="D190" r:id="rId158"/>
    <hyperlink ref="D191" r:id="rId159"/>
    <hyperlink ref="D192" r:id="rId160"/>
    <hyperlink ref="D193" r:id="rId161"/>
    <hyperlink ref="D194" r:id="rId162"/>
    <hyperlink ref="D49" r:id="rId163"/>
    <hyperlink ref="D50" r:id="rId164"/>
    <hyperlink ref="D51" r:id="rId165"/>
    <hyperlink ref="D52" r:id="rId166"/>
    <hyperlink ref="D138" r:id="rId167"/>
    <hyperlink ref="D139" r:id="rId168"/>
    <hyperlink ref="D140" r:id="rId169"/>
    <hyperlink ref="D141" r:id="rId170"/>
    <hyperlink ref="D142" r:id="rId171"/>
    <hyperlink ref="D143" r:id="rId172"/>
    <hyperlink ref="D144" r:id="rId173"/>
    <hyperlink ref="D145" r:id="rId174"/>
    <hyperlink ref="D153" r:id="rId175"/>
    <hyperlink ref="D154" r:id="rId176"/>
    <hyperlink ref="D53" r:id="rId177"/>
    <hyperlink ref="D94" r:id="rId178"/>
  </hyperlinks>
  <pageMargins left="0.7" right="0.7" top="0.75" bottom="0.75" header="0.3" footer="0.3"/>
  <pageSetup paperSize="9" scale="84" orientation="landscape" r:id="rId17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80" zoomScaleNormal="100" zoomScaleSheetLayoutView="80" workbookViewId="0">
      <selection activeCell="B12" sqref="B12"/>
    </sheetView>
  </sheetViews>
  <sheetFormatPr defaultRowHeight="15" x14ac:dyDescent="0.25"/>
  <cols>
    <col min="1" max="1" width="47.42578125" customWidth="1"/>
    <col min="2" max="2" width="46.42578125" customWidth="1"/>
    <col min="3" max="3" width="16.425781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59" t="s">
        <v>152</v>
      </c>
      <c r="B1" s="359"/>
      <c r="C1" s="359"/>
      <c r="D1" s="243"/>
      <c r="E1" s="179"/>
      <c r="F1" s="179"/>
    </row>
    <row r="2" spans="1:6" ht="18.75" x14ac:dyDescent="0.25">
      <c r="A2" s="345" t="s">
        <v>153</v>
      </c>
      <c r="B2" s="345"/>
      <c r="C2" s="345"/>
      <c r="D2" s="240"/>
      <c r="E2" s="171"/>
      <c r="F2" s="171"/>
    </row>
    <row r="3" spans="1:6" ht="75.75" customHeight="1" x14ac:dyDescent="0.25">
      <c r="A3" s="173" t="s">
        <v>154</v>
      </c>
      <c r="B3" s="178" t="s">
        <v>222</v>
      </c>
      <c r="C3" s="176" t="s">
        <v>254</v>
      </c>
      <c r="D3" s="346" t="s">
        <v>253</v>
      </c>
      <c r="E3" s="347"/>
      <c r="F3" s="173" t="s">
        <v>255</v>
      </c>
    </row>
    <row r="4" spans="1:6" ht="22.5" customHeight="1" x14ac:dyDescent="0.25">
      <c r="A4" s="239"/>
      <c r="B4" s="242"/>
      <c r="C4" s="241"/>
      <c r="D4" s="239" t="s">
        <v>251</v>
      </c>
      <c r="E4" s="239" t="s">
        <v>252</v>
      </c>
      <c r="F4" s="239"/>
    </row>
    <row r="5" spans="1:6" ht="18.75" x14ac:dyDescent="0.3">
      <c r="A5" s="68" t="s">
        <v>155</v>
      </c>
      <c r="B5" s="71"/>
      <c r="C5" s="145"/>
      <c r="D5" s="72"/>
      <c r="E5" s="72"/>
      <c r="F5" s="72"/>
    </row>
    <row r="6" spans="1:6" ht="18.75" x14ac:dyDescent="0.25">
      <c r="A6" s="66" t="s">
        <v>156</v>
      </c>
      <c r="B6" s="98"/>
      <c r="C6" s="111"/>
      <c r="D6" s="120"/>
      <c r="E6" s="120"/>
      <c r="F6" s="120"/>
    </row>
    <row r="7" spans="1:6" ht="75" x14ac:dyDescent="0.25">
      <c r="A7" s="30" t="s">
        <v>157</v>
      </c>
      <c r="B7" s="98" t="s">
        <v>621</v>
      </c>
      <c r="C7" s="97"/>
      <c r="D7" s="98"/>
      <c r="E7" s="98"/>
      <c r="F7" s="98"/>
    </row>
    <row r="8" spans="1:6" ht="18.75" x14ac:dyDescent="0.25">
      <c r="A8" s="30" t="s">
        <v>249</v>
      </c>
      <c r="B8" s="98"/>
      <c r="C8" s="97"/>
      <c r="D8" s="98"/>
      <c r="E8" s="98"/>
      <c r="F8" s="98"/>
    </row>
    <row r="9" spans="1:6" ht="37.5" x14ac:dyDescent="0.25">
      <c r="A9" s="30" t="s">
        <v>250</v>
      </c>
      <c r="B9" s="277" t="s">
        <v>622</v>
      </c>
      <c r="C9" s="181" t="s">
        <v>623</v>
      </c>
      <c r="D9" s="98" t="s">
        <v>624</v>
      </c>
      <c r="E9" s="98" t="s">
        <v>625</v>
      </c>
      <c r="F9" s="182" t="s">
        <v>626</v>
      </c>
    </row>
    <row r="10" spans="1:6" ht="18.75" x14ac:dyDescent="0.25">
      <c r="A10" s="66" t="s">
        <v>281</v>
      </c>
      <c r="B10" s="98"/>
      <c r="C10" s="97"/>
      <c r="D10" s="98"/>
      <c r="E10" s="98"/>
      <c r="F10" s="98"/>
    </row>
    <row r="11" spans="1:6" ht="18.75" x14ac:dyDescent="0.25">
      <c r="A11" s="69" t="s">
        <v>280</v>
      </c>
      <c r="B11" s="98"/>
      <c r="C11" s="97"/>
      <c r="D11" s="98"/>
      <c r="E11" s="98"/>
      <c r="F11" s="98"/>
    </row>
    <row r="12" spans="1:6" ht="18.75" x14ac:dyDescent="0.25">
      <c r="A12" s="73" t="s">
        <v>158</v>
      </c>
      <c r="B12" s="278" t="s">
        <v>627</v>
      </c>
      <c r="C12" s="97">
        <v>77</v>
      </c>
      <c r="D12" s="98">
        <v>53</v>
      </c>
      <c r="E12" s="98">
        <v>162</v>
      </c>
      <c r="F12" s="98">
        <v>123</v>
      </c>
    </row>
    <row r="13" spans="1:6" ht="18.75" customHeight="1" x14ac:dyDescent="0.3">
      <c r="A13" s="47" t="s">
        <v>159</v>
      </c>
      <c r="B13" s="70" t="s">
        <v>163</v>
      </c>
      <c r="C13" s="146" t="s">
        <v>162</v>
      </c>
      <c r="D13" s="70"/>
      <c r="E13" s="70"/>
      <c r="F13" s="70"/>
    </row>
    <row r="14" spans="1:6" ht="18.75" x14ac:dyDescent="0.25">
      <c r="A14" s="30" t="s">
        <v>160</v>
      </c>
      <c r="B14" s="98"/>
      <c r="C14" s="97"/>
      <c r="D14" s="98"/>
      <c r="E14" s="98"/>
      <c r="F14" s="98"/>
    </row>
    <row r="15" spans="1:6" ht="18.75" x14ac:dyDescent="0.25">
      <c r="A15" s="30" t="s">
        <v>161</v>
      </c>
      <c r="B15" s="98"/>
      <c r="C15" s="97"/>
      <c r="D15" s="98"/>
      <c r="E15" s="98"/>
      <c r="F15" s="98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9" r:id="rId1" display="https://vk.com/patriot_nsk  "/>
    <hyperlink ref="B12" r:id="rId2"/>
  </hyperlinks>
  <pageMargins left="0.7" right="0.7" top="0.75" bottom="0.75" header="0.3" footer="0.3"/>
  <pageSetup paperSize="9" orientation="landscape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68.5703125" customWidth="1"/>
    <col min="2" max="2" width="34.5703125" style="5" customWidth="1"/>
  </cols>
  <sheetData>
    <row r="1" spans="1:2" ht="18.75" x14ac:dyDescent="0.25">
      <c r="A1" s="345" t="s">
        <v>164</v>
      </c>
      <c r="B1" s="345"/>
    </row>
    <row r="2" spans="1:2" ht="18.75" x14ac:dyDescent="0.25">
      <c r="A2" s="173" t="s">
        <v>165</v>
      </c>
      <c r="B2" s="173" t="s">
        <v>172</v>
      </c>
    </row>
    <row r="3" spans="1:2" ht="73.5" customHeight="1" x14ac:dyDescent="0.25">
      <c r="A3" s="148" t="s">
        <v>166</v>
      </c>
      <c r="B3" s="152">
        <v>2</v>
      </c>
    </row>
    <row r="4" spans="1:2" ht="101.25" customHeight="1" x14ac:dyDescent="0.25">
      <c r="A4" s="148" t="s">
        <v>167</v>
      </c>
      <c r="B4" s="152">
        <v>2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5703125" customWidth="1"/>
  </cols>
  <sheetData>
    <row r="1" spans="1:4" ht="18.75" x14ac:dyDescent="0.25">
      <c r="A1" s="149" t="s">
        <v>168</v>
      </c>
      <c r="B1" s="149"/>
      <c r="C1" s="149"/>
      <c r="D1" s="149"/>
    </row>
    <row r="2" spans="1:4" ht="37.5" customHeight="1" x14ac:dyDescent="0.25">
      <c r="A2" s="173" t="s">
        <v>56</v>
      </c>
      <c r="B2" s="173" t="s">
        <v>169</v>
      </c>
      <c r="C2" s="173" t="s">
        <v>170</v>
      </c>
      <c r="D2" s="173" t="s">
        <v>171</v>
      </c>
    </row>
    <row r="3" spans="1:4" ht="44.25" customHeight="1" x14ac:dyDescent="0.25">
      <c r="A3" s="63">
        <v>1</v>
      </c>
      <c r="B3" s="30" t="s">
        <v>173</v>
      </c>
      <c r="C3" s="74"/>
      <c r="D3" s="21"/>
    </row>
    <row r="4" spans="1:4" ht="59.25" customHeight="1" x14ac:dyDescent="0.25">
      <c r="A4" s="63">
        <v>2</v>
      </c>
      <c r="B4" s="30" t="s">
        <v>174</v>
      </c>
      <c r="C4" s="74"/>
      <c r="D4" s="21"/>
    </row>
    <row r="5" spans="1:4" ht="49.5" customHeight="1" x14ac:dyDescent="0.25">
      <c r="A5" s="63">
        <v>3</v>
      </c>
      <c r="B5" s="30" t="s">
        <v>175</v>
      </c>
      <c r="C5" s="74"/>
      <c r="D5" s="21"/>
    </row>
    <row r="6" spans="1:4" ht="48.75" customHeight="1" x14ac:dyDescent="0.25">
      <c r="A6" s="63">
        <v>4</v>
      </c>
      <c r="B6" s="67" t="s">
        <v>158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10" sqref="E10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59" t="s">
        <v>142</v>
      </c>
      <c r="B1" s="359"/>
      <c r="C1" s="359"/>
      <c r="D1" s="359"/>
      <c r="E1" s="359"/>
    </row>
    <row r="2" spans="1:5" ht="39" customHeight="1" x14ac:dyDescent="0.25">
      <c r="A2" s="170" t="s">
        <v>56</v>
      </c>
      <c r="B2" s="170" t="s">
        <v>143</v>
      </c>
      <c r="C2" s="170" t="s">
        <v>144</v>
      </c>
      <c r="D2" s="170" t="s">
        <v>145</v>
      </c>
      <c r="E2" s="170" t="s">
        <v>146</v>
      </c>
    </row>
    <row r="3" spans="1:5" ht="18.75" x14ac:dyDescent="0.25">
      <c r="A3" s="66">
        <v>1</v>
      </c>
      <c r="B3" s="66" t="s">
        <v>147</v>
      </c>
      <c r="C3" s="101">
        <v>0</v>
      </c>
      <c r="D3" s="101">
        <v>0</v>
      </c>
      <c r="E3" s="67"/>
    </row>
    <row r="4" spans="1:5" ht="18.75" x14ac:dyDescent="0.25">
      <c r="A4" s="30">
        <v>2</v>
      </c>
      <c r="B4" s="66" t="s">
        <v>148</v>
      </c>
      <c r="C4" s="101">
        <v>0</v>
      </c>
      <c r="D4" s="101">
        <v>0</v>
      </c>
      <c r="E4" s="67"/>
    </row>
    <row r="5" spans="1:5" ht="18.75" x14ac:dyDescent="0.25">
      <c r="A5" s="66">
        <v>3</v>
      </c>
      <c r="B5" s="66" t="s">
        <v>149</v>
      </c>
      <c r="C5" s="101">
        <v>0</v>
      </c>
      <c r="D5" s="101">
        <v>0</v>
      </c>
      <c r="E5" s="67"/>
    </row>
    <row r="6" spans="1:5" ht="18.75" x14ac:dyDescent="0.25">
      <c r="A6" s="360">
        <v>4</v>
      </c>
      <c r="B6" s="360" t="s">
        <v>150</v>
      </c>
      <c r="C6" s="183">
        <v>0</v>
      </c>
      <c r="D6" s="101">
        <v>0</v>
      </c>
      <c r="E6" s="67"/>
    </row>
    <row r="7" spans="1:5" ht="18.75" x14ac:dyDescent="0.25">
      <c r="A7" s="361"/>
      <c r="B7" s="361"/>
      <c r="C7" s="183">
        <v>0</v>
      </c>
      <c r="D7" s="101">
        <v>0</v>
      </c>
      <c r="E7" s="67"/>
    </row>
    <row r="8" spans="1:5" ht="18.75" x14ac:dyDescent="0.25">
      <c r="A8" s="30">
        <v>5</v>
      </c>
      <c r="B8" s="66" t="s">
        <v>151</v>
      </c>
      <c r="C8" s="183">
        <v>0</v>
      </c>
      <c r="D8" s="101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K6" sqref="K6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42578125" style="38" customWidth="1"/>
    <col min="4" max="4" width="13.140625" style="38" customWidth="1"/>
    <col min="5" max="5" width="24" style="38" customWidth="1"/>
    <col min="6" max="6" width="21.5703125" style="38" customWidth="1"/>
    <col min="7" max="7" width="11.42578125" style="38" customWidth="1"/>
    <col min="8" max="8" width="12.5703125" style="38" customWidth="1"/>
    <col min="9" max="9" width="11.5703125" style="38" customWidth="1"/>
    <col min="10" max="10" width="11.425781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42578125" style="38" bestFit="1" customWidth="1"/>
    <col min="35" max="16384" width="9.140625" style="38"/>
  </cols>
  <sheetData>
    <row r="1" spans="1:13" ht="18.75" customHeight="1" x14ac:dyDescent="0.25">
      <c r="A1" s="345" t="s">
        <v>118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3" ht="19.5" customHeight="1" x14ac:dyDescent="0.3">
      <c r="A2" s="362" t="s">
        <v>41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3" ht="18.75" x14ac:dyDescent="0.3">
      <c r="A3" s="324" t="s">
        <v>17</v>
      </c>
      <c r="B3" s="354" t="s">
        <v>11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1:13" ht="19.5" customHeight="1" x14ac:dyDescent="0.25">
      <c r="A4" s="324"/>
      <c r="B4" s="324" t="s">
        <v>12</v>
      </c>
      <c r="C4" s="324" t="s">
        <v>18</v>
      </c>
      <c r="D4" s="324" t="s">
        <v>119</v>
      </c>
      <c r="E4" s="324"/>
      <c r="F4" s="324" t="s">
        <v>13</v>
      </c>
      <c r="G4" s="314" t="s">
        <v>225</v>
      </c>
      <c r="H4" s="324" t="s">
        <v>74</v>
      </c>
      <c r="I4" s="324" t="s">
        <v>78</v>
      </c>
      <c r="J4" s="324" t="s">
        <v>14</v>
      </c>
      <c r="K4" s="324" t="s">
        <v>43</v>
      </c>
      <c r="L4" s="324" t="s">
        <v>15</v>
      </c>
    </row>
    <row r="5" spans="1:13" ht="37.5" customHeight="1" x14ac:dyDescent="0.25">
      <c r="A5" s="324"/>
      <c r="B5" s="324"/>
      <c r="C5" s="324"/>
      <c r="D5" s="173" t="s">
        <v>121</v>
      </c>
      <c r="E5" s="173" t="s">
        <v>120</v>
      </c>
      <c r="F5" s="324"/>
      <c r="G5" s="316"/>
      <c r="H5" s="324"/>
      <c r="I5" s="324"/>
      <c r="J5" s="324"/>
      <c r="K5" s="324"/>
      <c r="L5" s="324"/>
    </row>
    <row r="6" spans="1:13" s="78" customFormat="1" ht="36" customHeight="1" x14ac:dyDescent="0.3">
      <c r="A6" s="175">
        <f>SUM(B6:L6)-A10</f>
        <v>54</v>
      </c>
      <c r="B6" s="103">
        <v>1</v>
      </c>
      <c r="C6" s="103">
        <v>2</v>
      </c>
      <c r="D6" s="103">
        <v>2</v>
      </c>
      <c r="E6" s="103">
        <v>0</v>
      </c>
      <c r="F6" s="103">
        <v>3</v>
      </c>
      <c r="G6" s="103">
        <v>3</v>
      </c>
      <c r="H6" s="103">
        <v>14</v>
      </c>
      <c r="I6" s="103">
        <v>1</v>
      </c>
      <c r="J6" s="103">
        <v>17</v>
      </c>
      <c r="K6" s="103">
        <v>10</v>
      </c>
      <c r="L6" s="103">
        <v>12</v>
      </c>
      <c r="M6" s="90"/>
    </row>
    <row r="7" spans="1:13" ht="18.75" customHeight="1" x14ac:dyDescent="0.3">
      <c r="A7" s="363" t="str">
        <f>IF(A6=B6+C6+D6+E6+F6+G6+H6+I6+J6+K6+L6-A10,"ПРАВИЛЬНО"," НЕПРАВИЛЬНО")</f>
        <v>ПРАВИЛЬНО</v>
      </c>
      <c r="B7" s="364"/>
      <c r="C7" s="365" t="s">
        <v>16</v>
      </c>
      <c r="D7" s="365"/>
      <c r="E7" s="365"/>
      <c r="F7" s="365"/>
      <c r="G7" s="365"/>
      <c r="H7" s="365"/>
      <c r="I7" s="365"/>
      <c r="J7" s="365"/>
      <c r="K7" s="365"/>
      <c r="L7" s="366"/>
      <c r="M7" s="91"/>
    </row>
    <row r="8" spans="1:13" ht="36" customHeight="1" x14ac:dyDescent="0.25">
      <c r="A8" s="104">
        <f>SUM(B8:L8)</f>
        <v>100</v>
      </c>
      <c r="B8" s="104">
        <f>100/A6*(B6-B10)</f>
        <v>1.8518518518518519</v>
      </c>
      <c r="C8" s="104">
        <f>100/A6*(C6-C10)</f>
        <v>3.7037037037037037</v>
      </c>
      <c r="D8" s="104">
        <f>100/A6*(D6-D10)</f>
        <v>3.7037037037037037</v>
      </c>
      <c r="E8" s="104">
        <f>100/A6*(E6-E10)</f>
        <v>0</v>
      </c>
      <c r="F8" s="104">
        <f>100/A6*(F6-F10)</f>
        <v>5.5555555555555554</v>
      </c>
      <c r="G8" s="104">
        <f>100/A6*(G6-G10)</f>
        <v>0</v>
      </c>
      <c r="H8" s="104">
        <f>100/A6*(H6-H10)</f>
        <v>18.518518518518519</v>
      </c>
      <c r="I8" s="104">
        <f>100/A6*(I6-I10)</f>
        <v>1.8518518518518519</v>
      </c>
      <c r="J8" s="104">
        <f>100/A6*(J6-J10)</f>
        <v>25.925925925925927</v>
      </c>
      <c r="K8" s="104">
        <f>100/A6*(K6-K10)</f>
        <v>18.518518518518519</v>
      </c>
      <c r="L8" s="104">
        <f>100/A6*(L6-L10)</f>
        <v>20.37037037037037</v>
      </c>
      <c r="M8" s="235"/>
    </row>
    <row r="9" spans="1:13" ht="19.5" customHeight="1" x14ac:dyDescent="0.3">
      <c r="A9" s="354" t="s">
        <v>195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91"/>
    </row>
    <row r="10" spans="1:13" s="61" customFormat="1" ht="36" customHeight="1" x14ac:dyDescent="0.25">
      <c r="A10" s="99">
        <f>SUM(B10:L10)</f>
        <v>11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3</v>
      </c>
      <c r="H10" s="21">
        <v>4</v>
      </c>
      <c r="I10" s="21"/>
      <c r="J10" s="21">
        <v>3</v>
      </c>
      <c r="K10" s="21">
        <v>0</v>
      </c>
      <c r="L10" s="21">
        <v>1</v>
      </c>
    </row>
    <row r="11" spans="1:13" ht="19.5" customHeight="1" x14ac:dyDescent="0.25">
      <c r="A11" s="353" t="s">
        <v>189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</row>
    <row r="12" spans="1:13" s="79" customFormat="1" ht="36" customHeight="1" x14ac:dyDescent="0.3">
      <c r="A12" s="35">
        <f>SUM(B12:L12)</f>
        <v>8</v>
      </c>
      <c r="B12" s="147">
        <v>0</v>
      </c>
      <c r="C12" s="147">
        <v>1</v>
      </c>
      <c r="D12" s="147">
        <v>0</v>
      </c>
      <c r="E12" s="147">
        <v>0</v>
      </c>
      <c r="F12" s="147">
        <v>1</v>
      </c>
      <c r="G12" s="147"/>
      <c r="H12" s="147">
        <v>1</v>
      </c>
      <c r="I12" s="147">
        <v>0</v>
      </c>
      <c r="J12" s="147">
        <v>0</v>
      </c>
      <c r="K12" s="147">
        <v>3</v>
      </c>
      <c r="L12" s="147">
        <v>2</v>
      </c>
    </row>
    <row r="13" spans="1:13" s="79" customFormat="1" ht="18.75" x14ac:dyDescent="0.3"/>
    <row r="14" spans="1:13" s="79" customFormat="1" ht="18.75" x14ac:dyDescent="0.3"/>
    <row r="15" spans="1:13" s="79" customFormat="1" ht="18.75" x14ac:dyDescent="0.3"/>
    <row r="16" spans="1:13" s="79" customFormat="1" ht="18.75" x14ac:dyDescent="0.3"/>
    <row r="17" s="79" customFormat="1" ht="18.75" x14ac:dyDescent="0.3"/>
    <row r="18" s="79" customFormat="1" ht="18.75" x14ac:dyDescent="0.3"/>
    <row r="19" s="79" customFormat="1" ht="18.75" x14ac:dyDescent="0.3"/>
    <row r="20" s="79" customFormat="1" ht="18.75" x14ac:dyDescent="0.3"/>
    <row r="21" s="79" customFormat="1" ht="18.75" x14ac:dyDescent="0.3"/>
    <row r="22" s="79" customFormat="1" ht="18.75" x14ac:dyDescent="0.3"/>
    <row r="23" s="79" customFormat="1" ht="18.75" x14ac:dyDescent="0.3"/>
    <row r="24" s="79" customFormat="1" ht="18.75" x14ac:dyDescent="0.3"/>
    <row r="25" s="79" customFormat="1" ht="18.75" x14ac:dyDescent="0.3"/>
    <row r="26" s="79" customFormat="1" ht="18.75" x14ac:dyDescent="0.3"/>
    <row r="27" s="79" customFormat="1" ht="18.75" x14ac:dyDescent="0.3"/>
    <row r="28" s="79" customFormat="1" ht="18.75" x14ac:dyDescent="0.3"/>
    <row r="29" s="79" customFormat="1" ht="18.75" x14ac:dyDescent="0.3"/>
    <row r="30" s="79" customFormat="1" ht="18.75" x14ac:dyDescent="0.3"/>
    <row r="31" s="79" customFormat="1" ht="18.75" x14ac:dyDescent="0.3"/>
    <row r="32" s="79" customFormat="1" ht="18.75" x14ac:dyDescent="0.3"/>
    <row r="33" s="79" customFormat="1" ht="18.75" x14ac:dyDescent="0.3"/>
    <row r="34" s="79" customFormat="1" ht="18.75" x14ac:dyDescent="0.3"/>
    <row r="35" s="79" customFormat="1" ht="18.75" x14ac:dyDescent="0.3"/>
    <row r="36" s="79" customFormat="1" ht="18.75" x14ac:dyDescent="0.3"/>
    <row r="37" s="79" customFormat="1" ht="18.75" x14ac:dyDescent="0.3"/>
    <row r="38" s="79" customFormat="1" ht="18.75" x14ac:dyDescent="0.3"/>
    <row r="39" s="79" customFormat="1" ht="18.75" x14ac:dyDescent="0.3"/>
    <row r="40" s="79" customFormat="1" ht="18.75" x14ac:dyDescent="0.3"/>
    <row r="41" s="79" customFormat="1" ht="18.75" x14ac:dyDescent="0.3"/>
    <row r="42" s="79" customFormat="1" ht="18.75" x14ac:dyDescent="0.3"/>
    <row r="43" s="79" customFormat="1" ht="18.75" x14ac:dyDescent="0.3"/>
    <row r="44" s="79" customFormat="1" ht="18.75" x14ac:dyDescent="0.3"/>
    <row r="45" s="79" customFormat="1" ht="18.75" x14ac:dyDescent="0.3"/>
    <row r="46" s="79" customFormat="1" ht="18.75" x14ac:dyDescent="0.3"/>
    <row r="47" s="79" customFormat="1" ht="18.75" x14ac:dyDescent="0.3"/>
    <row r="48" s="79" customFormat="1" ht="18.75" x14ac:dyDescent="0.3"/>
    <row r="49" s="79" customFormat="1" ht="18.75" x14ac:dyDescent="0.3"/>
    <row r="50" s="79" customFormat="1" ht="18.75" x14ac:dyDescent="0.3"/>
    <row r="51" s="79" customFormat="1" ht="18.75" x14ac:dyDescent="0.3"/>
    <row r="52" s="79" customFormat="1" ht="18.75" x14ac:dyDescent="0.3"/>
    <row r="53" s="79" customFormat="1" ht="18.75" x14ac:dyDescent="0.3"/>
    <row r="54" s="80" customFormat="1" x14ac:dyDescent="0.25"/>
    <row r="55" s="80" customFormat="1" x14ac:dyDescent="0.25"/>
    <row r="56" s="80" customFormat="1" x14ac:dyDescent="0.25"/>
    <row r="57" s="80" customFormat="1" x14ac:dyDescent="0.25"/>
    <row r="58" s="80" customFormat="1" x14ac:dyDescent="0.25"/>
    <row r="59" s="80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2" zoomScale="90" zoomScaleNormal="100" zoomScaleSheetLayoutView="90" workbookViewId="0">
      <selection activeCell="E26" sqref="E26"/>
    </sheetView>
  </sheetViews>
  <sheetFormatPr defaultRowHeight="15" x14ac:dyDescent="0.25"/>
  <cols>
    <col min="1" max="1" width="60.570312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13" t="s">
        <v>42</v>
      </c>
      <c r="B1" s="313"/>
      <c r="C1" s="313"/>
    </row>
    <row r="2" spans="1:4" ht="18.75" customHeight="1" x14ac:dyDescent="0.25">
      <c r="A2" s="173" t="s">
        <v>1</v>
      </c>
      <c r="B2" s="173" t="s">
        <v>2</v>
      </c>
      <c r="C2" s="173" t="s">
        <v>44</v>
      </c>
    </row>
    <row r="3" spans="1:4" ht="18.75" customHeight="1" x14ac:dyDescent="0.25">
      <c r="A3" s="28" t="s">
        <v>182</v>
      </c>
      <c r="B3" s="99">
        <v>38</v>
      </c>
      <c r="C3" s="93">
        <f>SUM(B6:B14)</f>
        <v>38</v>
      </c>
      <c r="D3" s="106">
        <f>SUM(B6:B14)-B4</f>
        <v>28</v>
      </c>
    </row>
    <row r="4" spans="1:4" ht="55.5" customHeight="1" x14ac:dyDescent="0.25">
      <c r="A4" s="95" t="s">
        <v>197</v>
      </c>
      <c r="B4" s="57">
        <v>10</v>
      </c>
      <c r="C4" s="92"/>
      <c r="D4" s="106"/>
    </row>
    <row r="5" spans="1:4" ht="18.75" x14ac:dyDescent="0.25">
      <c r="A5" s="176" t="s">
        <v>0</v>
      </c>
      <c r="B5" s="85"/>
      <c r="C5" s="86"/>
    </row>
    <row r="6" spans="1:4" ht="18.75" x14ac:dyDescent="0.25">
      <c r="A6" s="29" t="s">
        <v>187</v>
      </c>
      <c r="B6" s="21">
        <v>17</v>
      </c>
      <c r="C6" s="31">
        <f>100/B3*B6</f>
        <v>44.736842105263165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14</v>
      </c>
      <c r="C9" s="31">
        <f>100/B3*B9</f>
        <v>36.842105263157897</v>
      </c>
    </row>
    <row r="10" spans="1:4" ht="18.75" customHeight="1" x14ac:dyDescent="0.25">
      <c r="A10" s="29" t="s">
        <v>21</v>
      </c>
      <c r="B10" s="21">
        <v>1</v>
      </c>
      <c r="C10" s="31">
        <f>100/B3*B10</f>
        <v>2.6315789473684212</v>
      </c>
    </row>
    <row r="11" spans="1:4" ht="18.75" customHeight="1" x14ac:dyDescent="0.25">
      <c r="A11" s="29" t="s">
        <v>22</v>
      </c>
      <c r="B11" s="21">
        <v>3</v>
      </c>
      <c r="C11" s="31">
        <f>100/B3*B11</f>
        <v>7.8947368421052637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3</v>
      </c>
      <c r="C14" s="31">
        <f>100/B3*B14</f>
        <v>7.8947368421052637</v>
      </c>
    </row>
    <row r="15" spans="1:4" ht="18.75" x14ac:dyDescent="0.25">
      <c r="A15" s="176" t="s">
        <v>25</v>
      </c>
      <c r="B15" s="87">
        <f>SUM(B16,B18,B19,B20)</f>
        <v>28</v>
      </c>
      <c r="C15" s="88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22</v>
      </c>
      <c r="C16" s="31">
        <f>100/D3*B16</f>
        <v>78.571428571428569</v>
      </c>
    </row>
    <row r="17" spans="1:3" ht="56.25" customHeight="1" x14ac:dyDescent="0.25">
      <c r="A17" s="33" t="s">
        <v>194</v>
      </c>
      <c r="B17" s="37">
        <v>0</v>
      </c>
      <c r="C17" s="31">
        <f>100/D3*B17</f>
        <v>0</v>
      </c>
    </row>
    <row r="18" spans="1:3" ht="18.75" customHeight="1" x14ac:dyDescent="0.25">
      <c r="A18" s="29" t="s">
        <v>26</v>
      </c>
      <c r="B18" s="37">
        <v>4</v>
      </c>
      <c r="C18" s="31">
        <f>100/D3*B18</f>
        <v>14.285714285714286</v>
      </c>
    </row>
    <row r="19" spans="1:3" ht="18.75" customHeight="1" x14ac:dyDescent="0.25">
      <c r="A19" s="29" t="s">
        <v>27</v>
      </c>
      <c r="B19" s="37">
        <v>1</v>
      </c>
      <c r="C19" s="31">
        <f>100/D3*B19</f>
        <v>3.5714285714285716</v>
      </c>
    </row>
    <row r="20" spans="1:3" ht="18.75" customHeight="1" x14ac:dyDescent="0.25">
      <c r="A20" s="29" t="s">
        <v>28</v>
      </c>
      <c r="B20" s="37">
        <v>1</v>
      </c>
      <c r="C20" s="31">
        <f>100/D3*B20</f>
        <v>3.5714285714285716</v>
      </c>
    </row>
    <row r="21" spans="1:3" ht="18.75" x14ac:dyDescent="0.25">
      <c r="A21" s="176" t="s">
        <v>29</v>
      </c>
      <c r="B21" s="87">
        <f>SUM(B22:B25)</f>
        <v>38</v>
      </c>
      <c r="C21" s="88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1</v>
      </c>
      <c r="C23" s="31">
        <f>100/B3*B23</f>
        <v>2.6315789473684212</v>
      </c>
    </row>
    <row r="24" spans="1:3" ht="18.75" x14ac:dyDescent="0.25">
      <c r="A24" s="29" t="s">
        <v>32</v>
      </c>
      <c r="B24" s="37">
        <v>21</v>
      </c>
      <c r="C24" s="31">
        <f>100/B3*B24</f>
        <v>55.26315789473685</v>
      </c>
    </row>
    <row r="25" spans="1:3" ht="18.75" customHeight="1" x14ac:dyDescent="0.25">
      <c r="A25" s="29" t="s">
        <v>33</v>
      </c>
      <c r="B25" s="37">
        <v>16</v>
      </c>
      <c r="C25" s="31">
        <f>100/B3*B25</f>
        <v>42.10526315789474</v>
      </c>
    </row>
    <row r="26" spans="1:3" ht="18.75" x14ac:dyDescent="0.25">
      <c r="A26" s="176" t="s">
        <v>122</v>
      </c>
      <c r="B26" s="87">
        <f>SUM(B27:B30)</f>
        <v>28</v>
      </c>
      <c r="C26" s="88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5</v>
      </c>
      <c r="C27" s="31">
        <f>100/D3*B27</f>
        <v>17.857142857142858</v>
      </c>
    </row>
    <row r="28" spans="1:3" ht="18.75" customHeight="1" x14ac:dyDescent="0.25">
      <c r="A28" s="34" t="s">
        <v>34</v>
      </c>
      <c r="B28" s="37">
        <v>5</v>
      </c>
      <c r="C28" s="31">
        <f>100/D3*B28</f>
        <v>17.857142857142858</v>
      </c>
    </row>
    <row r="29" spans="1:3" ht="18.75" customHeight="1" x14ac:dyDescent="0.25">
      <c r="A29" s="34" t="s">
        <v>35</v>
      </c>
      <c r="B29" s="37">
        <v>2</v>
      </c>
      <c r="C29" s="31">
        <f>100/D3*B29</f>
        <v>7.1428571428571432</v>
      </c>
    </row>
    <row r="30" spans="1:3" ht="18.75" customHeight="1" x14ac:dyDescent="0.25">
      <c r="A30" s="34" t="s">
        <v>36</v>
      </c>
      <c r="B30" s="37">
        <v>16</v>
      </c>
      <c r="C30" s="31">
        <f>100/D3*B30</f>
        <v>57.142857142857146</v>
      </c>
    </row>
    <row r="31" spans="1:3" ht="18.75" x14ac:dyDescent="0.25">
      <c r="A31" s="89" t="s">
        <v>123</v>
      </c>
      <c r="B31" s="87">
        <f>SUM(B32:B35)</f>
        <v>28</v>
      </c>
      <c r="C31" s="88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10</v>
      </c>
      <c r="C32" s="31">
        <f>100/D3*B32</f>
        <v>35.714285714285715</v>
      </c>
    </row>
    <row r="33" spans="1:3" ht="18.75" customHeight="1" x14ac:dyDescent="0.25">
      <c r="A33" s="29" t="s">
        <v>34</v>
      </c>
      <c r="B33" s="37">
        <v>6</v>
      </c>
      <c r="C33" s="31">
        <f>100/D3*B33</f>
        <v>21.428571428571431</v>
      </c>
    </row>
    <row r="34" spans="1:3" ht="18.75" customHeight="1" x14ac:dyDescent="0.25">
      <c r="A34" s="29" t="s">
        <v>35</v>
      </c>
      <c r="B34" s="37">
        <v>12</v>
      </c>
      <c r="C34" s="31">
        <f>100/D3*B34</f>
        <v>42.857142857142861</v>
      </c>
    </row>
    <row r="35" spans="1:3" ht="18.75" customHeight="1" x14ac:dyDescent="0.25">
      <c r="A35" s="29" t="s">
        <v>36</v>
      </c>
      <c r="B35" s="37">
        <v>0</v>
      </c>
      <c r="C35" s="31">
        <f>100/D3*B35</f>
        <v>0</v>
      </c>
    </row>
    <row r="36" spans="1:3" ht="18.75" x14ac:dyDescent="0.25">
      <c r="A36" s="176" t="s">
        <v>37</v>
      </c>
      <c r="B36" s="87">
        <f>SUM(B37:B38)</f>
        <v>28</v>
      </c>
      <c r="C36" s="88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20</v>
      </c>
      <c r="C37" s="31">
        <f>100/D3*B37</f>
        <v>71.428571428571431</v>
      </c>
    </row>
    <row r="38" spans="1:3" ht="18.75" customHeight="1" x14ac:dyDescent="0.25">
      <c r="A38" s="29" t="s">
        <v>39</v>
      </c>
      <c r="B38" s="37">
        <v>8</v>
      </c>
      <c r="C38" s="31">
        <f>100/D3*B38</f>
        <v>28.571428571428573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4" zoomScale="73" zoomScaleNormal="100" zoomScaleSheetLayoutView="73" workbookViewId="0">
      <selection activeCell="E22" sqref="E22:F22"/>
    </sheetView>
  </sheetViews>
  <sheetFormatPr defaultRowHeight="15" x14ac:dyDescent="0.25"/>
  <cols>
    <col min="1" max="1" width="35.570312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8.85546875" customWidth="1"/>
  </cols>
  <sheetData>
    <row r="1" spans="1:6" ht="23.25" customHeight="1" x14ac:dyDescent="0.3">
      <c r="A1" s="367" t="s">
        <v>124</v>
      </c>
      <c r="B1" s="367"/>
      <c r="C1" s="367"/>
      <c r="D1" s="367"/>
      <c r="E1" s="367"/>
      <c r="F1" s="367"/>
    </row>
    <row r="2" spans="1:6" ht="102" customHeight="1" x14ac:dyDescent="0.25">
      <c r="A2" s="170" t="s">
        <v>125</v>
      </c>
      <c r="B2" s="170" t="s">
        <v>126</v>
      </c>
      <c r="C2" s="170" t="s">
        <v>256</v>
      </c>
      <c r="D2" s="170" t="s">
        <v>125</v>
      </c>
      <c r="E2" s="170" t="s">
        <v>126</v>
      </c>
      <c r="F2" s="170" t="s">
        <v>257</v>
      </c>
    </row>
    <row r="3" spans="1:6" ht="37.5" x14ac:dyDescent="0.25">
      <c r="A3" s="75" t="s">
        <v>127</v>
      </c>
      <c r="B3" s="35">
        <f>B4+B5+B6+B7+B8+B9+B10+B11+B12+B13+B14+B15+B16+B17+B18+B19+B20+B21+B22+B23+B24</f>
        <v>2</v>
      </c>
      <c r="C3" s="99"/>
      <c r="D3" s="75" t="s">
        <v>128</v>
      </c>
      <c r="E3" s="35">
        <f>E4+E5+E6+E7+E8+E9+E10+E11+E12+E13+E14+E15+E16+E17</f>
        <v>0</v>
      </c>
      <c r="F3" s="99"/>
    </row>
    <row r="4" spans="1:6" ht="135" customHeight="1" x14ac:dyDescent="0.25">
      <c r="A4" s="274" t="s">
        <v>601</v>
      </c>
      <c r="B4" s="21">
        <v>2</v>
      </c>
      <c r="C4" s="98" t="s">
        <v>602</v>
      </c>
      <c r="D4" s="77"/>
      <c r="E4" s="21"/>
      <c r="F4" s="67"/>
    </row>
    <row r="5" spans="1:6" ht="23.25" customHeight="1" x14ac:dyDescent="0.25">
      <c r="A5" s="76"/>
      <c r="B5" s="21"/>
      <c r="C5" s="98"/>
      <c r="D5" s="76"/>
      <c r="E5" s="21"/>
      <c r="F5" s="67"/>
    </row>
    <row r="6" spans="1:6" ht="18.75" x14ac:dyDescent="0.25">
      <c r="A6" s="76"/>
      <c r="B6" s="21"/>
      <c r="C6" s="98"/>
      <c r="D6" s="76"/>
      <c r="E6" s="21"/>
      <c r="F6" s="67"/>
    </row>
    <row r="7" spans="1:6" ht="18.75" x14ac:dyDescent="0.25">
      <c r="A7" s="76"/>
      <c r="B7" s="21"/>
      <c r="C7" s="98"/>
      <c r="D7" s="76"/>
      <c r="E7" s="21"/>
      <c r="F7" s="67"/>
    </row>
    <row r="8" spans="1:6" ht="18.75" x14ac:dyDescent="0.25">
      <c r="A8" s="76"/>
      <c r="B8" s="21"/>
      <c r="C8" s="98"/>
      <c r="D8" s="76"/>
      <c r="E8" s="21"/>
      <c r="F8" s="67"/>
    </row>
    <row r="9" spans="1:6" ht="18.75" x14ac:dyDescent="0.25">
      <c r="A9" s="76"/>
      <c r="B9" s="21"/>
      <c r="C9" s="98"/>
      <c r="D9" s="76"/>
      <c r="E9" s="21"/>
      <c r="F9" s="67"/>
    </row>
    <row r="10" spans="1:6" ht="18.75" x14ac:dyDescent="0.25">
      <c r="A10" s="76"/>
      <c r="B10" s="21"/>
      <c r="C10" s="67"/>
      <c r="D10" s="76"/>
      <c r="E10" s="21"/>
      <c r="F10" s="67"/>
    </row>
    <row r="11" spans="1:6" ht="18.75" x14ac:dyDescent="0.25">
      <c r="A11" s="76"/>
      <c r="B11" s="21"/>
      <c r="C11" s="67"/>
      <c r="D11" s="76"/>
      <c r="E11" s="21"/>
      <c r="F11" s="67"/>
    </row>
    <row r="12" spans="1:6" ht="18.75" x14ac:dyDescent="0.25">
      <c r="A12" s="76"/>
      <c r="B12" s="21"/>
      <c r="C12" s="67"/>
      <c r="D12" s="76"/>
      <c r="E12" s="21"/>
      <c r="F12" s="67"/>
    </row>
    <row r="13" spans="1:6" ht="18.75" x14ac:dyDescent="0.25">
      <c r="A13" s="76"/>
      <c r="B13" s="21"/>
      <c r="C13" s="67"/>
      <c r="D13" s="76"/>
      <c r="E13" s="21"/>
      <c r="F13" s="67"/>
    </row>
    <row r="14" spans="1:6" ht="18.75" x14ac:dyDescent="0.25">
      <c r="A14" s="76"/>
      <c r="B14" s="21"/>
      <c r="C14" s="67"/>
      <c r="D14" s="76"/>
      <c r="E14" s="21"/>
      <c r="F14" s="67"/>
    </row>
    <row r="15" spans="1:6" ht="18.75" x14ac:dyDescent="0.25">
      <c r="A15" s="76"/>
      <c r="B15" s="21"/>
      <c r="C15" s="67"/>
      <c r="D15" s="76"/>
      <c r="E15" s="21"/>
      <c r="F15" s="67"/>
    </row>
    <row r="16" spans="1:6" ht="18.75" x14ac:dyDescent="0.25">
      <c r="A16" s="76"/>
      <c r="B16" s="21"/>
      <c r="C16" s="67"/>
      <c r="D16" s="76"/>
      <c r="E16" s="21"/>
      <c r="F16" s="67"/>
    </row>
    <row r="17" spans="1:6" ht="18.75" x14ac:dyDescent="0.25">
      <c r="A17" s="76"/>
      <c r="B17" s="21"/>
      <c r="C17" s="67"/>
      <c r="D17" s="76"/>
      <c r="E17" s="21"/>
      <c r="F17" s="67"/>
    </row>
    <row r="18" spans="1:6" ht="42" customHeight="1" x14ac:dyDescent="0.25">
      <c r="A18" s="368" t="s">
        <v>272</v>
      </c>
      <c r="B18" s="369"/>
      <c r="C18" s="369"/>
      <c r="D18" s="369"/>
      <c r="E18" s="369"/>
      <c r="F18" s="370"/>
    </row>
    <row r="19" spans="1:6" ht="37.5" customHeight="1" x14ac:dyDescent="0.25">
      <c r="A19" s="371" t="s">
        <v>269</v>
      </c>
      <c r="B19" s="372"/>
      <c r="C19" s="373"/>
      <c r="D19" s="245" t="s">
        <v>270</v>
      </c>
      <c r="E19" s="377" t="s">
        <v>271</v>
      </c>
      <c r="F19" s="378"/>
    </row>
    <row r="20" spans="1:6" ht="34.5" customHeight="1" x14ac:dyDescent="0.25">
      <c r="A20" s="374" t="s">
        <v>603</v>
      </c>
      <c r="B20" s="375"/>
      <c r="C20" s="376"/>
      <c r="D20" s="76">
        <v>4</v>
      </c>
      <c r="E20" s="379" t="s">
        <v>604</v>
      </c>
      <c r="F20" s="380"/>
    </row>
    <row r="21" spans="1:6" ht="18.75" x14ac:dyDescent="0.25">
      <c r="A21" s="374"/>
      <c r="B21" s="375"/>
      <c r="C21" s="376"/>
      <c r="D21" s="76"/>
      <c r="E21" s="381"/>
      <c r="F21" s="382"/>
    </row>
    <row r="22" spans="1:6" ht="18.75" x14ac:dyDescent="0.25">
      <c r="A22" s="374"/>
      <c r="B22" s="375"/>
      <c r="C22" s="376"/>
      <c r="D22" s="76"/>
      <c r="E22" s="381"/>
      <c r="F22" s="382"/>
    </row>
    <row r="23" spans="1:6" ht="18.75" x14ac:dyDescent="0.25">
      <c r="A23" s="374"/>
      <c r="B23" s="375"/>
      <c r="C23" s="376"/>
      <c r="D23" s="76"/>
      <c r="E23" s="381"/>
      <c r="F23" s="382"/>
    </row>
    <row r="24" spans="1:6" ht="18.75" x14ac:dyDescent="0.25">
      <c r="A24" s="374"/>
      <c r="B24" s="375"/>
      <c r="C24" s="376"/>
      <c r="D24" s="76"/>
      <c r="E24" s="381"/>
      <c r="F24" s="382"/>
    </row>
  </sheetData>
  <sheetProtection sort="0" autoFilter="0" pivotTables="0"/>
  <mergeCells count="14"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  <mergeCell ref="A1:F1"/>
    <mergeCell ref="A18:F18"/>
    <mergeCell ref="A19:C19"/>
    <mergeCell ref="A20:C20"/>
    <mergeCell ref="A21:C21"/>
  </mergeCells>
  <hyperlinks>
    <hyperlink ref="E20" r:id="rId1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0" zoomScaleNormal="60" workbookViewId="0">
      <selection activeCell="F4" sqref="F4: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94">
        <v>1</v>
      </c>
      <c r="B3" s="184" t="s">
        <v>233</v>
      </c>
      <c r="C3" s="185"/>
      <c r="D3" s="185"/>
      <c r="E3" s="186"/>
      <c r="F3" s="187"/>
    </row>
    <row r="4" spans="1:6" ht="63.75" customHeight="1" x14ac:dyDescent="0.3">
      <c r="A4" s="195">
        <v>2</v>
      </c>
      <c r="B4" s="118" t="s">
        <v>206</v>
      </c>
      <c r="C4" s="114"/>
      <c r="D4" s="114"/>
      <c r="E4" s="115"/>
      <c r="F4" s="188" t="s">
        <v>577</v>
      </c>
    </row>
    <row r="5" spans="1:6" ht="88.5" customHeight="1" x14ac:dyDescent="0.3">
      <c r="A5" s="196">
        <v>4</v>
      </c>
      <c r="B5" s="119" t="s">
        <v>231</v>
      </c>
      <c r="C5" s="112"/>
      <c r="D5" s="116"/>
      <c r="E5" s="113"/>
      <c r="F5" s="189" t="s">
        <v>578</v>
      </c>
    </row>
    <row r="6" spans="1:6" ht="37.5" customHeight="1" x14ac:dyDescent="0.3">
      <c r="A6" s="196">
        <v>5</v>
      </c>
      <c r="B6" s="117" t="s">
        <v>234</v>
      </c>
      <c r="C6" s="112"/>
      <c r="D6" s="112"/>
      <c r="E6" s="113"/>
      <c r="F6" s="189" t="s">
        <v>579</v>
      </c>
    </row>
    <row r="7" spans="1:6" ht="106.5" customHeight="1" x14ac:dyDescent="0.3">
      <c r="A7" s="196">
        <v>6</v>
      </c>
      <c r="B7" s="119" t="s">
        <v>232</v>
      </c>
      <c r="C7" s="112"/>
      <c r="D7" s="112"/>
      <c r="E7" s="113"/>
      <c r="F7" s="189" t="s">
        <v>580</v>
      </c>
    </row>
    <row r="8" spans="1:6" ht="140.25" customHeight="1" x14ac:dyDescent="0.3">
      <c r="A8" s="196">
        <v>7</v>
      </c>
      <c r="B8" s="119" t="s">
        <v>227</v>
      </c>
      <c r="C8" s="112"/>
      <c r="D8" s="112"/>
      <c r="E8" s="113"/>
      <c r="F8" s="189" t="s">
        <v>581</v>
      </c>
    </row>
    <row r="9" spans="1:6" ht="167.25" customHeight="1" x14ac:dyDescent="0.3">
      <c r="A9" s="196">
        <v>8</v>
      </c>
      <c r="B9" s="119" t="s">
        <v>228</v>
      </c>
      <c r="C9" s="112"/>
      <c r="D9" s="112"/>
      <c r="E9" s="113"/>
      <c r="F9" s="189" t="s">
        <v>582</v>
      </c>
    </row>
    <row r="10" spans="1:6" ht="114.75" customHeight="1" x14ac:dyDescent="0.3">
      <c r="A10" s="196">
        <v>9</v>
      </c>
      <c r="B10" s="119" t="s">
        <v>226</v>
      </c>
      <c r="C10" s="112"/>
      <c r="D10" s="112"/>
      <c r="E10" s="113"/>
      <c r="F10" s="189" t="s">
        <v>583</v>
      </c>
    </row>
    <row r="11" spans="1:6" ht="88.5" customHeight="1" x14ac:dyDescent="0.3">
      <c r="A11" s="196">
        <v>10</v>
      </c>
      <c r="B11" s="119" t="s">
        <v>230</v>
      </c>
      <c r="C11" s="112"/>
      <c r="D11" s="112"/>
      <c r="E11" s="113"/>
      <c r="F11" s="189" t="s">
        <v>584</v>
      </c>
    </row>
    <row r="12" spans="1:6" ht="135" customHeight="1" thickBot="1" x14ac:dyDescent="0.35">
      <c r="A12" s="197">
        <v>11</v>
      </c>
      <c r="B12" s="190" t="s">
        <v>229</v>
      </c>
      <c r="C12" s="191"/>
      <c r="D12" s="191"/>
      <c r="E12" s="192"/>
      <c r="F12" s="193" t="s">
        <v>585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topLeftCell="A7" zoomScale="96" zoomScaleNormal="100" zoomScaleSheetLayoutView="96" workbookViewId="0">
      <selection activeCell="B18" sqref="B18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03" t="s">
        <v>45</v>
      </c>
      <c r="B1" s="303"/>
    </row>
    <row r="2" spans="1:2" ht="18.75" customHeight="1" x14ac:dyDescent="0.25">
      <c r="A2" s="324" t="s">
        <v>46</v>
      </c>
      <c r="B2" s="244" t="s">
        <v>47</v>
      </c>
    </row>
    <row r="3" spans="1:2" ht="57.75" customHeight="1" x14ac:dyDescent="0.25">
      <c r="A3" s="324"/>
      <c r="B3" s="172" t="s">
        <v>48</v>
      </c>
    </row>
    <row r="4" spans="1:2" ht="18.75" x14ac:dyDescent="0.25">
      <c r="A4" s="30" t="s">
        <v>72</v>
      </c>
      <c r="B4" s="21"/>
    </row>
    <row r="5" spans="1:2" ht="18.75" x14ac:dyDescent="0.25">
      <c r="A5" s="33" t="s">
        <v>76</v>
      </c>
      <c r="B5" s="24"/>
    </row>
    <row r="6" spans="1:2" ht="18.75" x14ac:dyDescent="0.25">
      <c r="A6" s="53" t="s">
        <v>183</v>
      </c>
      <c r="B6" s="81">
        <v>1</v>
      </c>
    </row>
    <row r="7" spans="1:2" ht="18.75" x14ac:dyDescent="0.25">
      <c r="A7" s="53" t="s">
        <v>73</v>
      </c>
      <c r="B7" s="81"/>
    </row>
    <row r="8" spans="1:2" ht="18.75" x14ac:dyDescent="0.25">
      <c r="A8" s="33" t="s">
        <v>190</v>
      </c>
      <c r="B8" s="24"/>
    </row>
    <row r="9" spans="1:2" ht="18.75" x14ac:dyDescent="0.25">
      <c r="A9" s="53" t="s">
        <v>77</v>
      </c>
      <c r="B9" s="101"/>
    </row>
    <row r="10" spans="1:2" ht="18.75" x14ac:dyDescent="0.25">
      <c r="A10" s="53" t="s">
        <v>75</v>
      </c>
      <c r="B10" s="81"/>
    </row>
    <row r="11" spans="1:2" ht="18.75" x14ac:dyDescent="0.25">
      <c r="A11" s="53" t="s">
        <v>79</v>
      </c>
      <c r="B11" s="81"/>
    </row>
    <row r="12" spans="1:2" ht="18.75" x14ac:dyDescent="0.25">
      <c r="A12" s="53" t="s">
        <v>80</v>
      </c>
      <c r="B12" s="81"/>
    </row>
    <row r="13" spans="1:2" ht="18.75" x14ac:dyDescent="0.25">
      <c r="A13" s="53" t="s">
        <v>184</v>
      </c>
      <c r="B13" s="81"/>
    </row>
    <row r="14" spans="1:2" ht="37.5" x14ac:dyDescent="0.25">
      <c r="A14" s="33" t="s">
        <v>185</v>
      </c>
      <c r="B14" s="81"/>
    </row>
    <row r="15" spans="1:2" ht="18.75" x14ac:dyDescent="0.25">
      <c r="A15" s="66" t="s">
        <v>74</v>
      </c>
      <c r="B15" s="101">
        <v>7</v>
      </c>
    </row>
    <row r="16" spans="1:2" ht="18.75" x14ac:dyDescent="0.25">
      <c r="A16" s="53" t="s">
        <v>78</v>
      </c>
      <c r="B16" s="81"/>
    </row>
    <row r="17" spans="1:2" ht="18.75" x14ac:dyDescent="0.25">
      <c r="A17" s="53" t="s">
        <v>225</v>
      </c>
      <c r="B17" s="81">
        <v>4</v>
      </c>
    </row>
    <row r="18" spans="1:2" ht="18.75" x14ac:dyDescent="0.25">
      <c r="A18" s="53" t="s">
        <v>262</v>
      </c>
      <c r="B18" s="81"/>
    </row>
    <row r="19" spans="1:2" ht="18.75" x14ac:dyDescent="0.25">
      <c r="A19" s="177" t="s">
        <v>81</v>
      </c>
      <c r="B19" s="82">
        <f>B18+B17+B16+B15+B14+B13+B12+B11+B10+B9+B8+B7++B6+B5+B4</f>
        <v>12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Normal="100" zoomScaleSheetLayoutView="100" workbookViewId="0">
      <selection activeCell="I5" sqref="I5:K5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46" t="s">
        <v>277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48" customHeight="1" x14ac:dyDescent="0.3">
      <c r="A2" s="389"/>
      <c r="B2" s="389"/>
      <c r="C2" s="390" t="s">
        <v>273</v>
      </c>
      <c r="D2" s="390"/>
      <c r="E2" s="390"/>
      <c r="F2" s="383" t="s">
        <v>270</v>
      </c>
      <c r="G2" s="384"/>
      <c r="H2" s="385"/>
      <c r="I2" s="383" t="s">
        <v>279</v>
      </c>
      <c r="J2" s="384"/>
      <c r="K2" s="385"/>
    </row>
    <row r="3" spans="1:11" ht="47.25" customHeight="1" x14ac:dyDescent="0.3">
      <c r="A3" s="387" t="s">
        <v>274</v>
      </c>
      <c r="B3" s="387"/>
      <c r="C3" s="386"/>
      <c r="D3" s="386"/>
      <c r="E3" s="386"/>
      <c r="F3" s="386"/>
      <c r="G3" s="386"/>
      <c r="H3" s="386"/>
      <c r="I3" s="386"/>
      <c r="J3" s="386"/>
      <c r="K3" s="386"/>
    </row>
    <row r="4" spans="1:11" ht="44.25" customHeight="1" x14ac:dyDescent="0.3">
      <c r="A4" s="387" t="s">
        <v>275</v>
      </c>
      <c r="B4" s="387"/>
      <c r="C4" s="386" t="s">
        <v>628</v>
      </c>
      <c r="D4" s="386"/>
      <c r="E4" s="386"/>
      <c r="F4" s="386">
        <v>25</v>
      </c>
      <c r="G4" s="386"/>
      <c r="H4" s="386"/>
      <c r="I4" s="386" t="s">
        <v>630</v>
      </c>
      <c r="J4" s="386"/>
      <c r="K4" s="386"/>
    </row>
    <row r="5" spans="1:11" ht="50.25" customHeight="1" x14ac:dyDescent="0.3">
      <c r="A5" s="387" t="s">
        <v>276</v>
      </c>
      <c r="B5" s="387"/>
      <c r="C5" s="386" t="s">
        <v>629</v>
      </c>
      <c r="D5" s="386"/>
      <c r="E5" s="386"/>
      <c r="F5" s="386">
        <v>40</v>
      </c>
      <c r="G5" s="386"/>
      <c r="H5" s="386"/>
      <c r="I5" s="386" t="s">
        <v>588</v>
      </c>
      <c r="J5" s="386"/>
      <c r="K5" s="386"/>
    </row>
    <row r="6" spans="1:11" ht="51" customHeight="1" x14ac:dyDescent="0.3">
      <c r="A6" s="388" t="s">
        <v>278</v>
      </c>
      <c r="B6" s="388"/>
      <c r="C6" s="386"/>
      <c r="D6" s="386"/>
      <c r="E6" s="386"/>
      <c r="F6" s="386"/>
      <c r="G6" s="386"/>
      <c r="H6" s="386"/>
      <c r="I6" s="386"/>
      <c r="J6" s="386"/>
      <c r="K6" s="386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7" zoomScale="90" zoomScaleNormal="100" zoomScaleSheetLayoutView="90" workbookViewId="0">
      <selection activeCell="C7" sqref="C7:F13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13" t="s">
        <v>82</v>
      </c>
      <c r="B1" s="313"/>
      <c r="C1" s="313"/>
      <c r="D1" s="313"/>
      <c r="E1" s="313"/>
      <c r="F1" s="313"/>
      <c r="G1" s="313"/>
      <c r="H1" s="313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14" t="s">
        <v>56</v>
      </c>
      <c r="B3" s="317" t="s">
        <v>71</v>
      </c>
      <c r="C3" s="320" t="s">
        <v>176</v>
      </c>
      <c r="D3" s="321"/>
      <c r="E3" s="320" t="s">
        <v>192</v>
      </c>
      <c r="F3" s="321"/>
      <c r="G3" s="324" t="s">
        <v>0</v>
      </c>
      <c r="H3" s="324"/>
    </row>
    <row r="4" spans="1:9" s="1" customFormat="1" ht="54" customHeight="1" x14ac:dyDescent="0.3">
      <c r="A4" s="315"/>
      <c r="B4" s="318"/>
      <c r="C4" s="322"/>
      <c r="D4" s="323"/>
      <c r="E4" s="322"/>
      <c r="F4" s="319"/>
      <c r="G4" s="324" t="s">
        <v>177</v>
      </c>
      <c r="H4" s="324" t="s">
        <v>193</v>
      </c>
    </row>
    <row r="5" spans="1:9" s="1" customFormat="1" ht="18.75" hidden="1" customHeight="1" x14ac:dyDescent="0.3">
      <c r="A5" s="315"/>
      <c r="B5" s="318"/>
      <c r="C5" s="40"/>
      <c r="D5" s="40"/>
      <c r="E5" s="40"/>
      <c r="F5" s="41"/>
      <c r="G5" s="324"/>
      <c r="H5" s="324"/>
    </row>
    <row r="6" spans="1:9" s="1" customFormat="1" ht="21.75" customHeight="1" x14ac:dyDescent="0.3">
      <c r="A6" s="316"/>
      <c r="B6" s="319"/>
      <c r="C6" s="173" t="s">
        <v>53</v>
      </c>
      <c r="D6" s="173" t="s">
        <v>83</v>
      </c>
      <c r="E6" s="173" t="s">
        <v>53</v>
      </c>
      <c r="F6" s="176" t="s">
        <v>83</v>
      </c>
      <c r="G6" s="324"/>
      <c r="H6" s="324"/>
    </row>
    <row r="7" spans="1:9" s="1" customFormat="1" ht="39" customHeight="1" x14ac:dyDescent="0.3">
      <c r="A7" s="42">
        <v>1</v>
      </c>
      <c r="B7" s="43" t="s">
        <v>54</v>
      </c>
      <c r="C7" s="174">
        <v>10</v>
      </c>
      <c r="D7" s="174">
        <v>10</v>
      </c>
      <c r="E7" s="174">
        <v>225</v>
      </c>
      <c r="F7" s="174">
        <v>285</v>
      </c>
      <c r="G7" s="174">
        <v>0</v>
      </c>
      <c r="H7" s="174">
        <v>0</v>
      </c>
    </row>
    <row r="8" spans="1:9" s="1" customFormat="1" ht="39" customHeight="1" x14ac:dyDescent="0.3">
      <c r="A8" s="42">
        <v>2</v>
      </c>
      <c r="B8" s="43" t="s">
        <v>55</v>
      </c>
      <c r="C8" s="174">
        <v>1</v>
      </c>
      <c r="D8" s="174">
        <v>1</v>
      </c>
      <c r="E8" s="174">
        <v>35</v>
      </c>
      <c r="F8" s="174">
        <v>35</v>
      </c>
      <c r="G8" s="174">
        <v>0</v>
      </c>
      <c r="H8" s="174">
        <v>0</v>
      </c>
    </row>
    <row r="9" spans="1:9" s="1" customFormat="1" ht="19.5" customHeight="1" x14ac:dyDescent="0.3">
      <c r="A9" s="330">
        <v>3</v>
      </c>
      <c r="B9" s="96" t="s">
        <v>63</v>
      </c>
      <c r="C9" s="332">
        <v>3</v>
      </c>
      <c r="D9" s="332">
        <v>3</v>
      </c>
      <c r="E9" s="334">
        <v>70</v>
      </c>
      <c r="F9" s="335"/>
      <c r="G9" s="332">
        <v>0</v>
      </c>
      <c r="H9" s="94">
        <v>0</v>
      </c>
    </row>
    <row r="10" spans="1:9" s="1" customFormat="1" ht="18.75" customHeight="1" x14ac:dyDescent="0.3">
      <c r="A10" s="331"/>
      <c r="B10" s="96" t="s">
        <v>85</v>
      </c>
      <c r="C10" s="333"/>
      <c r="D10" s="333"/>
      <c r="E10" s="174">
        <v>0</v>
      </c>
      <c r="F10" s="174">
        <v>70</v>
      </c>
      <c r="G10" s="333"/>
      <c r="H10" s="174">
        <v>0</v>
      </c>
    </row>
    <row r="11" spans="1:9" s="1" customFormat="1" ht="56.25" customHeight="1" x14ac:dyDescent="0.3">
      <c r="A11" s="42">
        <v>4</v>
      </c>
      <c r="B11" s="44" t="s">
        <v>64</v>
      </c>
      <c r="C11" s="174">
        <v>2</v>
      </c>
      <c r="D11" s="174">
        <v>2</v>
      </c>
      <c r="E11" s="174">
        <v>35</v>
      </c>
      <c r="F11" s="174">
        <v>32</v>
      </c>
      <c r="G11" s="174"/>
      <c r="H11" s="174">
        <v>0</v>
      </c>
    </row>
    <row r="12" spans="1:9" s="1" customFormat="1" ht="56.25" x14ac:dyDescent="0.3">
      <c r="A12" s="42">
        <v>5</v>
      </c>
      <c r="B12" s="43" t="s">
        <v>65</v>
      </c>
      <c r="C12" s="174">
        <v>2</v>
      </c>
      <c r="D12" s="174">
        <v>2</v>
      </c>
      <c r="E12" s="174">
        <v>40</v>
      </c>
      <c r="F12" s="174">
        <v>32</v>
      </c>
      <c r="G12" s="174">
        <v>0</v>
      </c>
      <c r="H12" s="174">
        <v>0</v>
      </c>
    </row>
    <row r="13" spans="1:9" s="1" customFormat="1" ht="39" customHeight="1" x14ac:dyDescent="0.3">
      <c r="A13" s="42">
        <v>6</v>
      </c>
      <c r="B13" s="44" t="s">
        <v>66</v>
      </c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</row>
    <row r="14" spans="1:9" s="2" customFormat="1" ht="39" customHeight="1" x14ac:dyDescent="0.3">
      <c r="A14" s="336" t="s">
        <v>84</v>
      </c>
      <c r="B14" s="337"/>
      <c r="C14" s="340">
        <f>C13+C12+C11+C9+C8+C7</f>
        <v>18</v>
      </c>
      <c r="D14" s="340">
        <f>D13+D12+D11+D9+D8+D7</f>
        <v>18</v>
      </c>
      <c r="E14" s="45">
        <f>E7+E8+E11+E12+E13</f>
        <v>335</v>
      </c>
      <c r="F14" s="45">
        <f>F7+F8+F11+F12+F13</f>
        <v>384</v>
      </c>
      <c r="G14" s="340">
        <f>G7+G8+G9+G11+G12+G13</f>
        <v>0</v>
      </c>
      <c r="H14" s="45"/>
      <c r="I14" s="105"/>
    </row>
    <row r="15" spans="1:9" ht="39" customHeight="1" x14ac:dyDescent="0.25">
      <c r="A15" s="338"/>
      <c r="B15" s="339"/>
      <c r="C15" s="341"/>
      <c r="D15" s="341"/>
      <c r="E15" s="46">
        <f>E10</f>
        <v>0</v>
      </c>
      <c r="F15" s="46">
        <f>F10</f>
        <v>70</v>
      </c>
      <c r="G15" s="341"/>
      <c r="H15" s="46"/>
    </row>
    <row r="16" spans="1:9" ht="18.75" x14ac:dyDescent="0.3">
      <c r="A16" s="325" t="s">
        <v>191</v>
      </c>
      <c r="B16" s="326"/>
      <c r="C16" s="327">
        <f>F14+E9</f>
        <v>454</v>
      </c>
      <c r="D16" s="328"/>
      <c r="E16" s="328"/>
      <c r="F16" s="328"/>
      <c r="G16" s="328"/>
      <c r="H16" s="329"/>
      <c r="I16" s="102">
        <f>F14+F15</f>
        <v>454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view="pageBreakPreview" zoomScale="90" zoomScaleNormal="100" zoomScaleSheetLayoutView="90" workbookViewId="0">
      <selection activeCell="B11" sqref="B11:B16"/>
    </sheetView>
  </sheetViews>
  <sheetFormatPr defaultRowHeight="15" x14ac:dyDescent="0.25"/>
  <cols>
    <col min="1" max="1" width="30.570312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42" t="s">
        <v>69</v>
      </c>
      <c r="B1" s="342"/>
      <c r="C1" s="342"/>
      <c r="D1" s="6"/>
    </row>
    <row r="2" spans="1:4" ht="38.25" customHeight="1" x14ac:dyDescent="0.25">
      <c r="A2" s="204" t="s">
        <v>1</v>
      </c>
      <c r="B2" s="203" t="s">
        <v>2</v>
      </c>
      <c r="C2" s="203" t="s">
        <v>70</v>
      </c>
      <c r="D2" s="8"/>
    </row>
    <row r="3" spans="1:4" ht="18.75" x14ac:dyDescent="0.25">
      <c r="A3" s="107" t="s">
        <v>3</v>
      </c>
      <c r="B3" s="205">
        <f>SUM(B4:B9)</f>
        <v>454</v>
      </c>
      <c r="C3" s="206" t="s">
        <v>235</v>
      </c>
      <c r="D3" s="8"/>
    </row>
    <row r="4" spans="1:4" ht="18.75" customHeight="1" x14ac:dyDescent="0.25">
      <c r="A4" s="96" t="s">
        <v>4</v>
      </c>
      <c r="B4" s="207">
        <v>39</v>
      </c>
      <c r="C4" s="208">
        <f>B4/'Раздел 1,1.1'!C16:H16*100</f>
        <v>8.5903083700440526</v>
      </c>
      <c r="D4" s="11"/>
    </row>
    <row r="5" spans="1:4" ht="18.75" customHeight="1" x14ac:dyDescent="0.25">
      <c r="A5" s="96" t="s">
        <v>5</v>
      </c>
      <c r="B5" s="207">
        <v>123</v>
      </c>
      <c r="C5" s="208">
        <f>B5/'Раздел 1,1.1'!C16:H16*100</f>
        <v>27.092511013215859</v>
      </c>
      <c r="D5" s="11"/>
    </row>
    <row r="6" spans="1:4" ht="18.75" customHeight="1" x14ac:dyDescent="0.25">
      <c r="A6" s="96" t="s">
        <v>6</v>
      </c>
      <c r="B6" s="207">
        <v>125</v>
      </c>
      <c r="C6" s="208">
        <f>B6/'Раздел 1,1.1'!C16:H16*100</f>
        <v>27.533039647577091</v>
      </c>
      <c r="D6" s="11"/>
    </row>
    <row r="7" spans="1:4" ht="18.75" customHeight="1" x14ac:dyDescent="0.25">
      <c r="A7" s="96" t="s">
        <v>67</v>
      </c>
      <c r="B7" s="207">
        <v>46</v>
      </c>
      <c r="C7" s="208">
        <f>B7/'Раздел 1,1.1'!C16:H16*100</f>
        <v>10.13215859030837</v>
      </c>
      <c r="D7" s="11"/>
    </row>
    <row r="8" spans="1:4" ht="18.75" customHeight="1" x14ac:dyDescent="0.25">
      <c r="A8" s="96" t="s">
        <v>264</v>
      </c>
      <c r="B8" s="207">
        <v>96</v>
      </c>
      <c r="C8" s="208">
        <f>B8/'Раздел 1,1.1'!C16:H16*100</f>
        <v>21.145374449339208</v>
      </c>
      <c r="D8" s="11"/>
    </row>
    <row r="9" spans="1:4" ht="18.75" customHeight="1" x14ac:dyDescent="0.25">
      <c r="A9" s="96" t="s">
        <v>265</v>
      </c>
      <c r="B9" s="207">
        <v>25</v>
      </c>
      <c r="C9" s="208">
        <f>B9/'Раздел 1,1.1'!C16:H16*100</f>
        <v>5.5066079295154182</v>
      </c>
      <c r="D9" s="11"/>
    </row>
    <row r="10" spans="1:4" ht="18.75" x14ac:dyDescent="0.25">
      <c r="A10" s="107" t="s">
        <v>7</v>
      </c>
      <c r="B10" s="205">
        <f>SUM(B11:B16)</f>
        <v>454</v>
      </c>
      <c r="C10" s="206" t="s">
        <v>235</v>
      </c>
      <c r="D10" s="8"/>
    </row>
    <row r="11" spans="1:4" ht="18.75" customHeight="1" x14ac:dyDescent="0.25">
      <c r="A11" s="96" t="s">
        <v>8</v>
      </c>
      <c r="B11" s="207">
        <v>19</v>
      </c>
      <c r="C11" s="208">
        <f>B11/'Раздел 1,1.1'!C16:H16*100</f>
        <v>4.1850220264317182</v>
      </c>
      <c r="D11" s="11"/>
    </row>
    <row r="12" spans="1:4" ht="18.75" customHeight="1" x14ac:dyDescent="0.25">
      <c r="A12" s="96" t="s">
        <v>9</v>
      </c>
      <c r="B12" s="207">
        <v>261</v>
      </c>
      <c r="C12" s="208">
        <f>B12/'Раздел 1,1.1'!C16:H16*100</f>
        <v>57.48898678414097</v>
      </c>
      <c r="D12" s="11"/>
    </row>
    <row r="13" spans="1:4" ht="18.75" customHeight="1" x14ac:dyDescent="0.25">
      <c r="A13" s="96" t="s">
        <v>267</v>
      </c>
      <c r="B13" s="207">
        <v>35</v>
      </c>
      <c r="C13" s="208">
        <f>B13/'Раздел 1,1.1'!C16:H16*100</f>
        <v>7.7092511013215859</v>
      </c>
      <c r="D13" s="11"/>
    </row>
    <row r="14" spans="1:4" ht="18.75" customHeight="1" x14ac:dyDescent="0.25">
      <c r="A14" s="96" t="s">
        <v>268</v>
      </c>
      <c r="B14" s="207">
        <v>30</v>
      </c>
      <c r="C14" s="208">
        <f>B14/'Раздел 1,1.1'!C16:H16*100</f>
        <v>6.607929515418502</v>
      </c>
      <c r="D14" s="11"/>
    </row>
    <row r="15" spans="1:4" ht="18.75" customHeight="1" x14ac:dyDescent="0.25">
      <c r="A15" s="96" t="s">
        <v>10</v>
      </c>
      <c r="B15" s="207">
        <v>96</v>
      </c>
      <c r="C15" s="208">
        <f>B15/'Раздел 1,1.1'!C16:H16*100</f>
        <v>21.145374449339208</v>
      </c>
      <c r="D15" s="11"/>
    </row>
    <row r="16" spans="1:4" ht="18.75" x14ac:dyDescent="0.25">
      <c r="A16" s="96" t="s">
        <v>196</v>
      </c>
      <c r="B16" s="207">
        <v>13</v>
      </c>
      <c r="C16" s="208">
        <f>B16/'Раздел 1,1.1'!C16:H16*100</f>
        <v>2.8634361233480177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90" zoomScaleNormal="80" zoomScaleSheetLayoutView="90" workbookViewId="0">
      <selection activeCell="J6" sqref="J6"/>
    </sheetView>
  </sheetViews>
  <sheetFormatPr defaultRowHeight="18.75" x14ac:dyDescent="0.3"/>
  <cols>
    <col min="1" max="1" width="5.42578125" style="1" customWidth="1"/>
    <col min="2" max="2" width="27.425781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5703125" style="1" customWidth="1"/>
  </cols>
  <sheetData>
    <row r="1" spans="1:12" s="20" customFormat="1" x14ac:dyDescent="0.3">
      <c r="A1" s="342" t="s">
        <v>92</v>
      </c>
      <c r="B1" s="342"/>
      <c r="C1" s="342"/>
      <c r="D1" s="342"/>
      <c r="E1" s="342"/>
      <c r="F1" s="342"/>
      <c r="G1" s="342"/>
      <c r="H1" s="342"/>
      <c r="I1" s="342"/>
      <c r="J1" s="342"/>
      <c r="K1" s="180"/>
      <c r="L1" s="180"/>
    </row>
    <row r="2" spans="1:12" s="5" customFormat="1" ht="37.5" customHeight="1" x14ac:dyDescent="0.25">
      <c r="A2" s="344" t="s">
        <v>56</v>
      </c>
      <c r="B2" s="324" t="s">
        <v>49</v>
      </c>
      <c r="C2" s="324" t="s">
        <v>50</v>
      </c>
      <c r="D2" s="324"/>
      <c r="E2" s="324" t="s">
        <v>51</v>
      </c>
      <c r="F2" s="324" t="s">
        <v>52</v>
      </c>
      <c r="G2" s="324" t="s">
        <v>57</v>
      </c>
      <c r="H2" s="324"/>
      <c r="I2" s="324"/>
      <c r="J2" s="324" t="s">
        <v>58</v>
      </c>
      <c r="K2" s="324" t="s">
        <v>210</v>
      </c>
      <c r="L2" s="324" t="s">
        <v>198</v>
      </c>
    </row>
    <row r="3" spans="1:12" s="5" customFormat="1" ht="57.75" customHeight="1" x14ac:dyDescent="0.25">
      <c r="A3" s="344"/>
      <c r="B3" s="324"/>
      <c r="C3" s="203" t="s">
        <v>53</v>
      </c>
      <c r="D3" s="203" t="s">
        <v>83</v>
      </c>
      <c r="E3" s="324"/>
      <c r="F3" s="324"/>
      <c r="G3" s="203" t="s">
        <v>59</v>
      </c>
      <c r="H3" s="203" t="s">
        <v>209</v>
      </c>
      <c r="I3" s="203" t="s">
        <v>60</v>
      </c>
      <c r="J3" s="324"/>
      <c r="K3" s="324"/>
      <c r="L3" s="324"/>
    </row>
    <row r="4" spans="1:12" s="5" customFormat="1" ht="75" customHeight="1" x14ac:dyDescent="0.25">
      <c r="A4" s="59" t="s">
        <v>61</v>
      </c>
      <c r="B4" s="99" t="s">
        <v>54</v>
      </c>
      <c r="C4" s="99">
        <f>SUM(C5,C12,C21)</f>
        <v>5</v>
      </c>
      <c r="D4" s="99">
        <f>SUM(D5,D12,D21)</f>
        <v>5</v>
      </c>
      <c r="E4" s="99"/>
      <c r="F4" s="99"/>
      <c r="G4" s="99">
        <f t="shared" ref="G4:L4" si="0">SUM(G5,G12,G21)</f>
        <v>91</v>
      </c>
      <c r="H4" s="99">
        <f t="shared" si="0"/>
        <v>27</v>
      </c>
      <c r="I4" s="99">
        <f t="shared" si="0"/>
        <v>1548</v>
      </c>
      <c r="J4" s="99">
        <f t="shared" si="0"/>
        <v>0</v>
      </c>
      <c r="K4" s="99">
        <f t="shared" si="0"/>
        <v>0</v>
      </c>
      <c r="L4" s="99">
        <f t="shared" si="0"/>
        <v>0</v>
      </c>
    </row>
    <row r="5" spans="1:12" s="5" customFormat="1" ht="21.6" customHeight="1" x14ac:dyDescent="0.25">
      <c r="A5" s="58"/>
      <c r="B5" s="126" t="s">
        <v>211</v>
      </c>
      <c r="C5" s="221">
        <f>SUM(C6:C11)</f>
        <v>4</v>
      </c>
      <c r="D5" s="221">
        <f>D6+D7+D8+D9+D10+D11</f>
        <v>4</v>
      </c>
      <c r="E5" s="209"/>
      <c r="F5" s="128"/>
      <c r="G5" s="221">
        <f t="shared" ref="G5:L5" si="1">SUM(G6:G11)</f>
        <v>81</v>
      </c>
      <c r="H5" s="221">
        <f t="shared" si="1"/>
        <v>23</v>
      </c>
      <c r="I5" s="127">
        <f t="shared" si="1"/>
        <v>1498</v>
      </c>
      <c r="J5" s="128">
        <f t="shared" si="1"/>
        <v>0</v>
      </c>
      <c r="K5" s="128">
        <f t="shared" si="1"/>
        <v>0</v>
      </c>
      <c r="L5" s="129">
        <f t="shared" si="1"/>
        <v>0</v>
      </c>
    </row>
    <row r="6" spans="1:12" s="5" customFormat="1" ht="37.5" x14ac:dyDescent="0.25">
      <c r="A6" s="58"/>
      <c r="B6" s="67" t="s">
        <v>586</v>
      </c>
      <c r="C6" s="57">
        <v>1</v>
      </c>
      <c r="D6" s="57">
        <v>1</v>
      </c>
      <c r="E6" s="98" t="s">
        <v>587</v>
      </c>
      <c r="F6" s="98" t="s">
        <v>588</v>
      </c>
      <c r="G6" s="21">
        <v>40</v>
      </c>
      <c r="H6" s="21">
        <v>12</v>
      </c>
      <c r="I6" s="21">
        <v>480</v>
      </c>
      <c r="J6" s="108"/>
      <c r="K6" s="108"/>
      <c r="L6" s="108"/>
    </row>
    <row r="7" spans="1:12" s="5" customFormat="1" x14ac:dyDescent="0.25">
      <c r="A7" s="58"/>
      <c r="B7" s="67" t="s">
        <v>589</v>
      </c>
      <c r="C7" s="57">
        <v>1</v>
      </c>
      <c r="D7" s="57">
        <v>1</v>
      </c>
      <c r="E7" s="98" t="s">
        <v>587</v>
      </c>
      <c r="F7" s="98" t="s">
        <v>554</v>
      </c>
      <c r="G7" s="21">
        <v>25</v>
      </c>
      <c r="H7" s="21">
        <v>11</v>
      </c>
      <c r="I7" s="21">
        <v>453</v>
      </c>
      <c r="J7" s="108"/>
      <c r="K7" s="108"/>
      <c r="L7" s="108"/>
    </row>
    <row r="8" spans="1:12" s="5" customFormat="1" x14ac:dyDescent="0.25">
      <c r="A8" s="58"/>
      <c r="B8" s="67" t="s">
        <v>590</v>
      </c>
      <c r="C8" s="57">
        <v>1</v>
      </c>
      <c r="D8" s="57">
        <v>1</v>
      </c>
      <c r="E8" s="98" t="s">
        <v>587</v>
      </c>
      <c r="F8" s="98" t="s">
        <v>554</v>
      </c>
      <c r="G8" s="21">
        <v>10</v>
      </c>
      <c r="H8" s="21">
        <v>0</v>
      </c>
      <c r="I8" s="21">
        <v>360</v>
      </c>
      <c r="J8" s="108"/>
      <c r="K8" s="108"/>
      <c r="L8" s="108"/>
    </row>
    <row r="9" spans="1:12" s="5" customFormat="1" x14ac:dyDescent="0.25">
      <c r="A9" s="58"/>
      <c r="B9" s="67" t="s">
        <v>591</v>
      </c>
      <c r="C9" s="57">
        <v>1</v>
      </c>
      <c r="D9" s="57">
        <v>1</v>
      </c>
      <c r="E9" s="98" t="s">
        <v>587</v>
      </c>
      <c r="F9" s="98" t="s">
        <v>554</v>
      </c>
      <c r="G9" s="21">
        <v>6</v>
      </c>
      <c r="H9" s="21">
        <v>0</v>
      </c>
      <c r="I9" s="21">
        <v>205</v>
      </c>
      <c r="J9" s="108"/>
      <c r="K9" s="108"/>
      <c r="L9" s="108"/>
    </row>
    <row r="10" spans="1:12" s="5" customFormat="1" x14ac:dyDescent="0.25">
      <c r="A10" s="58"/>
      <c r="B10" s="67"/>
      <c r="C10" s="57"/>
      <c r="D10" s="57"/>
      <c r="E10" s="98"/>
      <c r="F10" s="98"/>
      <c r="G10" s="21"/>
      <c r="H10" s="21"/>
      <c r="I10" s="21"/>
      <c r="J10" s="108"/>
      <c r="K10" s="108"/>
      <c r="L10" s="108"/>
    </row>
    <row r="11" spans="1:12" s="5" customFormat="1" x14ac:dyDescent="0.25">
      <c r="A11" s="58"/>
      <c r="B11" s="67"/>
      <c r="C11" s="57"/>
      <c r="D11" s="57"/>
      <c r="E11" s="98"/>
      <c r="F11" s="98"/>
      <c r="G11" s="21"/>
      <c r="H11" s="21"/>
      <c r="I11" s="21"/>
      <c r="J11" s="108"/>
      <c r="K11" s="108"/>
      <c r="L11" s="108"/>
    </row>
    <row r="12" spans="1:12" s="5" customFormat="1" x14ac:dyDescent="0.25">
      <c r="A12" s="58"/>
      <c r="B12" s="126" t="s">
        <v>212</v>
      </c>
      <c r="C12" s="221">
        <f>SUM(C13:C20)</f>
        <v>1</v>
      </c>
      <c r="D12" s="222">
        <f>SUM(D13:D20)</f>
        <v>1</v>
      </c>
      <c r="E12" s="209"/>
      <c r="F12" s="128"/>
      <c r="G12" s="221">
        <f t="shared" ref="G12:L12" si="2">SUM(G13:G20)</f>
        <v>10</v>
      </c>
      <c r="H12" s="221">
        <f t="shared" si="2"/>
        <v>4</v>
      </c>
      <c r="I12" s="221">
        <f t="shared" si="2"/>
        <v>50</v>
      </c>
      <c r="J12" s="223">
        <f t="shared" si="2"/>
        <v>0</v>
      </c>
      <c r="K12" s="223">
        <f t="shared" si="2"/>
        <v>0</v>
      </c>
      <c r="L12" s="224">
        <f t="shared" si="2"/>
        <v>0</v>
      </c>
    </row>
    <row r="13" spans="1:12" s="5" customFormat="1" x14ac:dyDescent="0.25">
      <c r="A13" s="58"/>
      <c r="B13" s="67" t="s">
        <v>592</v>
      </c>
      <c r="C13" s="57">
        <v>1</v>
      </c>
      <c r="D13" s="57">
        <v>1</v>
      </c>
      <c r="E13" s="98">
        <v>2022</v>
      </c>
      <c r="F13" s="98" t="s">
        <v>554</v>
      </c>
      <c r="G13" s="21">
        <v>10</v>
      </c>
      <c r="H13" s="21">
        <v>4</v>
      </c>
      <c r="I13" s="21">
        <v>50</v>
      </c>
      <c r="J13" s="108"/>
      <c r="K13" s="108"/>
      <c r="L13" s="108"/>
    </row>
    <row r="14" spans="1:12" s="5" customFormat="1" x14ac:dyDescent="0.25">
      <c r="A14" s="58"/>
      <c r="B14" s="67"/>
      <c r="C14" s="57"/>
      <c r="D14" s="57"/>
      <c r="E14" s="98"/>
      <c r="F14" s="98"/>
      <c r="G14" s="21"/>
      <c r="H14" s="21"/>
      <c r="I14" s="21"/>
      <c r="J14" s="108"/>
      <c r="K14" s="108"/>
      <c r="L14" s="108"/>
    </row>
    <row r="15" spans="1:12" s="5" customFormat="1" x14ac:dyDescent="0.25">
      <c r="A15" s="58"/>
      <c r="B15" s="67"/>
      <c r="C15" s="57"/>
      <c r="D15" s="57"/>
      <c r="E15" s="98"/>
      <c r="F15" s="98"/>
      <c r="G15" s="21"/>
      <c r="H15" s="21"/>
      <c r="I15" s="21"/>
      <c r="J15" s="108"/>
      <c r="K15" s="108"/>
      <c r="L15" s="108"/>
    </row>
    <row r="16" spans="1:12" s="5" customFormat="1" x14ac:dyDescent="0.25">
      <c r="A16" s="58"/>
      <c r="B16" s="67"/>
      <c r="C16" s="57"/>
      <c r="D16" s="57"/>
      <c r="E16" s="98"/>
      <c r="F16" s="98"/>
      <c r="G16" s="21"/>
      <c r="H16" s="21"/>
      <c r="I16" s="21"/>
      <c r="J16" s="108"/>
      <c r="K16" s="108"/>
      <c r="L16" s="108"/>
    </row>
    <row r="17" spans="1:12" s="5" customFormat="1" x14ac:dyDescent="0.25">
      <c r="A17" s="58"/>
      <c r="B17" s="67"/>
      <c r="C17" s="57"/>
      <c r="D17" s="57"/>
      <c r="E17" s="98"/>
      <c r="F17" s="98"/>
      <c r="G17" s="21"/>
      <c r="H17" s="21"/>
      <c r="I17" s="21"/>
      <c r="J17" s="108"/>
      <c r="K17" s="108"/>
      <c r="L17" s="108"/>
    </row>
    <row r="18" spans="1:12" s="5" customFormat="1" x14ac:dyDescent="0.25">
      <c r="A18" s="58"/>
      <c r="B18" s="67"/>
      <c r="C18" s="57"/>
      <c r="D18" s="57"/>
      <c r="E18" s="98"/>
      <c r="F18" s="98"/>
      <c r="G18" s="21"/>
      <c r="H18" s="21"/>
      <c r="I18" s="21"/>
      <c r="J18" s="108"/>
      <c r="K18" s="108"/>
      <c r="L18" s="108"/>
    </row>
    <row r="19" spans="1:12" s="5" customFormat="1" x14ac:dyDescent="0.25">
      <c r="A19" s="58"/>
      <c r="B19" s="67"/>
      <c r="C19" s="57"/>
      <c r="D19" s="57"/>
      <c r="E19" s="98"/>
      <c r="F19" s="98"/>
      <c r="G19" s="21"/>
      <c r="H19" s="21"/>
      <c r="I19" s="21"/>
      <c r="J19" s="108"/>
      <c r="K19" s="108"/>
      <c r="L19" s="108"/>
    </row>
    <row r="20" spans="1:12" s="5" customFormat="1" x14ac:dyDescent="0.25">
      <c r="A20" s="58"/>
      <c r="B20" s="67"/>
      <c r="C20" s="57"/>
      <c r="D20" s="57"/>
      <c r="E20" s="98"/>
      <c r="F20" s="98"/>
      <c r="G20" s="21"/>
      <c r="H20" s="21"/>
      <c r="I20" s="21"/>
      <c r="J20" s="108"/>
      <c r="K20" s="108"/>
      <c r="L20" s="108"/>
    </row>
    <row r="21" spans="1:12" s="5" customFormat="1" x14ac:dyDescent="0.25">
      <c r="A21" s="58"/>
      <c r="B21" s="126" t="s">
        <v>213</v>
      </c>
      <c r="C21" s="221">
        <f>SUM(C22:C28)</f>
        <v>0</v>
      </c>
      <c r="D21" s="221">
        <f>SUM(D22:D28)</f>
        <v>0</v>
      </c>
      <c r="E21" s="209"/>
      <c r="F21" s="128"/>
      <c r="G21" s="221">
        <f t="shared" ref="G21:L21" si="3">SUM(G22:G28)</f>
        <v>0</v>
      </c>
      <c r="H21" s="221">
        <f t="shared" si="3"/>
        <v>0</v>
      </c>
      <c r="I21" s="221">
        <f t="shared" si="3"/>
        <v>0</v>
      </c>
      <c r="J21" s="223">
        <f t="shared" si="3"/>
        <v>0</v>
      </c>
      <c r="K21" s="223">
        <f t="shared" si="3"/>
        <v>0</v>
      </c>
      <c r="L21" s="224">
        <f t="shared" si="3"/>
        <v>0</v>
      </c>
    </row>
    <row r="22" spans="1:12" s="5" customFormat="1" x14ac:dyDescent="0.25">
      <c r="A22" s="58"/>
      <c r="B22" s="130"/>
      <c r="C22" s="131"/>
      <c r="D22" s="131"/>
      <c r="E22" s="210"/>
      <c r="F22" s="132"/>
      <c r="G22" s="131"/>
      <c r="H22" s="131"/>
      <c r="I22" s="131"/>
      <c r="J22" s="132"/>
      <c r="K22" s="132"/>
      <c r="L22" s="211"/>
    </row>
    <row r="23" spans="1:12" s="5" customFormat="1" x14ac:dyDescent="0.25">
      <c r="A23" s="58"/>
      <c r="B23" s="130"/>
      <c r="C23" s="131"/>
      <c r="D23" s="131"/>
      <c r="E23" s="210"/>
      <c r="F23" s="132"/>
      <c r="G23" s="131"/>
      <c r="H23" s="131"/>
      <c r="I23" s="131"/>
      <c r="J23" s="132"/>
      <c r="K23" s="132"/>
      <c r="L23" s="211"/>
    </row>
    <row r="24" spans="1:12" s="5" customFormat="1" x14ac:dyDescent="0.25">
      <c r="A24" s="58"/>
      <c r="B24" s="130"/>
      <c r="C24" s="131"/>
      <c r="D24" s="131"/>
      <c r="E24" s="210"/>
      <c r="F24" s="132"/>
      <c r="G24" s="131"/>
      <c r="H24" s="131"/>
      <c r="I24" s="131"/>
      <c r="J24" s="132"/>
      <c r="K24" s="132"/>
      <c r="L24" s="211"/>
    </row>
    <row r="25" spans="1:12" s="5" customFormat="1" x14ac:dyDescent="0.25">
      <c r="A25" s="58"/>
      <c r="B25" s="130"/>
      <c r="C25" s="131"/>
      <c r="D25" s="131"/>
      <c r="E25" s="210"/>
      <c r="F25" s="132"/>
      <c r="G25" s="131"/>
      <c r="H25" s="131"/>
      <c r="I25" s="131"/>
      <c r="J25" s="132"/>
      <c r="K25" s="132"/>
      <c r="L25" s="211"/>
    </row>
    <row r="26" spans="1:12" s="5" customFormat="1" x14ac:dyDescent="0.25">
      <c r="A26" s="58"/>
      <c r="B26" s="67"/>
      <c r="C26" s="57"/>
      <c r="D26" s="57"/>
      <c r="E26" s="98"/>
      <c r="F26" s="98"/>
      <c r="G26" s="21"/>
      <c r="H26" s="21"/>
      <c r="I26" s="21"/>
      <c r="J26" s="108"/>
      <c r="K26" s="108"/>
      <c r="L26" s="108"/>
    </row>
    <row r="27" spans="1:12" s="5" customFormat="1" x14ac:dyDescent="0.25">
      <c r="A27" s="58"/>
      <c r="B27" s="67"/>
      <c r="C27" s="57"/>
      <c r="D27" s="57"/>
      <c r="E27" s="98"/>
      <c r="F27" s="98"/>
      <c r="G27" s="21"/>
      <c r="H27" s="21"/>
      <c r="I27" s="21"/>
      <c r="J27" s="108"/>
      <c r="K27" s="108"/>
      <c r="L27" s="108"/>
    </row>
    <row r="28" spans="1:12" x14ac:dyDescent="0.25">
      <c r="A28" s="58"/>
      <c r="B28" s="67"/>
      <c r="C28" s="57"/>
      <c r="D28" s="57"/>
      <c r="E28" s="98"/>
      <c r="F28" s="98"/>
      <c r="G28" s="21"/>
      <c r="H28" s="21"/>
      <c r="I28" s="21"/>
      <c r="J28" s="108"/>
      <c r="K28" s="108"/>
      <c r="L28" s="108"/>
    </row>
    <row r="29" spans="1:12" s="5" customFormat="1" ht="75" customHeight="1" x14ac:dyDescent="0.25">
      <c r="A29" s="59" t="s">
        <v>62</v>
      </c>
      <c r="B29" s="99" t="s">
        <v>55</v>
      </c>
      <c r="C29" s="99">
        <f>SUM(C30,C35,C41)</f>
        <v>1</v>
      </c>
      <c r="D29" s="99">
        <f>SUM(D30,D35,D41)</f>
        <v>1</v>
      </c>
      <c r="E29" s="99"/>
      <c r="F29" s="99"/>
      <c r="G29" s="99">
        <f>SUM(G30,G35,G41)</f>
        <v>10</v>
      </c>
      <c r="H29" s="99">
        <f>SUM(H30,H35,H41)</f>
        <v>0</v>
      </c>
      <c r="I29" s="99">
        <f>SUM(I30,I35,I41)</f>
        <v>1100</v>
      </c>
      <c r="J29" s="99">
        <f>SUM(J30,J35,J41)</f>
        <v>0</v>
      </c>
      <c r="K29" s="99">
        <f>SUM(K30,K35,K41)</f>
        <v>0</v>
      </c>
      <c r="L29" s="99">
        <f>SUM(K30,K35,K41)</f>
        <v>0</v>
      </c>
    </row>
    <row r="30" spans="1:12" s="5" customFormat="1" x14ac:dyDescent="0.25">
      <c r="A30" s="58"/>
      <c r="B30" s="126" t="s">
        <v>211</v>
      </c>
      <c r="C30" s="221">
        <f>SUM(C31:C34)</f>
        <v>1</v>
      </c>
      <c r="D30" s="221">
        <f>SUM(D31:D34)</f>
        <v>1</v>
      </c>
      <c r="E30" s="209"/>
      <c r="F30" s="128"/>
      <c r="G30" s="221">
        <f t="shared" ref="G30:L30" si="4">SUM(G31:G34)</f>
        <v>10</v>
      </c>
      <c r="H30" s="221">
        <f t="shared" si="4"/>
        <v>0</v>
      </c>
      <c r="I30" s="221">
        <f t="shared" si="4"/>
        <v>1100</v>
      </c>
      <c r="J30" s="223">
        <f t="shared" si="4"/>
        <v>0</v>
      </c>
      <c r="K30" s="223">
        <f t="shared" si="4"/>
        <v>0</v>
      </c>
      <c r="L30" s="224">
        <f t="shared" si="4"/>
        <v>0</v>
      </c>
    </row>
    <row r="31" spans="1:12" s="5" customFormat="1" x14ac:dyDescent="0.25">
      <c r="A31" s="58"/>
      <c r="B31" s="67" t="s">
        <v>593</v>
      </c>
      <c r="C31" s="57">
        <v>1</v>
      </c>
      <c r="D31" s="57">
        <v>1</v>
      </c>
      <c r="E31" s="98" t="s">
        <v>587</v>
      </c>
      <c r="F31" s="98" t="s">
        <v>554</v>
      </c>
      <c r="G31" s="21">
        <v>10</v>
      </c>
      <c r="H31" s="21">
        <v>0</v>
      </c>
      <c r="I31" s="21">
        <v>1100</v>
      </c>
      <c r="J31" s="98"/>
      <c r="K31" s="98"/>
      <c r="L31" s="98"/>
    </row>
    <row r="32" spans="1:12" s="5" customFormat="1" x14ac:dyDescent="0.25">
      <c r="A32" s="58"/>
      <c r="B32" s="67"/>
      <c r="C32" s="57"/>
      <c r="D32" s="57"/>
      <c r="E32" s="98"/>
      <c r="F32" s="98"/>
      <c r="G32" s="21"/>
      <c r="H32" s="21"/>
      <c r="I32" s="21"/>
      <c r="J32" s="98"/>
      <c r="K32" s="98"/>
      <c r="L32" s="98"/>
    </row>
    <row r="33" spans="1:12" s="5" customFormat="1" x14ac:dyDescent="0.25">
      <c r="A33" s="58"/>
      <c r="B33" s="67"/>
      <c r="C33" s="57"/>
      <c r="D33" s="57"/>
      <c r="E33" s="98"/>
      <c r="F33" s="98"/>
      <c r="G33" s="21"/>
      <c r="H33" s="21"/>
      <c r="I33" s="21"/>
      <c r="J33" s="98"/>
      <c r="K33" s="98"/>
      <c r="L33" s="98"/>
    </row>
    <row r="34" spans="1:12" s="5" customFormat="1" x14ac:dyDescent="0.25">
      <c r="A34" s="58"/>
      <c r="B34" s="67"/>
      <c r="C34" s="57"/>
      <c r="D34" s="57"/>
      <c r="E34" s="98"/>
      <c r="F34" s="98"/>
      <c r="G34" s="21"/>
      <c r="H34" s="21"/>
      <c r="I34" s="21"/>
      <c r="J34" s="98"/>
      <c r="K34" s="98"/>
      <c r="L34" s="98"/>
    </row>
    <row r="35" spans="1:12" s="5" customFormat="1" x14ac:dyDescent="0.25">
      <c r="A35" s="58"/>
      <c r="B35" s="126" t="s">
        <v>212</v>
      </c>
      <c r="C35" s="221">
        <f>SUM(C36:C40)</f>
        <v>0</v>
      </c>
      <c r="D35" s="221">
        <f>SUM(D36:D40)</f>
        <v>0</v>
      </c>
      <c r="E35" s="209"/>
      <c r="F35" s="128"/>
      <c r="G35" s="221">
        <f t="shared" ref="G35:L35" si="5">SUM(G36:G40)</f>
        <v>0</v>
      </c>
      <c r="H35" s="221">
        <f t="shared" si="5"/>
        <v>0</v>
      </c>
      <c r="I35" s="221">
        <f t="shared" si="5"/>
        <v>0</v>
      </c>
      <c r="J35" s="223">
        <f t="shared" si="5"/>
        <v>0</v>
      </c>
      <c r="K35" s="223">
        <f t="shared" si="5"/>
        <v>0</v>
      </c>
      <c r="L35" s="224">
        <f t="shared" si="5"/>
        <v>0</v>
      </c>
    </row>
    <row r="36" spans="1:12" s="5" customFormat="1" x14ac:dyDescent="0.25">
      <c r="A36" s="58"/>
      <c r="B36" s="67"/>
      <c r="C36" s="57"/>
      <c r="D36" s="57"/>
      <c r="E36" s="98"/>
      <c r="F36" s="98"/>
      <c r="G36" s="21"/>
      <c r="H36" s="21"/>
      <c r="I36" s="21"/>
      <c r="J36" s="98"/>
      <c r="K36" s="98"/>
      <c r="L36" s="98"/>
    </row>
    <row r="37" spans="1:12" s="5" customFormat="1" x14ac:dyDescent="0.25">
      <c r="A37" s="58"/>
      <c r="B37" s="67"/>
      <c r="C37" s="57"/>
      <c r="D37" s="57"/>
      <c r="E37" s="98"/>
      <c r="F37" s="98"/>
      <c r="G37" s="21"/>
      <c r="H37" s="21"/>
      <c r="I37" s="21"/>
      <c r="J37" s="98"/>
      <c r="K37" s="98"/>
      <c r="L37" s="98"/>
    </row>
    <row r="38" spans="1:12" s="5" customFormat="1" x14ac:dyDescent="0.25">
      <c r="A38" s="58"/>
      <c r="B38" s="67"/>
      <c r="C38" s="57"/>
      <c r="D38" s="57"/>
      <c r="E38" s="98"/>
      <c r="F38" s="98"/>
      <c r="G38" s="21"/>
      <c r="H38" s="21"/>
      <c r="I38" s="21"/>
      <c r="J38" s="98"/>
      <c r="K38" s="98"/>
      <c r="L38" s="98"/>
    </row>
    <row r="39" spans="1:12" s="5" customFormat="1" x14ac:dyDescent="0.25">
      <c r="A39" s="58"/>
      <c r="B39" s="67"/>
      <c r="C39" s="57"/>
      <c r="D39" s="57"/>
      <c r="E39" s="98"/>
      <c r="F39" s="98"/>
      <c r="G39" s="21"/>
      <c r="H39" s="21"/>
      <c r="I39" s="21"/>
      <c r="J39" s="98"/>
      <c r="K39" s="98"/>
      <c r="L39" s="98"/>
    </row>
    <row r="40" spans="1:12" s="5" customFormat="1" x14ac:dyDescent="0.25">
      <c r="A40" s="58"/>
      <c r="B40" s="67"/>
      <c r="C40" s="57"/>
      <c r="D40" s="57"/>
      <c r="E40" s="98"/>
      <c r="F40" s="98"/>
      <c r="G40" s="21"/>
      <c r="H40" s="21"/>
      <c r="I40" s="21"/>
      <c r="J40" s="98"/>
      <c r="K40" s="98"/>
      <c r="L40" s="98"/>
    </row>
    <row r="41" spans="1:12" s="5" customFormat="1" x14ac:dyDescent="0.25">
      <c r="A41" s="58"/>
      <c r="B41" s="126" t="s">
        <v>213</v>
      </c>
      <c r="C41" s="221">
        <f>SUM(C42:C46)</f>
        <v>0</v>
      </c>
      <c r="D41" s="221">
        <f>SUM(D42:D46)</f>
        <v>0</v>
      </c>
      <c r="E41" s="209"/>
      <c r="F41" s="128"/>
      <c r="G41" s="221">
        <f t="shared" ref="G41:L41" si="6">SUM(G42:G46)</f>
        <v>0</v>
      </c>
      <c r="H41" s="221">
        <f t="shared" si="6"/>
        <v>0</v>
      </c>
      <c r="I41" s="221">
        <f t="shared" si="6"/>
        <v>0</v>
      </c>
      <c r="J41" s="223">
        <f t="shared" si="6"/>
        <v>0</v>
      </c>
      <c r="K41" s="223">
        <f t="shared" si="6"/>
        <v>0</v>
      </c>
      <c r="L41" s="224">
        <f t="shared" si="6"/>
        <v>0</v>
      </c>
    </row>
    <row r="42" spans="1:12" s="5" customFormat="1" x14ac:dyDescent="0.25">
      <c r="A42" s="58"/>
      <c r="B42" s="67"/>
      <c r="C42" s="57"/>
      <c r="D42" s="57"/>
      <c r="E42" s="98"/>
      <c r="F42" s="98"/>
      <c r="G42" s="21"/>
      <c r="H42" s="21"/>
      <c r="I42" s="21"/>
      <c r="J42" s="98"/>
      <c r="K42" s="98"/>
      <c r="L42" s="98"/>
    </row>
    <row r="43" spans="1:12" s="5" customFormat="1" x14ac:dyDescent="0.25">
      <c r="A43" s="58"/>
      <c r="B43" s="67"/>
      <c r="C43" s="57"/>
      <c r="D43" s="57"/>
      <c r="E43" s="98"/>
      <c r="F43" s="98"/>
      <c r="G43" s="21"/>
      <c r="H43" s="21"/>
      <c r="I43" s="21"/>
      <c r="J43" s="98"/>
      <c r="K43" s="98"/>
      <c r="L43" s="98"/>
    </row>
    <row r="44" spans="1:12" s="5" customFormat="1" x14ac:dyDescent="0.25">
      <c r="A44" s="58"/>
      <c r="B44" s="67"/>
      <c r="C44" s="57"/>
      <c r="D44" s="57"/>
      <c r="E44" s="98"/>
      <c r="F44" s="98"/>
      <c r="G44" s="21"/>
      <c r="H44" s="21"/>
      <c r="I44" s="21"/>
      <c r="J44" s="98"/>
      <c r="K44" s="98"/>
      <c r="L44" s="98"/>
    </row>
    <row r="45" spans="1:12" s="5" customFormat="1" x14ac:dyDescent="0.25">
      <c r="A45" s="58"/>
      <c r="B45" s="67"/>
      <c r="C45" s="57"/>
      <c r="D45" s="57"/>
      <c r="E45" s="98"/>
      <c r="F45" s="98"/>
      <c r="G45" s="21"/>
      <c r="H45" s="21"/>
      <c r="I45" s="21"/>
      <c r="J45" s="98"/>
      <c r="K45" s="98"/>
      <c r="L45" s="98"/>
    </row>
    <row r="46" spans="1:12" x14ac:dyDescent="0.25">
      <c r="A46" s="58"/>
      <c r="B46" s="67"/>
      <c r="C46" s="57"/>
      <c r="D46" s="57"/>
      <c r="E46" s="98"/>
      <c r="F46" s="98"/>
      <c r="G46" s="21"/>
      <c r="H46" s="21"/>
      <c r="I46" s="21"/>
      <c r="J46" s="98"/>
      <c r="K46" s="98"/>
      <c r="L46" s="98"/>
    </row>
    <row r="47" spans="1:12" s="5" customFormat="1" ht="37.5" customHeight="1" x14ac:dyDescent="0.25">
      <c r="A47" s="59" t="s">
        <v>88</v>
      </c>
      <c r="B47" s="99" t="s">
        <v>63</v>
      </c>
      <c r="C47" s="99">
        <f>SUM(C48,C52,C57)</f>
        <v>3</v>
      </c>
      <c r="D47" s="99">
        <f>SUM(D48,D52,D57)</f>
        <v>3</v>
      </c>
      <c r="E47" s="99"/>
      <c r="F47" s="59"/>
      <c r="G47" s="99">
        <f t="shared" ref="G47:L47" si="7">SUM(G48,G52,G57)</f>
        <v>45</v>
      </c>
      <c r="H47" s="99">
        <f t="shared" si="7"/>
        <v>0</v>
      </c>
      <c r="I47" s="99">
        <f t="shared" si="7"/>
        <v>1703</v>
      </c>
      <c r="J47" s="99">
        <f t="shared" si="7"/>
        <v>0</v>
      </c>
      <c r="K47" s="99">
        <f t="shared" si="7"/>
        <v>0</v>
      </c>
      <c r="L47" s="99">
        <f t="shared" si="7"/>
        <v>0</v>
      </c>
    </row>
    <row r="48" spans="1:12" s="5" customFormat="1" x14ac:dyDescent="0.25">
      <c r="A48" s="58"/>
      <c r="B48" s="126" t="s">
        <v>211</v>
      </c>
      <c r="C48" s="127">
        <f>SUM(C49:C51)</f>
        <v>3</v>
      </c>
      <c r="D48" s="127">
        <f>SUM(D49:D51)</f>
        <v>3</v>
      </c>
      <c r="E48" s="209"/>
      <c r="F48" s="128"/>
      <c r="G48" s="127">
        <f t="shared" ref="G48:L48" si="8">SUM(G49:G51)</f>
        <v>45</v>
      </c>
      <c r="H48" s="127">
        <f t="shared" si="8"/>
        <v>0</v>
      </c>
      <c r="I48" s="127">
        <f t="shared" si="8"/>
        <v>1703</v>
      </c>
      <c r="J48" s="128">
        <f t="shared" si="8"/>
        <v>0</v>
      </c>
      <c r="K48" s="128">
        <f t="shared" si="8"/>
        <v>0</v>
      </c>
      <c r="L48" s="129">
        <f t="shared" si="8"/>
        <v>0</v>
      </c>
    </row>
    <row r="49" spans="1:12" s="5" customFormat="1" x14ac:dyDescent="0.25">
      <c r="A49" s="58"/>
      <c r="B49" s="67" t="s">
        <v>594</v>
      </c>
      <c r="C49" s="57">
        <v>1</v>
      </c>
      <c r="D49" s="57">
        <v>1</v>
      </c>
      <c r="E49" s="98" t="s">
        <v>587</v>
      </c>
      <c r="F49" s="98" t="s">
        <v>554</v>
      </c>
      <c r="G49" s="21">
        <v>15</v>
      </c>
      <c r="H49" s="21">
        <v>0</v>
      </c>
      <c r="I49" s="21">
        <v>210</v>
      </c>
      <c r="J49" s="98"/>
      <c r="K49" s="98"/>
      <c r="L49" s="98"/>
    </row>
    <row r="50" spans="1:12" s="5" customFormat="1" x14ac:dyDescent="0.25">
      <c r="A50" s="58"/>
      <c r="B50" s="67" t="s">
        <v>595</v>
      </c>
      <c r="C50" s="57">
        <v>1</v>
      </c>
      <c r="D50" s="57">
        <v>1</v>
      </c>
      <c r="E50" s="98" t="s">
        <v>587</v>
      </c>
      <c r="F50" s="98" t="s">
        <v>554</v>
      </c>
      <c r="G50" s="21">
        <v>10</v>
      </c>
      <c r="H50" s="21">
        <v>0</v>
      </c>
      <c r="I50" s="21">
        <v>30</v>
      </c>
      <c r="J50" s="98"/>
      <c r="K50" s="98"/>
      <c r="L50" s="98"/>
    </row>
    <row r="51" spans="1:12" s="5" customFormat="1" x14ac:dyDescent="0.25">
      <c r="A51" s="58"/>
      <c r="B51" s="67" t="s">
        <v>596</v>
      </c>
      <c r="C51" s="57">
        <v>1</v>
      </c>
      <c r="D51" s="57">
        <v>1</v>
      </c>
      <c r="E51" s="98" t="s">
        <v>597</v>
      </c>
      <c r="F51" s="98" t="s">
        <v>554</v>
      </c>
      <c r="G51" s="21">
        <v>20</v>
      </c>
      <c r="H51" s="21">
        <v>0</v>
      </c>
      <c r="I51" s="21">
        <v>1463</v>
      </c>
      <c r="J51" s="98"/>
      <c r="K51" s="98"/>
      <c r="L51" s="98"/>
    </row>
    <row r="52" spans="1:12" s="5" customFormat="1" x14ac:dyDescent="0.25">
      <c r="A52" s="58"/>
      <c r="B52" s="126" t="s">
        <v>212</v>
      </c>
      <c r="C52" s="127">
        <f>SUM(C53:C56)</f>
        <v>0</v>
      </c>
      <c r="D52" s="127">
        <f>SUM(D53:D56)</f>
        <v>0</v>
      </c>
      <c r="E52" s="209"/>
      <c r="F52" s="128"/>
      <c r="G52" s="127">
        <f t="shared" ref="G52:L52" si="9">SUM(G53:G56)</f>
        <v>0</v>
      </c>
      <c r="H52" s="127">
        <f t="shared" si="9"/>
        <v>0</v>
      </c>
      <c r="I52" s="127">
        <f t="shared" si="9"/>
        <v>0</v>
      </c>
      <c r="J52" s="128">
        <f t="shared" si="9"/>
        <v>0</v>
      </c>
      <c r="K52" s="128">
        <f t="shared" si="9"/>
        <v>0</v>
      </c>
      <c r="L52" s="129">
        <f t="shared" si="9"/>
        <v>0</v>
      </c>
    </row>
    <row r="53" spans="1:12" s="5" customFormat="1" x14ac:dyDescent="0.25">
      <c r="A53" s="58"/>
      <c r="B53" s="67"/>
      <c r="C53" s="57"/>
      <c r="D53" s="57"/>
      <c r="E53" s="98"/>
      <c r="F53" s="98"/>
      <c r="G53" s="21"/>
      <c r="H53" s="21"/>
      <c r="I53" s="21"/>
      <c r="J53" s="98"/>
      <c r="K53" s="98"/>
      <c r="L53" s="98"/>
    </row>
    <row r="54" spans="1:12" s="5" customFormat="1" x14ac:dyDescent="0.25">
      <c r="A54" s="58"/>
      <c r="B54" s="67"/>
      <c r="C54" s="57"/>
      <c r="D54" s="57"/>
      <c r="E54" s="98"/>
      <c r="F54" s="98"/>
      <c r="G54" s="21"/>
      <c r="H54" s="21"/>
      <c r="I54" s="21"/>
      <c r="J54" s="98"/>
      <c r="K54" s="98"/>
      <c r="L54" s="98"/>
    </row>
    <row r="55" spans="1:12" s="5" customFormat="1" x14ac:dyDescent="0.25">
      <c r="A55" s="58"/>
      <c r="B55" s="67"/>
      <c r="C55" s="57"/>
      <c r="D55" s="57"/>
      <c r="E55" s="98"/>
      <c r="F55" s="98"/>
      <c r="G55" s="21"/>
      <c r="H55" s="21"/>
      <c r="I55" s="21"/>
      <c r="J55" s="98"/>
      <c r="K55" s="98"/>
      <c r="L55" s="98"/>
    </row>
    <row r="56" spans="1:12" s="5" customFormat="1" x14ac:dyDescent="0.25">
      <c r="A56" s="58"/>
      <c r="B56" s="67"/>
      <c r="C56" s="57"/>
      <c r="D56" s="57"/>
      <c r="E56" s="98"/>
      <c r="F56" s="98"/>
      <c r="G56" s="21"/>
      <c r="H56" s="21"/>
      <c r="I56" s="21"/>
      <c r="J56" s="98"/>
      <c r="K56" s="98"/>
      <c r="L56" s="98"/>
    </row>
    <row r="57" spans="1:12" s="5" customFormat="1" x14ac:dyDescent="0.25">
      <c r="A57" s="58"/>
      <c r="B57" s="126" t="s">
        <v>213</v>
      </c>
      <c r="C57" s="127">
        <f>SUM(C58:C60)</f>
        <v>0</v>
      </c>
      <c r="D57" s="127">
        <f>SUM(D58:D60)</f>
        <v>0</v>
      </c>
      <c r="E57" s="209"/>
      <c r="F57" s="128"/>
      <c r="G57" s="127">
        <f t="shared" ref="G57:L57" si="10">SUM(G58:G60)</f>
        <v>0</v>
      </c>
      <c r="H57" s="127">
        <f t="shared" si="10"/>
        <v>0</v>
      </c>
      <c r="I57" s="127">
        <f t="shared" si="10"/>
        <v>0</v>
      </c>
      <c r="J57" s="128">
        <f t="shared" si="10"/>
        <v>0</v>
      </c>
      <c r="K57" s="128">
        <f t="shared" si="10"/>
        <v>0</v>
      </c>
      <c r="L57" s="129">
        <f t="shared" si="10"/>
        <v>0</v>
      </c>
    </row>
    <row r="58" spans="1:12" s="5" customFormat="1" x14ac:dyDescent="0.25">
      <c r="A58" s="58"/>
      <c r="B58" s="67"/>
      <c r="C58" s="57"/>
      <c r="D58" s="57"/>
      <c r="E58" s="98"/>
      <c r="F58" s="98"/>
      <c r="G58" s="21"/>
      <c r="H58" s="21"/>
      <c r="I58" s="21"/>
      <c r="J58" s="98"/>
      <c r="K58" s="98"/>
      <c r="L58" s="98"/>
    </row>
    <row r="59" spans="1:12" s="5" customFormat="1" x14ac:dyDescent="0.25">
      <c r="A59" s="58"/>
      <c r="B59" s="67"/>
      <c r="C59" s="57"/>
      <c r="D59" s="57"/>
      <c r="E59" s="98"/>
      <c r="F59" s="98"/>
      <c r="G59" s="21"/>
      <c r="H59" s="21"/>
      <c r="I59" s="21"/>
      <c r="J59" s="98"/>
      <c r="K59" s="98"/>
      <c r="L59" s="98"/>
    </row>
    <row r="60" spans="1:12" x14ac:dyDescent="0.25">
      <c r="A60" s="58"/>
      <c r="B60" s="67"/>
      <c r="C60" s="57"/>
      <c r="D60" s="57"/>
      <c r="E60" s="98"/>
      <c r="F60" s="98"/>
      <c r="G60" s="21"/>
      <c r="H60" s="21"/>
      <c r="I60" s="21"/>
      <c r="J60" s="98"/>
      <c r="K60" s="98"/>
      <c r="L60" s="98"/>
    </row>
    <row r="61" spans="1:12" s="5" customFormat="1" ht="75" customHeight="1" x14ac:dyDescent="0.25">
      <c r="A61" s="99" t="s">
        <v>89</v>
      </c>
      <c r="B61" s="99" t="s">
        <v>64</v>
      </c>
      <c r="C61" s="99">
        <f>SUM(C62,C66,C70)</f>
        <v>2</v>
      </c>
      <c r="D61" s="99">
        <f>SUM(D62,D66,D70)</f>
        <v>2</v>
      </c>
      <c r="E61" s="99"/>
      <c r="F61" s="99"/>
      <c r="G61" s="99">
        <f t="shared" ref="G61:L61" si="11">SUM(G62,G66,G70)</f>
        <v>10</v>
      </c>
      <c r="H61" s="99">
        <f t="shared" si="11"/>
        <v>0</v>
      </c>
      <c r="I61" s="99">
        <f t="shared" si="11"/>
        <v>405</v>
      </c>
      <c r="J61" s="99">
        <f t="shared" si="11"/>
        <v>0</v>
      </c>
      <c r="K61" s="99">
        <f t="shared" si="11"/>
        <v>0</v>
      </c>
      <c r="L61" s="99">
        <f t="shared" si="11"/>
        <v>0</v>
      </c>
    </row>
    <row r="62" spans="1:12" s="5" customFormat="1" x14ac:dyDescent="0.25">
      <c r="A62" s="58"/>
      <c r="B62" s="126" t="s">
        <v>211</v>
      </c>
      <c r="C62" s="127">
        <f>SUM(C63:C65)</f>
        <v>2</v>
      </c>
      <c r="D62" s="127">
        <f>SUM(D63:D65)</f>
        <v>2</v>
      </c>
      <c r="E62" s="209"/>
      <c r="F62" s="128"/>
      <c r="G62" s="127">
        <f t="shared" ref="G62:L62" si="12">SUM(G63:G65)</f>
        <v>10</v>
      </c>
      <c r="H62" s="127">
        <f t="shared" si="12"/>
        <v>0</v>
      </c>
      <c r="I62" s="127">
        <f t="shared" si="12"/>
        <v>405</v>
      </c>
      <c r="J62" s="128">
        <f t="shared" si="12"/>
        <v>0</v>
      </c>
      <c r="K62" s="128">
        <f t="shared" si="12"/>
        <v>0</v>
      </c>
      <c r="L62" s="129">
        <f t="shared" si="12"/>
        <v>0</v>
      </c>
    </row>
    <row r="63" spans="1:12" s="5" customFormat="1" x14ac:dyDescent="0.25">
      <c r="A63" s="58"/>
      <c r="B63" s="67" t="s">
        <v>598</v>
      </c>
      <c r="C63" s="57">
        <v>1</v>
      </c>
      <c r="D63" s="57">
        <v>1</v>
      </c>
      <c r="E63" s="98" t="s">
        <v>587</v>
      </c>
      <c r="F63" s="98" t="s">
        <v>554</v>
      </c>
      <c r="G63" s="21">
        <v>10</v>
      </c>
      <c r="H63" s="21">
        <v>0</v>
      </c>
      <c r="I63" s="21">
        <v>300</v>
      </c>
      <c r="J63" s="98"/>
      <c r="K63" s="98"/>
      <c r="L63" s="98"/>
    </row>
    <row r="64" spans="1:12" s="5" customFormat="1" x14ac:dyDescent="0.25">
      <c r="A64" s="58"/>
      <c r="B64" s="67" t="s">
        <v>599</v>
      </c>
      <c r="C64" s="57">
        <v>1</v>
      </c>
      <c r="D64" s="57">
        <v>1</v>
      </c>
      <c r="E64" s="98" t="s">
        <v>587</v>
      </c>
      <c r="F64" s="98" t="s">
        <v>554</v>
      </c>
      <c r="G64" s="21">
        <v>0</v>
      </c>
      <c r="H64" s="21">
        <v>0</v>
      </c>
      <c r="I64" s="21">
        <v>105</v>
      </c>
      <c r="J64" s="98"/>
      <c r="K64" s="98"/>
      <c r="L64" s="98"/>
    </row>
    <row r="65" spans="1:12" s="5" customFormat="1" x14ac:dyDescent="0.25">
      <c r="A65" s="58"/>
      <c r="B65" s="67"/>
      <c r="C65" s="57"/>
      <c r="D65" s="57"/>
      <c r="E65" s="98"/>
      <c r="F65" s="98"/>
      <c r="G65" s="21"/>
      <c r="H65" s="21"/>
      <c r="I65" s="21"/>
      <c r="J65" s="98"/>
      <c r="K65" s="98"/>
      <c r="L65" s="98"/>
    </row>
    <row r="66" spans="1:12" s="5" customFormat="1" x14ac:dyDescent="0.25">
      <c r="A66" s="58"/>
      <c r="B66" s="126" t="s">
        <v>212</v>
      </c>
      <c r="C66" s="127">
        <f>SUM(C67:C69)</f>
        <v>0</v>
      </c>
      <c r="D66" s="127">
        <f>SUM(D67:D69)</f>
        <v>0</v>
      </c>
      <c r="E66" s="209"/>
      <c r="F66" s="128"/>
      <c r="G66" s="127">
        <f t="shared" ref="G66:L66" si="13">SUM(G67:G69)</f>
        <v>0</v>
      </c>
      <c r="H66" s="127">
        <f t="shared" si="13"/>
        <v>0</v>
      </c>
      <c r="I66" s="127">
        <f t="shared" si="13"/>
        <v>0</v>
      </c>
      <c r="J66" s="128">
        <f t="shared" si="13"/>
        <v>0</v>
      </c>
      <c r="K66" s="128">
        <f t="shared" si="13"/>
        <v>0</v>
      </c>
      <c r="L66" s="129">
        <f t="shared" si="13"/>
        <v>0</v>
      </c>
    </row>
    <row r="67" spans="1:12" s="5" customFormat="1" x14ac:dyDescent="0.25">
      <c r="A67" s="58"/>
      <c r="B67" s="67"/>
      <c r="C67" s="57"/>
      <c r="D67" s="57"/>
      <c r="E67" s="98"/>
      <c r="F67" s="98"/>
      <c r="G67" s="21"/>
      <c r="H67" s="21"/>
      <c r="I67" s="21"/>
      <c r="J67" s="98"/>
      <c r="K67" s="98"/>
      <c r="L67" s="98"/>
    </row>
    <row r="68" spans="1:12" s="5" customFormat="1" x14ac:dyDescent="0.25">
      <c r="A68" s="58"/>
      <c r="B68" s="67"/>
      <c r="C68" s="57"/>
      <c r="D68" s="57"/>
      <c r="E68" s="98"/>
      <c r="F68" s="98"/>
      <c r="G68" s="21"/>
      <c r="H68" s="21"/>
      <c r="I68" s="21"/>
      <c r="J68" s="98"/>
      <c r="K68" s="98"/>
      <c r="L68" s="98"/>
    </row>
    <row r="69" spans="1:12" s="5" customFormat="1" x14ac:dyDescent="0.25">
      <c r="A69" s="58"/>
      <c r="B69" s="67"/>
      <c r="C69" s="57"/>
      <c r="D69" s="57"/>
      <c r="E69" s="98"/>
      <c r="F69" s="98"/>
      <c r="G69" s="21"/>
      <c r="H69" s="21"/>
      <c r="I69" s="21"/>
      <c r="J69" s="98"/>
      <c r="K69" s="98"/>
      <c r="L69" s="98"/>
    </row>
    <row r="70" spans="1:12" s="5" customFormat="1" x14ac:dyDescent="0.25">
      <c r="A70" s="58"/>
      <c r="B70" s="126" t="s">
        <v>213</v>
      </c>
      <c r="C70" s="127">
        <f>SUM(C71:C74)</f>
        <v>0</v>
      </c>
      <c r="D70" s="127">
        <f>SUM(D71:D74)</f>
        <v>0</v>
      </c>
      <c r="E70" s="209"/>
      <c r="F70" s="128"/>
      <c r="G70" s="127">
        <f t="shared" ref="G70:L70" si="14">SUM(G71:G74)</f>
        <v>0</v>
      </c>
      <c r="H70" s="127">
        <f t="shared" si="14"/>
        <v>0</v>
      </c>
      <c r="I70" s="127">
        <f t="shared" si="14"/>
        <v>0</v>
      </c>
      <c r="J70" s="128">
        <f t="shared" si="14"/>
        <v>0</v>
      </c>
      <c r="K70" s="128">
        <f t="shared" si="14"/>
        <v>0</v>
      </c>
      <c r="L70" s="129">
        <f t="shared" si="14"/>
        <v>0</v>
      </c>
    </row>
    <row r="71" spans="1:12" s="5" customFormat="1" x14ac:dyDescent="0.25">
      <c r="A71" s="58"/>
      <c r="B71" s="67"/>
      <c r="C71" s="57"/>
      <c r="D71" s="57"/>
      <c r="E71" s="98"/>
      <c r="F71" s="98"/>
      <c r="G71" s="21"/>
      <c r="H71" s="21"/>
      <c r="I71" s="21"/>
      <c r="J71" s="98"/>
      <c r="K71" s="98"/>
      <c r="L71" s="98"/>
    </row>
    <row r="72" spans="1:12" s="5" customFormat="1" x14ac:dyDescent="0.25">
      <c r="A72" s="58"/>
      <c r="B72" s="67"/>
      <c r="C72" s="57"/>
      <c r="D72" s="57"/>
      <c r="E72" s="98"/>
      <c r="F72" s="98"/>
      <c r="G72" s="21"/>
      <c r="H72" s="21"/>
      <c r="I72" s="21"/>
      <c r="J72" s="98"/>
      <c r="K72" s="98"/>
      <c r="L72" s="98"/>
    </row>
    <row r="73" spans="1:12" s="5" customFormat="1" x14ac:dyDescent="0.25">
      <c r="A73" s="58"/>
      <c r="B73" s="67"/>
      <c r="C73" s="57"/>
      <c r="D73" s="57"/>
      <c r="E73" s="98"/>
      <c r="F73" s="98"/>
      <c r="G73" s="21"/>
      <c r="H73" s="21"/>
      <c r="I73" s="21"/>
      <c r="J73" s="98"/>
      <c r="K73" s="98"/>
      <c r="L73" s="98"/>
    </row>
    <row r="74" spans="1:12" x14ac:dyDescent="0.25">
      <c r="A74" s="58"/>
      <c r="B74" s="67"/>
      <c r="C74" s="57"/>
      <c r="D74" s="57"/>
      <c r="E74" s="98"/>
      <c r="F74" s="98"/>
      <c r="G74" s="21"/>
      <c r="H74" s="21"/>
      <c r="I74" s="21"/>
      <c r="J74" s="98"/>
      <c r="K74" s="98"/>
      <c r="L74" s="98"/>
    </row>
    <row r="75" spans="1:12" s="5" customFormat="1" ht="93.75" customHeight="1" x14ac:dyDescent="0.25">
      <c r="A75" s="99" t="s">
        <v>90</v>
      </c>
      <c r="B75" s="99" t="s">
        <v>65</v>
      </c>
      <c r="C75" s="99">
        <f>SUM(C76,C80,C86)</f>
        <v>0</v>
      </c>
      <c r="D75" s="99">
        <f>SUM(D76,D80,D86)</f>
        <v>0</v>
      </c>
      <c r="E75" s="99"/>
      <c r="F75" s="99"/>
      <c r="G75" s="99">
        <f t="shared" ref="G75:L75" si="15">SUM(G76,G80,G86)</f>
        <v>0</v>
      </c>
      <c r="H75" s="99">
        <f t="shared" si="15"/>
        <v>0</v>
      </c>
      <c r="I75" s="99">
        <f t="shared" si="15"/>
        <v>0</v>
      </c>
      <c r="J75" s="99">
        <f t="shared" si="15"/>
        <v>0</v>
      </c>
      <c r="K75" s="99">
        <f t="shared" si="15"/>
        <v>0</v>
      </c>
      <c r="L75" s="99">
        <f t="shared" si="15"/>
        <v>0</v>
      </c>
    </row>
    <row r="76" spans="1:12" s="5" customFormat="1" x14ac:dyDescent="0.25">
      <c r="A76" s="58"/>
      <c r="B76" s="126" t="s">
        <v>211</v>
      </c>
      <c r="C76" s="127">
        <f>SUM(C77:C79)</f>
        <v>0</v>
      </c>
      <c r="D76" s="127">
        <f>SUM(D77:D79)</f>
        <v>0</v>
      </c>
      <c r="E76" s="209"/>
      <c r="F76" s="128"/>
      <c r="G76" s="127">
        <f t="shared" ref="G76:L76" si="16">SUM(G77:G79)</f>
        <v>0</v>
      </c>
      <c r="H76" s="127">
        <f t="shared" si="16"/>
        <v>0</v>
      </c>
      <c r="I76" s="127">
        <f t="shared" si="16"/>
        <v>0</v>
      </c>
      <c r="J76" s="128">
        <f t="shared" si="16"/>
        <v>0</v>
      </c>
      <c r="K76" s="128">
        <f t="shared" si="16"/>
        <v>0</v>
      </c>
      <c r="L76" s="129">
        <f t="shared" si="16"/>
        <v>0</v>
      </c>
    </row>
    <row r="77" spans="1:12" s="5" customFormat="1" x14ac:dyDescent="0.25">
      <c r="A77" s="58"/>
      <c r="B77" s="67"/>
      <c r="C77" s="57"/>
      <c r="D77" s="57"/>
      <c r="E77" s="98"/>
      <c r="F77" s="98"/>
      <c r="G77" s="21"/>
      <c r="H77" s="21"/>
      <c r="I77" s="21"/>
      <c r="J77" s="98"/>
      <c r="K77" s="98"/>
      <c r="L77" s="98"/>
    </row>
    <row r="78" spans="1:12" s="5" customFormat="1" x14ac:dyDescent="0.25">
      <c r="A78" s="58"/>
      <c r="B78" s="67"/>
      <c r="C78" s="57"/>
      <c r="D78" s="57"/>
      <c r="E78" s="98"/>
      <c r="F78" s="98"/>
      <c r="G78" s="21"/>
      <c r="H78" s="21"/>
      <c r="I78" s="21"/>
      <c r="J78" s="98"/>
      <c r="K78" s="98"/>
      <c r="L78" s="98"/>
    </row>
    <row r="79" spans="1:12" s="5" customFormat="1" x14ac:dyDescent="0.25">
      <c r="A79" s="58"/>
      <c r="B79" s="67"/>
      <c r="C79" s="57"/>
      <c r="D79" s="57"/>
      <c r="E79" s="98"/>
      <c r="F79" s="98"/>
      <c r="G79" s="21"/>
      <c r="H79" s="21"/>
      <c r="I79" s="21"/>
      <c r="J79" s="98"/>
      <c r="K79" s="98"/>
      <c r="L79" s="98"/>
    </row>
    <row r="80" spans="1:12" s="5" customFormat="1" x14ac:dyDescent="0.25">
      <c r="A80" s="58"/>
      <c r="B80" s="126" t="s">
        <v>212</v>
      </c>
      <c r="C80" s="127">
        <f>SUM(C81:C85)</f>
        <v>0</v>
      </c>
      <c r="D80" s="127">
        <f>SUM(D81:D85)</f>
        <v>0</v>
      </c>
      <c r="E80" s="209"/>
      <c r="F80" s="128"/>
      <c r="G80" s="127">
        <f t="shared" ref="G80:L80" si="17">SUM(G81:G85)</f>
        <v>0</v>
      </c>
      <c r="H80" s="127">
        <f t="shared" si="17"/>
        <v>0</v>
      </c>
      <c r="I80" s="127">
        <f t="shared" si="17"/>
        <v>0</v>
      </c>
      <c r="J80" s="128">
        <f t="shared" si="17"/>
        <v>0</v>
      </c>
      <c r="K80" s="128">
        <f t="shared" si="17"/>
        <v>0</v>
      </c>
      <c r="L80" s="129">
        <f t="shared" si="17"/>
        <v>0</v>
      </c>
    </row>
    <row r="81" spans="1:12" s="5" customFormat="1" x14ac:dyDescent="0.25">
      <c r="A81" s="58"/>
      <c r="B81" s="67"/>
      <c r="C81" s="57"/>
      <c r="D81" s="57"/>
      <c r="E81" s="98"/>
      <c r="F81" s="98"/>
      <c r="G81" s="21"/>
      <c r="H81" s="21"/>
      <c r="I81" s="21"/>
      <c r="J81" s="98"/>
      <c r="K81" s="98"/>
      <c r="L81" s="98"/>
    </row>
    <row r="82" spans="1:12" s="5" customFormat="1" x14ac:dyDescent="0.25">
      <c r="A82" s="58"/>
      <c r="B82" s="67"/>
      <c r="C82" s="57"/>
      <c r="D82" s="57"/>
      <c r="E82" s="98"/>
      <c r="F82" s="98"/>
      <c r="G82" s="21"/>
      <c r="H82" s="21"/>
      <c r="I82" s="21"/>
      <c r="J82" s="98"/>
      <c r="K82" s="98"/>
      <c r="L82" s="98"/>
    </row>
    <row r="83" spans="1:12" s="5" customFormat="1" x14ac:dyDescent="0.25">
      <c r="A83" s="58"/>
      <c r="B83" s="67"/>
      <c r="C83" s="57"/>
      <c r="D83" s="57"/>
      <c r="E83" s="98"/>
      <c r="F83" s="98"/>
      <c r="G83" s="21"/>
      <c r="H83" s="21"/>
      <c r="I83" s="21"/>
      <c r="J83" s="98"/>
      <c r="K83" s="98"/>
      <c r="L83" s="98"/>
    </row>
    <row r="84" spans="1:12" s="5" customFormat="1" x14ac:dyDescent="0.25">
      <c r="A84" s="58"/>
      <c r="B84" s="67"/>
      <c r="C84" s="57"/>
      <c r="D84" s="57"/>
      <c r="E84" s="98"/>
      <c r="F84" s="98"/>
      <c r="G84" s="21"/>
      <c r="H84" s="21"/>
      <c r="I84" s="21"/>
      <c r="J84" s="98"/>
      <c r="K84" s="98"/>
      <c r="L84" s="98"/>
    </row>
    <row r="85" spans="1:12" s="5" customFormat="1" x14ac:dyDescent="0.25">
      <c r="A85" s="58"/>
      <c r="B85" s="67"/>
      <c r="C85" s="57"/>
      <c r="D85" s="57"/>
      <c r="E85" s="98"/>
      <c r="F85" s="98"/>
      <c r="G85" s="21"/>
      <c r="H85" s="21"/>
      <c r="I85" s="21"/>
      <c r="J85" s="98"/>
      <c r="K85" s="98"/>
      <c r="L85" s="98"/>
    </row>
    <row r="86" spans="1:12" s="5" customFormat="1" x14ac:dyDescent="0.25">
      <c r="A86" s="58"/>
      <c r="B86" s="126" t="s">
        <v>213</v>
      </c>
      <c r="C86" s="127">
        <f>SUM(C87:C90)</f>
        <v>0</v>
      </c>
      <c r="D86" s="127">
        <f>SUM(D87:D90)</f>
        <v>0</v>
      </c>
      <c r="E86" s="209"/>
      <c r="F86" s="128"/>
      <c r="G86" s="127">
        <f t="shared" ref="G86:L86" si="18">SUM(G87:G90)</f>
        <v>0</v>
      </c>
      <c r="H86" s="127">
        <f t="shared" si="18"/>
        <v>0</v>
      </c>
      <c r="I86" s="127">
        <f t="shared" si="18"/>
        <v>0</v>
      </c>
      <c r="J86" s="128">
        <f t="shared" si="18"/>
        <v>0</v>
      </c>
      <c r="K86" s="128">
        <f t="shared" si="18"/>
        <v>0</v>
      </c>
      <c r="L86" s="129">
        <f t="shared" si="18"/>
        <v>0</v>
      </c>
    </row>
    <row r="87" spans="1:12" s="5" customFormat="1" x14ac:dyDescent="0.25">
      <c r="A87" s="58"/>
      <c r="B87" s="67"/>
      <c r="C87" s="57"/>
      <c r="D87" s="57"/>
      <c r="E87" s="98"/>
      <c r="F87" s="98"/>
      <c r="G87" s="21"/>
      <c r="H87" s="21"/>
      <c r="I87" s="21"/>
      <c r="J87" s="98"/>
      <c r="K87" s="98"/>
      <c r="L87" s="98"/>
    </row>
    <row r="88" spans="1:12" s="5" customFormat="1" x14ac:dyDescent="0.25">
      <c r="A88" s="58"/>
      <c r="B88" s="67"/>
      <c r="C88" s="57"/>
      <c r="D88" s="57"/>
      <c r="E88" s="98"/>
      <c r="F88" s="98"/>
      <c r="G88" s="21"/>
      <c r="H88" s="21"/>
      <c r="I88" s="21"/>
      <c r="J88" s="98"/>
      <c r="K88" s="98"/>
      <c r="L88" s="98"/>
    </row>
    <row r="89" spans="1:12" s="5" customFormat="1" x14ac:dyDescent="0.25">
      <c r="A89" s="58"/>
      <c r="B89" s="67"/>
      <c r="C89" s="57"/>
      <c r="D89" s="57"/>
      <c r="E89" s="98"/>
      <c r="F89" s="98"/>
      <c r="G89" s="21"/>
      <c r="H89" s="21"/>
      <c r="I89" s="21"/>
      <c r="J89" s="98"/>
      <c r="K89" s="98"/>
      <c r="L89" s="98"/>
    </row>
    <row r="90" spans="1:12" x14ac:dyDescent="0.25">
      <c r="A90" s="58"/>
      <c r="B90" s="67"/>
      <c r="C90" s="57"/>
      <c r="D90" s="57"/>
      <c r="E90" s="98"/>
      <c r="F90" s="98"/>
      <c r="G90" s="21"/>
      <c r="H90" s="21"/>
      <c r="I90" s="21"/>
      <c r="J90" s="98"/>
      <c r="K90" s="98"/>
      <c r="L90" s="98"/>
    </row>
    <row r="91" spans="1:12" s="5" customFormat="1" ht="75" customHeight="1" x14ac:dyDescent="0.25">
      <c r="A91" s="99" t="s">
        <v>91</v>
      </c>
      <c r="B91" s="99" t="s">
        <v>66</v>
      </c>
      <c r="C91" s="99">
        <f>SUM(C92,C96,C102)</f>
        <v>1</v>
      </c>
      <c r="D91" s="99">
        <f>SUM(D92,D96,D102)</f>
        <v>1</v>
      </c>
      <c r="E91" s="99"/>
      <c r="F91" s="99"/>
      <c r="G91" s="99">
        <f>SUM(G92,G96,G102)</f>
        <v>6</v>
      </c>
      <c r="H91" s="99">
        <f>SUM(H92,H96,H102)</f>
        <v>6</v>
      </c>
      <c r="I91" s="99">
        <f>I92+I96+I102</f>
        <v>186</v>
      </c>
      <c r="J91" s="99">
        <f>SUM(J92,J96,J102)</f>
        <v>0</v>
      </c>
      <c r="K91" s="99">
        <f>SUM(K92,K96,K102)</f>
        <v>0</v>
      </c>
      <c r="L91" s="99">
        <f>SUM(L92,L96,L102)</f>
        <v>0</v>
      </c>
    </row>
    <row r="92" spans="1:12" s="5" customFormat="1" x14ac:dyDescent="0.25">
      <c r="A92" s="58"/>
      <c r="B92" s="126" t="s">
        <v>211</v>
      </c>
      <c r="C92" s="127">
        <f>SUM(C93:C95)</f>
        <v>1</v>
      </c>
      <c r="D92" s="127">
        <f>SUM(D93:D95)</f>
        <v>1</v>
      </c>
      <c r="E92" s="209"/>
      <c r="F92" s="128"/>
      <c r="G92" s="127">
        <f t="shared" ref="G92:L92" si="19">SUM(G93:G95)</f>
        <v>6</v>
      </c>
      <c r="H92" s="127">
        <f t="shared" si="19"/>
        <v>6</v>
      </c>
      <c r="I92" s="127">
        <f t="shared" si="19"/>
        <v>186</v>
      </c>
      <c r="J92" s="128">
        <f t="shared" si="19"/>
        <v>0</v>
      </c>
      <c r="K92" s="128">
        <f t="shared" si="19"/>
        <v>0</v>
      </c>
      <c r="L92" s="129">
        <f t="shared" si="19"/>
        <v>0</v>
      </c>
    </row>
    <row r="93" spans="1:12" s="5" customFormat="1" x14ac:dyDescent="0.25">
      <c r="A93" s="58"/>
      <c r="B93" s="67" t="s">
        <v>600</v>
      </c>
      <c r="C93" s="57">
        <v>1</v>
      </c>
      <c r="D93" s="57">
        <v>1</v>
      </c>
      <c r="E93" s="98" t="s">
        <v>587</v>
      </c>
      <c r="F93" s="98" t="s">
        <v>554</v>
      </c>
      <c r="G93" s="21">
        <v>6</v>
      </c>
      <c r="H93" s="21">
        <v>6</v>
      </c>
      <c r="I93" s="21">
        <v>186</v>
      </c>
      <c r="J93" s="98"/>
      <c r="K93" s="98"/>
      <c r="L93" s="98"/>
    </row>
    <row r="94" spans="1:12" s="5" customFormat="1" x14ac:dyDescent="0.25">
      <c r="A94" s="58"/>
      <c r="B94" s="67"/>
      <c r="C94" s="57"/>
      <c r="D94" s="57"/>
      <c r="E94" s="98"/>
      <c r="F94" s="98"/>
      <c r="G94" s="21"/>
      <c r="H94" s="21"/>
      <c r="I94" s="21"/>
      <c r="J94" s="98"/>
      <c r="K94" s="98"/>
      <c r="L94" s="98"/>
    </row>
    <row r="95" spans="1:12" s="5" customFormat="1" x14ac:dyDescent="0.25">
      <c r="A95" s="58"/>
      <c r="B95" s="67"/>
      <c r="C95" s="57"/>
      <c r="D95" s="57"/>
      <c r="E95" s="98"/>
      <c r="F95" s="98"/>
      <c r="G95" s="21"/>
      <c r="H95" s="21"/>
      <c r="I95" s="21"/>
      <c r="J95" s="98"/>
      <c r="K95" s="98"/>
      <c r="L95" s="98"/>
    </row>
    <row r="96" spans="1:12" s="5" customFormat="1" x14ac:dyDescent="0.25">
      <c r="A96" s="58"/>
      <c r="B96" s="126" t="s">
        <v>212</v>
      </c>
      <c r="C96" s="127">
        <f>C97+C98+C99+C100+C101</f>
        <v>0</v>
      </c>
      <c r="D96" s="127">
        <f>D97+D98+D99+D100+D101</f>
        <v>0</v>
      </c>
      <c r="E96" s="209"/>
      <c r="F96" s="128"/>
      <c r="G96" s="127">
        <f t="shared" ref="G96:L96" si="20">SUM(G97:G101)</f>
        <v>0</v>
      </c>
      <c r="H96" s="127">
        <f t="shared" si="20"/>
        <v>0</v>
      </c>
      <c r="I96" s="127">
        <f t="shared" si="20"/>
        <v>0</v>
      </c>
      <c r="J96" s="128">
        <f t="shared" si="20"/>
        <v>0</v>
      </c>
      <c r="K96" s="128">
        <f t="shared" si="20"/>
        <v>0</v>
      </c>
      <c r="L96" s="129">
        <f t="shared" si="20"/>
        <v>0</v>
      </c>
    </row>
    <row r="97" spans="1:12" s="5" customFormat="1" x14ac:dyDescent="0.25">
      <c r="A97" s="58"/>
      <c r="B97" s="67"/>
      <c r="C97" s="57"/>
      <c r="D97" s="57"/>
      <c r="E97" s="98"/>
      <c r="F97" s="98"/>
      <c r="G97" s="21"/>
      <c r="H97" s="21"/>
      <c r="I97" s="21"/>
      <c r="J97" s="98"/>
      <c r="K97" s="98"/>
      <c r="L97" s="98"/>
    </row>
    <row r="98" spans="1:12" s="5" customFormat="1" x14ac:dyDescent="0.25">
      <c r="A98" s="58"/>
      <c r="B98" s="67"/>
      <c r="C98" s="57"/>
      <c r="D98" s="57"/>
      <c r="E98" s="98"/>
      <c r="F98" s="98"/>
      <c r="G98" s="21"/>
      <c r="H98" s="21"/>
      <c r="I98" s="21"/>
      <c r="J98" s="98"/>
      <c r="K98" s="98"/>
      <c r="L98" s="98"/>
    </row>
    <row r="99" spans="1:12" s="5" customFormat="1" x14ac:dyDescent="0.25">
      <c r="A99" s="58"/>
      <c r="B99" s="67"/>
      <c r="C99" s="57"/>
      <c r="D99" s="57"/>
      <c r="E99" s="98"/>
      <c r="F99" s="98"/>
      <c r="G99" s="21"/>
      <c r="H99" s="21"/>
      <c r="I99" s="21"/>
      <c r="J99" s="98"/>
      <c r="K99" s="98"/>
      <c r="L99" s="98"/>
    </row>
    <row r="100" spans="1:12" s="5" customFormat="1" x14ac:dyDescent="0.25">
      <c r="A100" s="58"/>
      <c r="B100" s="67"/>
      <c r="C100" s="57"/>
      <c r="D100" s="57"/>
      <c r="E100" s="98"/>
      <c r="F100" s="98"/>
      <c r="G100" s="21"/>
      <c r="H100" s="21"/>
      <c r="I100" s="21"/>
      <c r="J100" s="98"/>
      <c r="K100" s="98"/>
      <c r="L100" s="98"/>
    </row>
    <row r="101" spans="1:12" s="5" customFormat="1" x14ac:dyDescent="0.25">
      <c r="A101" s="58"/>
      <c r="B101" s="67"/>
      <c r="C101" s="57"/>
      <c r="D101" s="57"/>
      <c r="E101" s="98"/>
      <c r="F101" s="98"/>
      <c r="G101" s="21"/>
      <c r="H101" s="21"/>
      <c r="I101" s="21"/>
      <c r="J101" s="98"/>
      <c r="K101" s="98"/>
      <c r="L101" s="98"/>
    </row>
    <row r="102" spans="1:12" s="5" customFormat="1" x14ac:dyDescent="0.25">
      <c r="A102" s="58"/>
      <c r="B102" s="126" t="s">
        <v>213</v>
      </c>
      <c r="C102" s="127">
        <f>SUM(C103:C106)</f>
        <v>0</v>
      </c>
      <c r="D102" s="127">
        <f>SUM(D103:D106)</f>
        <v>0</v>
      </c>
      <c r="E102" s="209"/>
      <c r="F102" s="128"/>
      <c r="G102" s="127">
        <f t="shared" ref="G102:L102" si="21">SUM(G103:G106)</f>
        <v>0</v>
      </c>
      <c r="H102" s="127">
        <f t="shared" si="21"/>
        <v>0</v>
      </c>
      <c r="I102" s="127">
        <f t="shared" si="21"/>
        <v>0</v>
      </c>
      <c r="J102" s="128">
        <f t="shared" si="21"/>
        <v>0</v>
      </c>
      <c r="K102" s="128">
        <f t="shared" si="21"/>
        <v>0</v>
      </c>
      <c r="L102" s="129">
        <f t="shared" si="21"/>
        <v>0</v>
      </c>
    </row>
    <row r="103" spans="1:12" s="5" customFormat="1" x14ac:dyDescent="0.25">
      <c r="A103" s="58"/>
      <c r="B103" s="67"/>
      <c r="C103" s="57"/>
      <c r="D103" s="57"/>
      <c r="E103" s="98"/>
      <c r="F103" s="98"/>
      <c r="G103" s="21"/>
      <c r="H103" s="21"/>
      <c r="I103" s="21"/>
      <c r="J103" s="98"/>
      <c r="K103" s="98"/>
      <c r="L103" s="98"/>
    </row>
    <row r="104" spans="1:12" s="5" customFormat="1" x14ac:dyDescent="0.25">
      <c r="A104" s="58"/>
      <c r="B104" s="67"/>
      <c r="C104" s="57"/>
      <c r="D104" s="57"/>
      <c r="E104" s="98"/>
      <c r="F104" s="98"/>
      <c r="G104" s="21"/>
      <c r="H104" s="21"/>
      <c r="I104" s="21"/>
      <c r="J104" s="98"/>
      <c r="K104" s="98"/>
      <c r="L104" s="98"/>
    </row>
    <row r="105" spans="1:12" s="5" customFormat="1" x14ac:dyDescent="0.25">
      <c r="A105" s="58"/>
      <c r="B105" s="67"/>
      <c r="C105" s="57"/>
      <c r="D105" s="57"/>
      <c r="E105" s="98"/>
      <c r="F105" s="98"/>
      <c r="G105" s="21"/>
      <c r="H105" s="21"/>
      <c r="I105" s="21"/>
      <c r="J105" s="98"/>
      <c r="K105" s="98"/>
      <c r="L105" s="98"/>
    </row>
    <row r="106" spans="1:12" x14ac:dyDescent="0.25">
      <c r="A106" s="58"/>
      <c r="B106" s="67"/>
      <c r="C106" s="57"/>
      <c r="D106" s="57"/>
      <c r="E106" s="98"/>
      <c r="F106" s="98"/>
      <c r="G106" s="21"/>
      <c r="H106" s="21"/>
      <c r="I106" s="21"/>
      <c r="J106" s="98"/>
      <c r="K106" s="98"/>
      <c r="L106" s="98"/>
    </row>
    <row r="107" spans="1:12" ht="187.5" customHeight="1" x14ac:dyDescent="0.25">
      <c r="A107" s="99" t="s">
        <v>179</v>
      </c>
      <c r="B107" s="99" t="s">
        <v>180</v>
      </c>
      <c r="C107" s="99">
        <f>SUM(C108,C112,C115)</f>
        <v>0</v>
      </c>
      <c r="D107" s="99">
        <f>SUM(D108,D112,D115)</f>
        <v>0</v>
      </c>
      <c r="E107" s="99"/>
      <c r="F107" s="99"/>
      <c r="G107" s="99">
        <f t="shared" ref="G107:K107" si="22">SUM(G108,G112,G115)</f>
        <v>0</v>
      </c>
      <c r="H107" s="99">
        <f t="shared" si="22"/>
        <v>0</v>
      </c>
      <c r="I107" s="99">
        <f t="shared" si="22"/>
        <v>0</v>
      </c>
      <c r="J107" s="99">
        <f t="shared" si="22"/>
        <v>0</v>
      </c>
      <c r="K107" s="99">
        <f t="shared" si="22"/>
        <v>0</v>
      </c>
      <c r="L107" s="99">
        <f>L108+L112+L115</f>
        <v>0</v>
      </c>
    </row>
    <row r="108" spans="1:12" x14ac:dyDescent="0.25">
      <c r="A108" s="58"/>
      <c r="B108" s="126" t="s">
        <v>211</v>
      </c>
      <c r="C108" s="127">
        <f>SUM(C109:C111)</f>
        <v>0</v>
      </c>
      <c r="D108" s="127">
        <f>SUM(D109:D111)</f>
        <v>0</v>
      </c>
      <c r="E108" s="209"/>
      <c r="F108" s="128"/>
      <c r="G108" s="127">
        <f t="shared" ref="G108:K108" si="23">SUM(G109:G111)</f>
        <v>0</v>
      </c>
      <c r="H108" s="127">
        <f t="shared" si="23"/>
        <v>0</v>
      </c>
      <c r="I108" s="127">
        <f t="shared" si="23"/>
        <v>0</v>
      </c>
      <c r="J108" s="128">
        <f t="shared" si="23"/>
        <v>0</v>
      </c>
      <c r="K108" s="128">
        <f t="shared" si="23"/>
        <v>0</v>
      </c>
      <c r="L108" s="129">
        <f>L109+L110+L111</f>
        <v>0</v>
      </c>
    </row>
    <row r="109" spans="1:12" x14ac:dyDescent="0.25">
      <c r="A109" s="58"/>
      <c r="B109" s="67"/>
      <c r="C109" s="57"/>
      <c r="D109" s="57"/>
      <c r="E109" s="98"/>
      <c r="F109" s="98"/>
      <c r="G109" s="21"/>
      <c r="H109" s="21"/>
      <c r="I109" s="21"/>
      <c r="J109" s="98"/>
      <c r="K109" s="98"/>
      <c r="L109" s="98"/>
    </row>
    <row r="110" spans="1:12" x14ac:dyDescent="0.25">
      <c r="A110" s="58"/>
      <c r="B110" s="67"/>
      <c r="C110" s="57"/>
      <c r="D110" s="57"/>
      <c r="E110" s="98"/>
      <c r="F110" s="98"/>
      <c r="G110" s="21"/>
      <c r="H110" s="21"/>
      <c r="I110" s="21"/>
      <c r="J110" s="98"/>
      <c r="K110" s="98"/>
      <c r="L110" s="98"/>
    </row>
    <row r="111" spans="1:12" x14ac:dyDescent="0.25">
      <c r="A111" s="58"/>
      <c r="B111" s="67"/>
      <c r="C111" s="57"/>
      <c r="D111" s="57"/>
      <c r="E111" s="98"/>
      <c r="F111" s="98"/>
      <c r="G111" s="21"/>
      <c r="H111" s="21"/>
      <c r="I111" s="21"/>
      <c r="J111" s="98"/>
      <c r="K111" s="98"/>
      <c r="L111" s="98"/>
    </row>
    <row r="112" spans="1:12" x14ac:dyDescent="0.25">
      <c r="A112" s="58"/>
      <c r="B112" s="126" t="s">
        <v>212</v>
      </c>
      <c r="C112" s="127">
        <f>SUM(C113:C114)</f>
        <v>0</v>
      </c>
      <c r="D112" s="127">
        <f>SUM(D113:D114)</f>
        <v>0</v>
      </c>
      <c r="E112" s="209"/>
      <c r="F112" s="128"/>
      <c r="G112" s="127">
        <f t="shared" ref="G112:L112" si="24">SUM(G113:G114)</f>
        <v>0</v>
      </c>
      <c r="H112" s="127">
        <f t="shared" si="24"/>
        <v>0</v>
      </c>
      <c r="I112" s="127">
        <f t="shared" si="24"/>
        <v>0</v>
      </c>
      <c r="J112" s="128">
        <f t="shared" si="24"/>
        <v>0</v>
      </c>
      <c r="K112" s="128">
        <f t="shared" si="24"/>
        <v>0</v>
      </c>
      <c r="L112" s="129">
        <f t="shared" si="24"/>
        <v>0</v>
      </c>
    </row>
    <row r="113" spans="1:14" x14ac:dyDescent="0.25">
      <c r="A113" s="58"/>
      <c r="B113" s="67"/>
      <c r="C113" s="57"/>
      <c r="D113" s="57"/>
      <c r="E113" s="98"/>
      <c r="F113" s="98"/>
      <c r="G113" s="21"/>
      <c r="H113" s="21"/>
      <c r="I113" s="21"/>
      <c r="J113" s="98"/>
      <c r="K113" s="98"/>
      <c r="L113" s="98"/>
    </row>
    <row r="114" spans="1:14" x14ac:dyDescent="0.25">
      <c r="A114" s="58"/>
      <c r="B114" s="67"/>
      <c r="C114" s="57"/>
      <c r="D114" s="57"/>
      <c r="E114" s="98"/>
      <c r="F114" s="98"/>
      <c r="G114" s="21"/>
      <c r="H114" s="21"/>
      <c r="I114" s="21"/>
      <c r="J114" s="98"/>
      <c r="K114" s="98"/>
      <c r="L114" s="98"/>
    </row>
    <row r="115" spans="1:14" x14ac:dyDescent="0.25">
      <c r="A115" s="58"/>
      <c r="B115" s="126" t="s">
        <v>213</v>
      </c>
      <c r="C115" s="127">
        <f>SUM(C116:C118)</f>
        <v>0</v>
      </c>
      <c r="D115" s="127">
        <f>SUM(D116:D118)</f>
        <v>0</v>
      </c>
      <c r="E115" s="209"/>
      <c r="F115" s="128"/>
      <c r="G115" s="127">
        <f t="shared" ref="G115:L115" si="25">SUM(G116:G118)</f>
        <v>0</v>
      </c>
      <c r="H115" s="127">
        <f t="shared" si="25"/>
        <v>0</v>
      </c>
      <c r="I115" s="127">
        <f t="shared" si="25"/>
        <v>0</v>
      </c>
      <c r="J115" s="128">
        <f t="shared" si="25"/>
        <v>0</v>
      </c>
      <c r="K115" s="128">
        <f t="shared" si="25"/>
        <v>0</v>
      </c>
      <c r="L115" s="129">
        <f t="shared" si="25"/>
        <v>0</v>
      </c>
    </row>
    <row r="116" spans="1:14" x14ac:dyDescent="0.25">
      <c r="A116" s="58"/>
      <c r="B116" s="67"/>
      <c r="C116" s="57"/>
      <c r="D116" s="57"/>
      <c r="E116" s="98"/>
      <c r="F116" s="98"/>
      <c r="G116" s="21"/>
      <c r="H116" s="21"/>
      <c r="I116" s="21"/>
      <c r="J116" s="98"/>
      <c r="K116" s="98"/>
      <c r="L116" s="98"/>
    </row>
    <row r="117" spans="1:14" x14ac:dyDescent="0.25">
      <c r="A117" s="58"/>
      <c r="B117" s="67"/>
      <c r="C117" s="57"/>
      <c r="D117" s="57"/>
      <c r="E117" s="98"/>
      <c r="F117" s="98"/>
      <c r="G117" s="21"/>
      <c r="H117" s="21"/>
      <c r="I117" s="21"/>
      <c r="J117" s="98"/>
      <c r="K117" s="98"/>
      <c r="L117" s="98"/>
    </row>
    <row r="118" spans="1:14" x14ac:dyDescent="0.25">
      <c r="A118" s="58"/>
      <c r="B118" s="67"/>
      <c r="C118" s="57"/>
      <c r="D118" s="57"/>
      <c r="E118" s="98"/>
      <c r="F118" s="98"/>
      <c r="G118" s="21"/>
      <c r="H118" s="21"/>
      <c r="I118" s="21"/>
      <c r="J118" s="98"/>
      <c r="K118" s="98"/>
      <c r="L118" s="98"/>
    </row>
    <row r="119" spans="1:14" ht="19.5" x14ac:dyDescent="0.35">
      <c r="A119" s="343" t="s">
        <v>178</v>
      </c>
      <c r="B119" s="343"/>
      <c r="C119" s="343"/>
      <c r="D119" s="343"/>
      <c r="E119" s="343"/>
      <c r="F119" s="343"/>
      <c r="G119" s="343"/>
      <c r="H119" s="343"/>
      <c r="I119" s="343"/>
      <c r="J119" s="343"/>
      <c r="K119" s="99"/>
      <c r="L119" s="99"/>
    </row>
    <row r="120" spans="1:14" x14ac:dyDescent="0.3">
      <c r="K120" s="212"/>
      <c r="L120" s="124"/>
    </row>
    <row r="121" spans="1:14" x14ac:dyDescent="0.3">
      <c r="I121" s="10"/>
      <c r="J121" s="10"/>
      <c r="K121" s="124"/>
      <c r="L121" s="124"/>
      <c r="M121" s="3"/>
      <c r="N121" s="3"/>
    </row>
    <row r="122" spans="1:14" x14ac:dyDescent="0.3">
      <c r="I122" s="10"/>
      <c r="J122" s="10"/>
      <c r="K122" s="124"/>
      <c r="L122" s="124"/>
      <c r="M122" s="3"/>
      <c r="N122" s="3"/>
    </row>
    <row r="123" spans="1:14" x14ac:dyDescent="0.3">
      <c r="I123" s="10"/>
      <c r="J123" s="10"/>
      <c r="K123" s="124"/>
      <c r="L123" s="124"/>
      <c r="M123" s="3"/>
      <c r="N123" s="3"/>
    </row>
    <row r="124" spans="1:14" x14ac:dyDescent="0.3">
      <c r="I124" s="10"/>
      <c r="J124" s="10"/>
      <c r="K124" s="124"/>
      <c r="L124" s="124"/>
      <c r="M124" s="3"/>
      <c r="N124" s="3"/>
    </row>
    <row r="125" spans="1:14" x14ac:dyDescent="0.3">
      <c r="I125" s="10"/>
      <c r="J125" s="10"/>
      <c r="K125" s="124"/>
      <c r="L125" s="124"/>
      <c r="M125" s="3"/>
      <c r="N125" s="3"/>
    </row>
    <row r="126" spans="1:14" x14ac:dyDescent="0.3">
      <c r="I126" s="10"/>
      <c r="J126" s="10"/>
      <c r="K126" s="124"/>
      <c r="L126" s="124"/>
      <c r="M126" s="3"/>
      <c r="N126" s="3"/>
    </row>
    <row r="127" spans="1:14" x14ac:dyDescent="0.3">
      <c r="I127" s="10"/>
      <c r="J127" s="213"/>
      <c r="K127" s="214"/>
      <c r="L127" s="214"/>
      <c r="M127" s="215"/>
      <c r="N127" s="3"/>
    </row>
    <row r="128" spans="1:14" x14ac:dyDescent="0.3">
      <c r="I128" s="10"/>
      <c r="J128" s="213"/>
      <c r="K128" s="214"/>
      <c r="L128" s="214"/>
      <c r="M128" s="215"/>
      <c r="N128" s="3"/>
    </row>
    <row r="129" spans="9:14" customFormat="1" x14ac:dyDescent="0.25">
      <c r="I129" s="3"/>
      <c r="J129" s="215"/>
      <c r="K129" s="214"/>
      <c r="L129" s="214"/>
      <c r="M129" s="215"/>
      <c r="N129" s="3"/>
    </row>
    <row r="130" spans="9:14" customFormat="1" x14ac:dyDescent="0.25">
      <c r="I130" s="3"/>
      <c r="J130" s="215"/>
      <c r="K130" s="216"/>
      <c r="L130" s="216"/>
      <c r="M130" s="215"/>
      <c r="N130" s="3"/>
    </row>
    <row r="131" spans="9:14" customFormat="1" x14ac:dyDescent="0.25">
      <c r="I131" s="3"/>
      <c r="J131" s="215"/>
      <c r="K131" s="217"/>
      <c r="L131" s="217"/>
      <c r="M131" s="215"/>
      <c r="N131" s="3"/>
    </row>
    <row r="132" spans="9:14" customFormat="1" x14ac:dyDescent="0.25">
      <c r="I132" s="3"/>
      <c r="J132" s="215"/>
      <c r="K132" s="217"/>
      <c r="L132" s="217"/>
      <c r="M132" s="215"/>
      <c r="N132" s="3"/>
    </row>
    <row r="133" spans="9:14" customFormat="1" x14ac:dyDescent="0.25">
      <c r="I133" s="3"/>
      <c r="J133" s="215"/>
      <c r="K133" s="217"/>
      <c r="L133" s="217"/>
      <c r="M133" s="215"/>
      <c r="N133" s="3"/>
    </row>
    <row r="134" spans="9:14" customFormat="1" x14ac:dyDescent="0.25">
      <c r="I134" s="3"/>
      <c r="J134" s="3"/>
      <c r="K134" s="125"/>
      <c r="L134" s="125"/>
      <c r="M134" s="3"/>
      <c r="N134" s="3"/>
    </row>
    <row r="135" spans="9:14" customFormat="1" x14ac:dyDescent="0.25">
      <c r="I135" s="3"/>
      <c r="J135" s="3"/>
      <c r="K135" s="125"/>
      <c r="L135" s="125"/>
      <c r="M135" s="3"/>
      <c r="N135" s="3"/>
    </row>
    <row r="136" spans="9:14" customFormat="1" x14ac:dyDescent="0.25">
      <c r="I136" s="3"/>
      <c r="J136" s="3"/>
      <c r="K136" s="125"/>
      <c r="L136" s="125"/>
      <c r="M136" s="3"/>
      <c r="N136" s="3"/>
    </row>
    <row r="137" spans="9:14" customFormat="1" x14ac:dyDescent="0.25">
      <c r="I137" s="3"/>
      <c r="J137" s="215"/>
      <c r="K137" s="217"/>
      <c r="L137" s="217"/>
      <c r="M137" s="215"/>
      <c r="N137" s="215"/>
    </row>
    <row r="138" spans="9:14" customFormat="1" x14ac:dyDescent="0.25">
      <c r="I138" s="3"/>
      <c r="J138" s="215"/>
      <c r="K138" s="217"/>
      <c r="L138" s="217"/>
      <c r="M138" s="215"/>
      <c r="N138" s="215"/>
    </row>
    <row r="139" spans="9:14" customFormat="1" x14ac:dyDescent="0.25">
      <c r="I139" s="3"/>
      <c r="J139" s="215"/>
      <c r="K139" s="217"/>
      <c r="L139" s="217"/>
      <c r="M139" s="215"/>
      <c r="N139" s="215"/>
    </row>
    <row r="140" spans="9:14" customFormat="1" x14ac:dyDescent="0.25">
      <c r="I140" s="3"/>
      <c r="J140" s="215"/>
      <c r="K140" s="217"/>
      <c r="L140" s="217"/>
      <c r="M140" s="215"/>
      <c r="N140" s="215"/>
    </row>
    <row r="141" spans="9:14" customFormat="1" x14ac:dyDescent="0.25">
      <c r="I141" s="3"/>
      <c r="J141" s="215"/>
      <c r="K141" s="216"/>
      <c r="L141" s="216"/>
      <c r="M141" s="215"/>
      <c r="N141" s="215"/>
    </row>
    <row r="142" spans="9:14" customFormat="1" x14ac:dyDescent="0.25">
      <c r="I142" s="3"/>
      <c r="J142" s="215"/>
      <c r="K142" s="217"/>
      <c r="L142" s="217"/>
      <c r="M142" s="215"/>
      <c r="N142" s="215"/>
    </row>
    <row r="143" spans="9:14" customFormat="1" x14ac:dyDescent="0.25">
      <c r="I143" s="3"/>
      <c r="J143" s="215"/>
      <c r="K143" s="217"/>
      <c r="L143" s="217"/>
      <c r="M143" s="215"/>
      <c r="N143" s="215"/>
    </row>
    <row r="144" spans="9:14" customFormat="1" x14ac:dyDescent="0.25">
      <c r="I144" s="3"/>
      <c r="J144" s="215"/>
      <c r="K144" s="217"/>
      <c r="L144" s="217"/>
      <c r="M144" s="215"/>
      <c r="N144" s="215"/>
    </row>
    <row r="145" spans="9:14" customFormat="1" x14ac:dyDescent="0.25">
      <c r="I145" s="3"/>
      <c r="J145" s="215"/>
      <c r="K145" s="217"/>
      <c r="L145" s="217"/>
      <c r="M145" s="215"/>
      <c r="N145" s="215"/>
    </row>
    <row r="146" spans="9:14" customFormat="1" x14ac:dyDescent="0.25">
      <c r="I146" s="3"/>
      <c r="J146" s="215"/>
      <c r="K146" s="217"/>
      <c r="L146" s="217"/>
      <c r="M146" s="215"/>
      <c r="N146" s="215"/>
    </row>
    <row r="147" spans="9:14" customFormat="1" x14ac:dyDescent="0.25">
      <c r="I147" s="3"/>
      <c r="J147" s="3"/>
      <c r="K147" s="125"/>
      <c r="L147" s="125"/>
      <c r="M147" s="3"/>
      <c r="N147" s="3"/>
    </row>
    <row r="148" spans="9:14" customFormat="1" x14ac:dyDescent="0.25">
      <c r="I148" s="3"/>
      <c r="J148" s="3"/>
      <c r="K148" s="125"/>
      <c r="L148" s="125"/>
      <c r="M148" s="3"/>
      <c r="N148" s="3"/>
    </row>
    <row r="149" spans="9:14" customFormat="1" x14ac:dyDescent="0.25">
      <c r="I149" s="3"/>
      <c r="J149" s="215"/>
      <c r="K149" s="217"/>
      <c r="L149" s="217"/>
      <c r="M149" s="215"/>
      <c r="N149" s="215"/>
    </row>
    <row r="150" spans="9:14" customFormat="1" x14ac:dyDescent="0.25">
      <c r="I150" s="3"/>
      <c r="J150" s="215"/>
      <c r="K150" s="217"/>
      <c r="L150" s="217"/>
      <c r="M150" s="215"/>
      <c r="N150" s="215"/>
    </row>
    <row r="151" spans="9:14" customFormat="1" x14ac:dyDescent="0.25">
      <c r="I151" s="3"/>
      <c r="J151" s="215"/>
      <c r="K151" s="217"/>
      <c r="L151" s="217"/>
      <c r="M151" s="215"/>
      <c r="N151" s="215"/>
    </row>
    <row r="152" spans="9:14" customFormat="1" x14ac:dyDescent="0.25">
      <c r="I152" s="3"/>
      <c r="J152" s="215"/>
      <c r="K152" s="216"/>
      <c r="L152" s="216"/>
      <c r="M152" s="215"/>
      <c r="N152" s="215"/>
    </row>
    <row r="153" spans="9:14" customFormat="1" x14ac:dyDescent="0.25">
      <c r="I153" s="3"/>
      <c r="J153" s="215"/>
      <c r="K153" s="217"/>
      <c r="L153" s="217"/>
      <c r="M153" s="215"/>
      <c r="N153" s="215"/>
    </row>
    <row r="154" spans="9:14" customFormat="1" x14ac:dyDescent="0.25">
      <c r="I154" s="3"/>
      <c r="J154" s="215"/>
      <c r="K154" s="217"/>
      <c r="L154" s="217"/>
      <c r="M154" s="215"/>
      <c r="N154" s="215"/>
    </row>
    <row r="155" spans="9:14" customFormat="1" x14ac:dyDescent="0.25">
      <c r="I155" s="3"/>
      <c r="J155" s="215"/>
      <c r="K155" s="217"/>
      <c r="L155" s="217"/>
      <c r="M155" s="215"/>
      <c r="N155" s="215"/>
    </row>
    <row r="156" spans="9:14" customFormat="1" x14ac:dyDescent="0.25">
      <c r="I156" s="3"/>
      <c r="J156" s="215"/>
      <c r="K156" s="217"/>
      <c r="L156" s="217"/>
      <c r="M156" s="215"/>
      <c r="N156" s="215"/>
    </row>
    <row r="157" spans="9:14" customFormat="1" x14ac:dyDescent="0.25">
      <c r="I157" s="3"/>
      <c r="J157" s="215"/>
      <c r="K157" s="217"/>
      <c r="L157" s="217"/>
      <c r="M157" s="215"/>
      <c r="N157" s="215"/>
    </row>
    <row r="158" spans="9:14" customFormat="1" x14ac:dyDescent="0.25">
      <c r="I158" s="3"/>
      <c r="J158" s="215"/>
      <c r="K158" s="217"/>
      <c r="L158" s="217"/>
      <c r="M158" s="215"/>
      <c r="N158" s="215"/>
    </row>
    <row r="159" spans="9:14" customFormat="1" x14ac:dyDescent="0.25">
      <c r="I159" s="3"/>
      <c r="J159" s="215"/>
      <c r="K159" s="217"/>
      <c r="L159" s="217"/>
      <c r="M159" s="215"/>
      <c r="N159" s="215"/>
    </row>
    <row r="160" spans="9:14" customFormat="1" x14ac:dyDescent="0.25">
      <c r="I160" s="3"/>
      <c r="J160" s="215"/>
      <c r="K160" s="217"/>
      <c r="L160" s="217"/>
      <c r="M160" s="215"/>
      <c r="N160" s="215"/>
    </row>
    <row r="161" spans="7:17" customFormat="1" x14ac:dyDescent="0.25">
      <c r="I161" s="3"/>
      <c r="J161" s="215"/>
      <c r="K161" s="217"/>
      <c r="L161" s="217"/>
      <c r="M161" s="215"/>
      <c r="N161" s="215"/>
    </row>
    <row r="162" spans="7:17" customFormat="1" x14ac:dyDescent="0.25">
      <c r="I162" s="3"/>
      <c r="J162" s="215"/>
      <c r="K162" s="217"/>
      <c r="L162" s="217"/>
      <c r="M162" s="215"/>
      <c r="N162" s="215"/>
    </row>
    <row r="163" spans="7:17" customFormat="1" x14ac:dyDescent="0.25">
      <c r="I163" s="3"/>
      <c r="J163" s="215"/>
      <c r="K163" s="216"/>
      <c r="L163" s="216"/>
      <c r="M163" s="215"/>
      <c r="N163" s="215"/>
    </row>
    <row r="164" spans="7:17" customFormat="1" x14ac:dyDescent="0.25">
      <c r="I164" s="3"/>
      <c r="J164" s="215"/>
      <c r="K164" s="217"/>
      <c r="L164" s="217"/>
      <c r="M164" s="215"/>
      <c r="N164" s="215"/>
    </row>
    <row r="165" spans="7:17" customFormat="1" x14ac:dyDescent="0.25">
      <c r="G165" s="218"/>
      <c r="H165" s="218"/>
      <c r="I165" s="215"/>
      <c r="J165" s="215"/>
      <c r="K165" s="217"/>
      <c r="L165" s="217"/>
      <c r="M165" s="215"/>
      <c r="N165" s="215"/>
      <c r="O165" s="218"/>
      <c r="P165" s="218"/>
      <c r="Q165" s="218"/>
    </row>
    <row r="166" spans="7:17" customFormat="1" x14ac:dyDescent="0.25">
      <c r="G166" s="218"/>
      <c r="H166" s="218"/>
      <c r="I166" s="215"/>
      <c r="J166" s="215"/>
      <c r="K166" s="217"/>
      <c r="L166" s="217"/>
      <c r="M166" s="215"/>
      <c r="N166" s="215"/>
      <c r="O166" s="218"/>
      <c r="P166" s="218"/>
      <c r="Q166" s="218"/>
    </row>
    <row r="167" spans="7:17" customFormat="1" x14ac:dyDescent="0.25">
      <c r="G167" s="218"/>
      <c r="H167" s="218"/>
      <c r="I167" s="215"/>
      <c r="J167" s="215"/>
      <c r="K167" s="217"/>
      <c r="L167" s="217"/>
      <c r="M167" s="215"/>
      <c r="N167" s="215"/>
      <c r="O167" s="218"/>
      <c r="P167" s="218"/>
      <c r="Q167" s="218"/>
    </row>
    <row r="168" spans="7:17" customFormat="1" x14ac:dyDescent="0.25">
      <c r="G168" s="218"/>
      <c r="H168" s="218"/>
      <c r="I168" s="215"/>
      <c r="J168" s="215"/>
      <c r="K168" s="217"/>
      <c r="L168" s="217"/>
      <c r="M168" s="215"/>
      <c r="N168" s="215"/>
      <c r="O168" s="218"/>
      <c r="P168" s="218"/>
      <c r="Q168" s="218"/>
    </row>
    <row r="169" spans="7:17" customFormat="1" x14ac:dyDescent="0.25">
      <c r="G169" s="218"/>
      <c r="H169" s="218"/>
      <c r="I169" s="215"/>
      <c r="J169" s="215"/>
      <c r="K169" s="217"/>
      <c r="L169" s="217"/>
      <c r="M169" s="215"/>
      <c r="N169" s="215"/>
      <c r="O169" s="218"/>
      <c r="P169" s="218"/>
      <c r="Q169" s="218"/>
    </row>
    <row r="170" spans="7:17" customFormat="1" x14ac:dyDescent="0.25">
      <c r="G170" s="218"/>
      <c r="H170" s="218"/>
      <c r="I170" s="215"/>
      <c r="J170" s="215"/>
      <c r="K170" s="217"/>
      <c r="L170" s="217"/>
      <c r="M170" s="215"/>
      <c r="N170" s="215"/>
      <c r="O170" s="218"/>
      <c r="P170" s="218"/>
      <c r="Q170" s="218"/>
    </row>
    <row r="171" spans="7:17" customFormat="1" x14ac:dyDescent="0.25">
      <c r="G171" s="218"/>
      <c r="H171" s="218"/>
      <c r="I171" s="215"/>
      <c r="J171" s="215"/>
      <c r="K171" s="217"/>
      <c r="L171" s="217"/>
      <c r="M171" s="215"/>
      <c r="N171" s="215"/>
      <c r="O171" s="218"/>
      <c r="P171" s="218"/>
      <c r="Q171" s="218"/>
    </row>
    <row r="172" spans="7:17" customFormat="1" x14ac:dyDescent="0.25">
      <c r="G172" s="218"/>
      <c r="H172" s="218"/>
      <c r="I172" s="215"/>
      <c r="J172" s="215"/>
      <c r="K172" s="217"/>
      <c r="L172" s="217"/>
      <c r="M172" s="215"/>
      <c r="N172" s="215"/>
      <c r="O172" s="218"/>
      <c r="P172" s="218"/>
      <c r="Q172" s="218"/>
    </row>
    <row r="173" spans="7:17" customFormat="1" x14ac:dyDescent="0.25">
      <c r="G173" s="218"/>
      <c r="H173" s="218"/>
      <c r="I173" s="215"/>
      <c r="J173" s="215"/>
      <c r="K173" s="217"/>
      <c r="L173" s="217"/>
      <c r="M173" s="215"/>
      <c r="N173" s="215"/>
      <c r="O173" s="218"/>
      <c r="P173" s="218"/>
      <c r="Q173" s="218"/>
    </row>
    <row r="174" spans="7:17" customFormat="1" x14ac:dyDescent="0.25">
      <c r="G174" s="218"/>
      <c r="H174" s="218"/>
      <c r="I174" s="215"/>
      <c r="J174" s="215"/>
      <c r="K174" s="216"/>
      <c r="L174" s="216"/>
      <c r="M174" s="215"/>
      <c r="N174" s="215"/>
      <c r="O174" s="218"/>
      <c r="P174" s="218"/>
      <c r="Q174" s="218"/>
    </row>
    <row r="175" spans="7:17" customFormat="1" x14ac:dyDescent="0.25">
      <c r="G175" s="218"/>
      <c r="H175" s="218"/>
      <c r="I175" s="215"/>
      <c r="J175" s="215"/>
      <c r="K175" s="217"/>
      <c r="L175" s="217"/>
      <c r="M175" s="215"/>
      <c r="N175" s="215"/>
      <c r="O175" s="218"/>
      <c r="P175" s="218"/>
      <c r="Q175" s="218"/>
    </row>
    <row r="176" spans="7:17" customFormat="1" x14ac:dyDescent="0.25">
      <c r="G176" s="218"/>
      <c r="H176" s="218"/>
      <c r="I176" s="215"/>
      <c r="J176" s="215"/>
      <c r="K176" s="217"/>
      <c r="L176" s="217"/>
      <c r="M176" s="215"/>
      <c r="N176" s="215"/>
      <c r="O176" s="218"/>
      <c r="P176" s="218"/>
      <c r="Q176" s="218"/>
    </row>
    <row r="177" spans="7:17" x14ac:dyDescent="0.3">
      <c r="G177" s="219"/>
      <c r="H177" s="219"/>
      <c r="I177" s="213"/>
      <c r="J177" s="213"/>
      <c r="K177" s="213"/>
      <c r="L177" s="213"/>
      <c r="M177" s="215"/>
      <c r="N177" s="215"/>
      <c r="O177" s="218"/>
      <c r="P177" s="218"/>
      <c r="Q177" s="218"/>
    </row>
    <row r="178" spans="7:17" x14ac:dyDescent="0.3">
      <c r="G178" s="219"/>
      <c r="H178" s="219"/>
      <c r="I178" s="213"/>
      <c r="J178" s="213"/>
      <c r="K178" s="213"/>
      <c r="L178" s="213"/>
      <c r="M178" s="215"/>
      <c r="N178" s="215"/>
      <c r="O178" s="218"/>
      <c r="P178" s="218"/>
      <c r="Q178" s="218"/>
    </row>
    <row r="179" spans="7:17" x14ac:dyDescent="0.3">
      <c r="G179" s="219"/>
      <c r="H179" s="219"/>
      <c r="I179" s="220"/>
      <c r="J179" s="220"/>
      <c r="K179" s="220"/>
      <c r="L179" s="220"/>
      <c r="M179" s="218"/>
      <c r="N179" s="218"/>
      <c r="O179" s="218"/>
      <c r="P179" s="218"/>
      <c r="Q179" s="218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G4" sqref="G4"/>
    </sheetView>
  </sheetViews>
  <sheetFormatPr defaultRowHeight="15" x14ac:dyDescent="0.25"/>
  <cols>
    <col min="1" max="1" width="23" customWidth="1"/>
    <col min="2" max="2" width="12.42578125" customWidth="1"/>
    <col min="3" max="3" width="10.570312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45" t="s">
        <v>97</v>
      </c>
      <c r="B1" s="345"/>
      <c r="C1" s="345"/>
      <c r="D1" s="345"/>
      <c r="E1" s="345"/>
      <c r="F1" s="345"/>
      <c r="G1" s="345"/>
    </row>
    <row r="2" spans="1:7" ht="54.75" customHeight="1" x14ac:dyDescent="0.25">
      <c r="A2" s="320" t="s">
        <v>98</v>
      </c>
      <c r="B2" s="346" t="s">
        <v>99</v>
      </c>
      <c r="C2" s="347"/>
      <c r="D2" s="320" t="s">
        <v>101</v>
      </c>
      <c r="E2" s="320" t="s">
        <v>102</v>
      </c>
      <c r="F2" s="320" t="s">
        <v>103</v>
      </c>
      <c r="G2" s="324" t="s">
        <v>104</v>
      </c>
    </row>
    <row r="3" spans="1:7" ht="21" customHeight="1" x14ac:dyDescent="0.25">
      <c r="A3" s="322"/>
      <c r="B3" s="178" t="s">
        <v>53</v>
      </c>
      <c r="C3" s="178" t="s">
        <v>83</v>
      </c>
      <c r="D3" s="322"/>
      <c r="E3" s="322"/>
      <c r="F3" s="322"/>
      <c r="G3" s="324"/>
    </row>
    <row r="4" spans="1:7" ht="129" customHeight="1" x14ac:dyDescent="0.25">
      <c r="A4" s="51" t="s">
        <v>266</v>
      </c>
      <c r="B4" s="54"/>
      <c r="C4" s="54">
        <v>12</v>
      </c>
      <c r="D4" s="74" t="s">
        <v>605</v>
      </c>
      <c r="E4" s="74" t="s">
        <v>606</v>
      </c>
      <c r="F4" s="97" t="s">
        <v>607</v>
      </c>
      <c r="G4" s="67" t="s">
        <v>608</v>
      </c>
    </row>
    <row r="5" spans="1:7" ht="143.25" customHeight="1" x14ac:dyDescent="0.25">
      <c r="A5" s="53" t="s">
        <v>100</v>
      </c>
      <c r="B5" s="54"/>
      <c r="C5" s="54"/>
      <c r="D5" s="74"/>
      <c r="E5" s="97"/>
      <c r="F5" s="97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I6" sqref="I6"/>
    </sheetView>
  </sheetViews>
  <sheetFormatPr defaultRowHeight="15" x14ac:dyDescent="0.25"/>
  <cols>
    <col min="1" max="1" width="5.42578125" customWidth="1"/>
    <col min="2" max="2" width="27.425781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52" t="s">
        <v>105</v>
      </c>
      <c r="B1" s="352"/>
      <c r="C1" s="352"/>
      <c r="D1" s="352"/>
      <c r="E1" s="352"/>
      <c r="F1" s="352"/>
      <c r="G1" s="352"/>
      <c r="H1" s="352"/>
      <c r="I1" s="352"/>
    </row>
    <row r="2" spans="1:9" s="5" customFormat="1" ht="38.25" customHeight="1" x14ac:dyDescent="0.25">
      <c r="A2" s="350" t="s">
        <v>56</v>
      </c>
      <c r="B2" s="350" t="s">
        <v>106</v>
      </c>
      <c r="C2" s="351" t="s">
        <v>107</v>
      </c>
      <c r="D2" s="351"/>
      <c r="E2" s="350" t="s">
        <v>108</v>
      </c>
      <c r="F2" s="350" t="s">
        <v>87</v>
      </c>
      <c r="G2" s="350" t="s">
        <v>110</v>
      </c>
      <c r="H2" s="350"/>
      <c r="I2" s="350" t="s">
        <v>112</v>
      </c>
    </row>
    <row r="3" spans="1:9" s="5" customFormat="1" ht="55.5" customHeight="1" x14ac:dyDescent="0.25">
      <c r="A3" s="350"/>
      <c r="B3" s="350"/>
      <c r="C3" s="19" t="s">
        <v>53</v>
      </c>
      <c r="D3" s="19" t="s">
        <v>83</v>
      </c>
      <c r="E3" s="350"/>
      <c r="F3" s="350"/>
      <c r="G3" s="7" t="s">
        <v>109</v>
      </c>
      <c r="H3" s="7" t="s">
        <v>111</v>
      </c>
      <c r="I3" s="350"/>
    </row>
    <row r="4" spans="1:9" ht="56.25" x14ac:dyDescent="0.25">
      <c r="A4" s="55"/>
      <c r="B4" s="67" t="s">
        <v>613</v>
      </c>
      <c r="C4" s="57">
        <v>1</v>
      </c>
      <c r="D4" s="57">
        <v>1</v>
      </c>
      <c r="E4" s="83" t="s">
        <v>609</v>
      </c>
      <c r="F4" s="67" t="s">
        <v>610</v>
      </c>
      <c r="G4" s="21">
        <v>8</v>
      </c>
      <c r="H4" s="21">
        <v>0</v>
      </c>
      <c r="I4" s="83" t="s">
        <v>614</v>
      </c>
    </row>
    <row r="5" spans="1:9" ht="75" x14ac:dyDescent="0.25">
      <c r="A5" s="55">
        <v>2</v>
      </c>
      <c r="B5" s="67" t="s">
        <v>612</v>
      </c>
      <c r="C5" s="57">
        <v>1</v>
      </c>
      <c r="D5" s="57">
        <v>1</v>
      </c>
      <c r="E5" s="55" t="s">
        <v>611</v>
      </c>
      <c r="F5" s="67" t="s">
        <v>616</v>
      </c>
      <c r="G5" s="21">
        <v>11</v>
      </c>
      <c r="H5" s="21">
        <v>0</v>
      </c>
      <c r="I5" s="55" t="s">
        <v>615</v>
      </c>
    </row>
    <row r="6" spans="1:9" ht="18.75" x14ac:dyDescent="0.25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8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8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8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8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8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8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8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8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8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8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8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8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8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8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8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8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8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8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8">
        <v>26</v>
      </c>
      <c r="B29" s="84"/>
      <c r="C29" s="23">
        <v>0</v>
      </c>
      <c r="D29" s="23">
        <v>0</v>
      </c>
      <c r="E29" s="48"/>
      <c r="F29" s="84"/>
      <c r="G29" s="101">
        <v>0</v>
      </c>
      <c r="H29" s="101">
        <v>0</v>
      </c>
      <c r="I29" s="48"/>
    </row>
    <row r="30" spans="1:9" ht="18.75" x14ac:dyDescent="0.25">
      <c r="A30" s="98">
        <v>27</v>
      </c>
      <c r="B30" s="84"/>
      <c r="C30" s="23">
        <v>0</v>
      </c>
      <c r="D30" s="23">
        <v>0</v>
      </c>
      <c r="E30" s="48"/>
      <c r="F30" s="84"/>
      <c r="G30" s="101">
        <v>0</v>
      </c>
      <c r="H30" s="101">
        <v>0</v>
      </c>
      <c r="I30" s="48"/>
    </row>
    <row r="31" spans="1:9" ht="18.75" x14ac:dyDescent="0.25">
      <c r="A31" s="98">
        <v>28</v>
      </c>
      <c r="B31" s="84"/>
      <c r="C31" s="23">
        <v>0</v>
      </c>
      <c r="D31" s="23">
        <v>0</v>
      </c>
      <c r="E31" s="48"/>
      <c r="F31" s="84"/>
      <c r="G31" s="101">
        <v>0</v>
      </c>
      <c r="H31" s="101">
        <v>0</v>
      </c>
      <c r="I31" s="48"/>
    </row>
    <row r="32" spans="1:9" ht="18.75" x14ac:dyDescent="0.25">
      <c r="A32" s="98">
        <v>29</v>
      </c>
      <c r="B32" s="84"/>
      <c r="C32" s="23">
        <v>0</v>
      </c>
      <c r="D32" s="23">
        <v>0</v>
      </c>
      <c r="E32" s="48"/>
      <c r="F32" s="84"/>
      <c r="G32" s="101">
        <v>0</v>
      </c>
      <c r="H32" s="101">
        <v>0</v>
      </c>
      <c r="I32" s="48"/>
    </row>
    <row r="33" spans="1:9" ht="18.75" x14ac:dyDescent="0.25">
      <c r="A33" s="98">
        <v>30</v>
      </c>
      <c r="B33" s="84"/>
      <c r="C33" s="101">
        <v>0</v>
      </c>
      <c r="D33" s="101">
        <v>0</v>
      </c>
      <c r="E33" s="48"/>
      <c r="F33" s="84"/>
      <c r="G33" s="101">
        <v>0</v>
      </c>
      <c r="H33" s="101">
        <v>0</v>
      </c>
      <c r="I33" s="48"/>
    </row>
    <row r="34" spans="1:9" ht="18.75" x14ac:dyDescent="0.25">
      <c r="A34" s="98">
        <v>31</v>
      </c>
      <c r="B34" s="84"/>
      <c r="C34" s="101">
        <v>0</v>
      </c>
      <c r="D34" s="101">
        <v>0</v>
      </c>
      <c r="E34" s="48"/>
      <c r="F34" s="84"/>
      <c r="G34" s="101">
        <v>0</v>
      </c>
      <c r="H34" s="101">
        <v>0</v>
      </c>
      <c r="I34" s="48"/>
    </row>
    <row r="35" spans="1:9" ht="18.75" x14ac:dyDescent="0.25">
      <c r="A35" s="98">
        <v>32</v>
      </c>
      <c r="B35" s="84"/>
      <c r="C35" s="101">
        <v>0</v>
      </c>
      <c r="D35" s="101">
        <v>0</v>
      </c>
      <c r="E35" s="48"/>
      <c r="F35" s="84"/>
      <c r="G35" s="101">
        <v>0</v>
      </c>
      <c r="H35" s="101">
        <v>0</v>
      </c>
      <c r="I35" s="48"/>
    </row>
    <row r="36" spans="1:9" ht="18.75" x14ac:dyDescent="0.25">
      <c r="A36" s="98">
        <v>33</v>
      </c>
      <c r="B36" s="84"/>
      <c r="C36" s="101">
        <v>0</v>
      </c>
      <c r="D36" s="101">
        <v>0</v>
      </c>
      <c r="E36" s="48"/>
      <c r="F36" s="84"/>
      <c r="G36" s="101">
        <v>0</v>
      </c>
      <c r="H36" s="101">
        <v>0</v>
      </c>
      <c r="I36" s="48"/>
    </row>
    <row r="37" spans="1:9" ht="18.75" x14ac:dyDescent="0.25">
      <c r="A37" s="98">
        <v>34</v>
      </c>
      <c r="B37" s="84"/>
      <c r="C37" s="101">
        <v>0</v>
      </c>
      <c r="D37" s="101">
        <v>0</v>
      </c>
      <c r="E37" s="48"/>
      <c r="F37" s="84"/>
      <c r="G37" s="101">
        <v>0</v>
      </c>
      <c r="H37" s="101">
        <v>0</v>
      </c>
      <c r="I37" s="48"/>
    </row>
    <row r="38" spans="1:9" ht="18.75" x14ac:dyDescent="0.25">
      <c r="A38" s="98">
        <v>35</v>
      </c>
      <c r="B38" s="84"/>
      <c r="C38" s="101">
        <v>0</v>
      </c>
      <c r="D38" s="101">
        <v>0</v>
      </c>
      <c r="E38" s="48"/>
      <c r="F38" s="84"/>
      <c r="G38" s="101">
        <v>0</v>
      </c>
      <c r="H38" s="101">
        <v>0</v>
      </c>
      <c r="I38" s="48"/>
    </row>
    <row r="39" spans="1:9" ht="18.75" x14ac:dyDescent="0.25">
      <c r="A39" s="98">
        <v>36</v>
      </c>
      <c r="B39" s="84"/>
      <c r="C39" s="101">
        <v>0</v>
      </c>
      <c r="D39" s="101">
        <v>0</v>
      </c>
      <c r="E39" s="48"/>
      <c r="F39" s="84"/>
      <c r="G39" s="101">
        <v>0</v>
      </c>
      <c r="H39" s="101">
        <v>0</v>
      </c>
      <c r="I39" s="48"/>
    </row>
    <row r="40" spans="1:9" ht="18.75" x14ac:dyDescent="0.25">
      <c r="A40" s="98">
        <v>37</v>
      </c>
      <c r="B40" s="84"/>
      <c r="C40" s="101">
        <v>0</v>
      </c>
      <c r="D40" s="101">
        <v>0</v>
      </c>
      <c r="E40" s="48"/>
      <c r="F40" s="84"/>
      <c r="G40" s="101">
        <v>0</v>
      </c>
      <c r="H40" s="101">
        <v>0</v>
      </c>
      <c r="I40" s="48"/>
    </row>
    <row r="41" spans="1:9" ht="18.75" x14ac:dyDescent="0.25">
      <c r="A41" s="98">
        <v>38</v>
      </c>
      <c r="B41" s="84"/>
      <c r="C41" s="101">
        <v>0</v>
      </c>
      <c r="D41" s="101">
        <v>0</v>
      </c>
      <c r="E41" s="48"/>
      <c r="F41" s="84"/>
      <c r="G41" s="101">
        <v>0</v>
      </c>
      <c r="H41" s="101">
        <v>0</v>
      </c>
      <c r="I41" s="48"/>
    </row>
    <row r="42" spans="1:9" ht="18.75" x14ac:dyDescent="0.25">
      <c r="A42" s="98">
        <v>39</v>
      </c>
      <c r="B42" s="84"/>
      <c r="C42" s="101">
        <v>0</v>
      </c>
      <c r="D42" s="101">
        <v>0</v>
      </c>
      <c r="E42" s="48"/>
      <c r="F42" s="84"/>
      <c r="G42" s="101">
        <v>0</v>
      </c>
      <c r="H42" s="101">
        <v>0</v>
      </c>
      <c r="I42" s="48"/>
    </row>
    <row r="43" spans="1:9" ht="18.75" x14ac:dyDescent="0.25">
      <c r="A43" s="98">
        <v>40</v>
      </c>
      <c r="B43" s="84"/>
      <c r="C43" s="101">
        <v>0</v>
      </c>
      <c r="D43" s="101">
        <v>0</v>
      </c>
      <c r="E43" s="48"/>
      <c r="F43" s="84"/>
      <c r="G43" s="101">
        <v>0</v>
      </c>
      <c r="H43" s="101">
        <v>0</v>
      </c>
      <c r="I43" s="48"/>
    </row>
    <row r="44" spans="1:9" ht="18.75" x14ac:dyDescent="0.25">
      <c r="A44" s="98">
        <v>41</v>
      </c>
      <c r="B44" s="84"/>
      <c r="C44" s="101">
        <v>0</v>
      </c>
      <c r="D44" s="101">
        <v>0</v>
      </c>
      <c r="E44" s="48"/>
      <c r="F44" s="84"/>
      <c r="G44" s="101">
        <v>0</v>
      </c>
      <c r="H44" s="101">
        <v>0</v>
      </c>
      <c r="I44" s="48"/>
    </row>
    <row r="45" spans="1:9" ht="18.75" x14ac:dyDescent="0.25">
      <c r="A45" s="98">
        <v>42</v>
      </c>
      <c r="B45" s="84"/>
      <c r="C45" s="101">
        <v>0</v>
      </c>
      <c r="D45" s="101">
        <v>0</v>
      </c>
      <c r="E45" s="48"/>
      <c r="F45" s="84"/>
      <c r="G45" s="101">
        <v>0</v>
      </c>
      <c r="H45" s="101">
        <v>0</v>
      </c>
      <c r="I45" s="48"/>
    </row>
    <row r="46" spans="1:9" ht="18.75" x14ac:dyDescent="0.25">
      <c r="A46" s="98">
        <v>43</v>
      </c>
      <c r="B46" s="84"/>
      <c r="C46" s="101">
        <v>0</v>
      </c>
      <c r="D46" s="101">
        <v>0</v>
      </c>
      <c r="E46" s="48"/>
      <c r="F46" s="84"/>
      <c r="G46" s="101">
        <v>0</v>
      </c>
      <c r="H46" s="101">
        <v>0</v>
      </c>
      <c r="I46" s="48"/>
    </row>
    <row r="47" spans="1:9" ht="18.75" x14ac:dyDescent="0.25">
      <c r="A47" s="98">
        <v>44</v>
      </c>
      <c r="B47" s="84"/>
      <c r="C47" s="101">
        <v>0</v>
      </c>
      <c r="D47" s="101">
        <v>0</v>
      </c>
      <c r="E47" s="48"/>
      <c r="F47" s="84"/>
      <c r="G47" s="101">
        <v>0</v>
      </c>
      <c r="H47" s="101">
        <v>0</v>
      </c>
      <c r="I47" s="48"/>
    </row>
    <row r="48" spans="1:9" ht="18.75" x14ac:dyDescent="0.25">
      <c r="A48" s="98">
        <v>45</v>
      </c>
      <c r="B48" s="84"/>
      <c r="C48" s="101">
        <v>0</v>
      </c>
      <c r="D48" s="101">
        <v>0</v>
      </c>
      <c r="E48" s="48"/>
      <c r="F48" s="84"/>
      <c r="G48" s="101">
        <v>0</v>
      </c>
      <c r="H48" s="101">
        <v>0</v>
      </c>
      <c r="I48" s="48"/>
    </row>
    <row r="49" spans="1:9" ht="18.75" x14ac:dyDescent="0.25">
      <c r="A49" s="98">
        <v>46</v>
      </c>
      <c r="B49" s="84"/>
      <c r="C49" s="101">
        <v>0</v>
      </c>
      <c r="D49" s="101">
        <v>0</v>
      </c>
      <c r="E49" s="48"/>
      <c r="F49" s="84"/>
      <c r="G49" s="101">
        <v>0</v>
      </c>
      <c r="H49" s="101">
        <v>0</v>
      </c>
      <c r="I49" s="48"/>
    </row>
    <row r="50" spans="1:9" ht="18.75" x14ac:dyDescent="0.25">
      <c r="A50" s="98">
        <v>47</v>
      </c>
      <c r="B50" s="84"/>
      <c r="C50" s="101">
        <v>0</v>
      </c>
      <c r="D50" s="101">
        <v>0</v>
      </c>
      <c r="E50" s="48"/>
      <c r="F50" s="84"/>
      <c r="G50" s="101">
        <v>0</v>
      </c>
      <c r="H50" s="101">
        <v>0</v>
      </c>
      <c r="I50" s="48"/>
    </row>
    <row r="51" spans="1:9" ht="18.75" x14ac:dyDescent="0.25">
      <c r="A51" s="98">
        <v>48</v>
      </c>
      <c r="B51" s="84"/>
      <c r="C51" s="101">
        <v>0</v>
      </c>
      <c r="D51" s="101">
        <v>0</v>
      </c>
      <c r="E51" s="48"/>
      <c r="F51" s="84"/>
      <c r="G51" s="101">
        <v>0</v>
      </c>
      <c r="H51" s="101">
        <v>0</v>
      </c>
      <c r="I51" s="48"/>
    </row>
    <row r="52" spans="1:9" ht="18.75" x14ac:dyDescent="0.25">
      <c r="A52" s="98">
        <v>49</v>
      </c>
      <c r="B52" s="84"/>
      <c r="C52" s="101">
        <v>0</v>
      </c>
      <c r="D52" s="101">
        <v>0</v>
      </c>
      <c r="E52" s="48"/>
      <c r="F52" s="84"/>
      <c r="G52" s="101">
        <v>0</v>
      </c>
      <c r="H52" s="101">
        <v>0</v>
      </c>
      <c r="I52" s="48"/>
    </row>
    <row r="53" spans="1:9" ht="18.75" x14ac:dyDescent="0.25">
      <c r="A53" s="98">
        <v>50</v>
      </c>
      <c r="B53" s="84"/>
      <c r="C53" s="101">
        <v>0</v>
      </c>
      <c r="D53" s="101">
        <v>0</v>
      </c>
      <c r="E53" s="48"/>
      <c r="F53" s="84"/>
      <c r="G53" s="101">
        <v>0</v>
      </c>
      <c r="H53" s="101">
        <v>0</v>
      </c>
      <c r="I53" s="48"/>
    </row>
    <row r="54" spans="1:9" ht="18.75" x14ac:dyDescent="0.25">
      <c r="A54" s="98">
        <v>51</v>
      </c>
      <c r="B54" s="84"/>
      <c r="C54" s="101">
        <v>0</v>
      </c>
      <c r="D54" s="101">
        <v>0</v>
      </c>
      <c r="E54" s="48"/>
      <c r="F54" s="84"/>
      <c r="G54" s="101">
        <v>0</v>
      </c>
      <c r="H54" s="101">
        <v>0</v>
      </c>
      <c r="I54" s="48"/>
    </row>
    <row r="55" spans="1:9" ht="18.75" x14ac:dyDescent="0.25">
      <c r="A55" s="98">
        <v>52</v>
      </c>
      <c r="B55" s="84"/>
      <c r="C55" s="101">
        <v>0</v>
      </c>
      <c r="D55" s="101">
        <v>0</v>
      </c>
      <c r="E55" s="48"/>
      <c r="F55" s="84"/>
      <c r="G55" s="101">
        <v>0</v>
      </c>
      <c r="H55" s="101">
        <v>0</v>
      </c>
      <c r="I55" s="48"/>
    </row>
    <row r="56" spans="1:9" ht="18.75" x14ac:dyDescent="0.25">
      <c r="A56" s="98">
        <v>53</v>
      </c>
      <c r="B56" s="84"/>
      <c r="C56" s="101">
        <v>0</v>
      </c>
      <c r="D56" s="101">
        <v>0</v>
      </c>
      <c r="E56" s="48"/>
      <c r="F56" s="84"/>
      <c r="G56" s="101">
        <v>0</v>
      </c>
      <c r="H56" s="101">
        <v>0</v>
      </c>
      <c r="I56" s="48"/>
    </row>
    <row r="57" spans="1:9" ht="18.75" x14ac:dyDescent="0.25">
      <c r="A57" s="98">
        <v>52</v>
      </c>
      <c r="B57" s="84"/>
      <c r="C57" s="101">
        <v>0</v>
      </c>
      <c r="D57" s="101">
        <v>0</v>
      </c>
      <c r="E57" s="48"/>
      <c r="F57" s="84"/>
      <c r="G57" s="101">
        <v>0</v>
      </c>
      <c r="H57" s="101">
        <v>0</v>
      </c>
      <c r="I57" s="48"/>
    </row>
    <row r="58" spans="1:9" ht="18.75" x14ac:dyDescent="0.25">
      <c r="A58" s="98">
        <v>55</v>
      </c>
      <c r="B58" s="84"/>
      <c r="C58" s="23">
        <v>0</v>
      </c>
      <c r="D58" s="23">
        <v>0</v>
      </c>
      <c r="E58" s="48"/>
      <c r="F58" s="84"/>
      <c r="G58" s="101">
        <v>0</v>
      </c>
      <c r="H58" s="101">
        <v>0</v>
      </c>
      <c r="I58" s="48"/>
    </row>
    <row r="59" spans="1:9" ht="18.75" x14ac:dyDescent="0.25">
      <c r="A59" s="348" t="s">
        <v>84</v>
      </c>
      <c r="B59" s="349"/>
      <c r="C59" s="35">
        <f>SUM(C4:C58)</f>
        <v>2</v>
      </c>
      <c r="D59" s="35">
        <f>SUM(D4:D58)</f>
        <v>2</v>
      </c>
      <c r="E59" s="52"/>
      <c r="F59" s="52"/>
      <c r="G59" s="35">
        <f>SUM(G4:G58)</f>
        <v>19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zoomScale="60" zoomScaleNormal="80" workbookViewId="0">
      <selection activeCell="M26" sqref="M26"/>
    </sheetView>
  </sheetViews>
  <sheetFormatPr defaultRowHeight="15" x14ac:dyDescent="0.25"/>
  <cols>
    <col min="1" max="1" width="21.140625" customWidth="1"/>
    <col min="2" max="2" width="8.140625" style="5" customWidth="1"/>
    <col min="3" max="3" width="7.5703125" style="5" customWidth="1"/>
    <col min="4" max="4" width="30.140625" customWidth="1"/>
    <col min="5" max="5" width="29.140625" customWidth="1"/>
    <col min="6" max="6" width="17.5703125" customWidth="1"/>
    <col min="7" max="7" width="21.42578125" customWidth="1"/>
    <col min="8" max="8" width="17.42578125" customWidth="1"/>
    <col min="9" max="9" width="10.42578125" style="5" customWidth="1"/>
    <col min="10" max="10" width="7.85546875" style="5" customWidth="1"/>
    <col min="11" max="11" width="30" customWidth="1"/>
    <col min="12" max="12" width="29.42578125" customWidth="1"/>
    <col min="13" max="13" width="17.425781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355" t="s">
        <v>238</v>
      </c>
      <c r="B2" s="355"/>
      <c r="C2" s="355"/>
      <c r="D2" s="355"/>
      <c r="E2" s="355"/>
      <c r="F2" s="355"/>
      <c r="G2" s="355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24" t="s">
        <v>113</v>
      </c>
      <c r="B3" s="353" t="s">
        <v>107</v>
      </c>
      <c r="C3" s="353"/>
      <c r="D3" s="324" t="s">
        <v>243</v>
      </c>
      <c r="E3" s="354" t="s">
        <v>236</v>
      </c>
      <c r="F3" s="324" t="s">
        <v>115</v>
      </c>
      <c r="G3" s="324" t="s">
        <v>116</v>
      </c>
      <c r="H3" s="324" t="s">
        <v>113</v>
      </c>
      <c r="I3" s="353" t="s">
        <v>107</v>
      </c>
      <c r="J3" s="353"/>
      <c r="K3" s="324" t="s">
        <v>242</v>
      </c>
      <c r="L3" s="354" t="s">
        <v>236</v>
      </c>
      <c r="M3" s="324" t="s">
        <v>115</v>
      </c>
      <c r="N3" s="324" t="s">
        <v>116</v>
      </c>
    </row>
    <row r="4" spans="1:14" s="5" customFormat="1" ht="102.75" customHeight="1" x14ac:dyDescent="0.25">
      <c r="A4" s="324"/>
      <c r="B4" s="50" t="s">
        <v>53</v>
      </c>
      <c r="C4" s="50" t="s">
        <v>83</v>
      </c>
      <c r="D4" s="324"/>
      <c r="E4" s="354"/>
      <c r="F4" s="324"/>
      <c r="G4" s="324"/>
      <c r="H4" s="324"/>
      <c r="I4" s="50" t="s">
        <v>53</v>
      </c>
      <c r="J4" s="50" t="s">
        <v>83</v>
      </c>
      <c r="K4" s="324"/>
      <c r="L4" s="354"/>
      <c r="M4" s="324"/>
      <c r="N4" s="324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2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2</v>
      </c>
      <c r="D5" s="234"/>
      <c r="E5" s="234"/>
      <c r="F5" s="35">
        <f>SUM(F6:F146)</f>
        <v>750</v>
      </c>
      <c r="G5" s="234"/>
      <c r="H5" s="62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21</v>
      </c>
      <c r="J5" s="35">
        <f>SUM(J6:J146)</f>
        <v>21</v>
      </c>
      <c r="K5" s="234"/>
      <c r="L5" s="234"/>
      <c r="M5" s="35">
        <f>SUM(M6:M146)</f>
        <v>2520</v>
      </c>
      <c r="N5" s="234"/>
    </row>
    <row r="6" spans="1:14" ht="93.75" x14ac:dyDescent="0.25">
      <c r="A6" s="169"/>
      <c r="B6" s="168">
        <v>1</v>
      </c>
      <c r="C6" s="168">
        <v>1</v>
      </c>
      <c r="D6" s="166" t="s">
        <v>553</v>
      </c>
      <c r="E6" s="275"/>
      <c r="F6" s="168">
        <v>500</v>
      </c>
      <c r="G6" s="167" t="s">
        <v>554</v>
      </c>
      <c r="H6" s="169"/>
      <c r="I6" s="168">
        <v>1</v>
      </c>
      <c r="J6" s="168">
        <v>1</v>
      </c>
      <c r="K6" s="166" t="s">
        <v>555</v>
      </c>
      <c r="L6" s="167"/>
      <c r="M6" s="168">
        <v>120</v>
      </c>
      <c r="N6" s="167" t="s">
        <v>554</v>
      </c>
    </row>
    <row r="7" spans="1:14" ht="131.25" x14ac:dyDescent="0.25">
      <c r="A7" s="63"/>
      <c r="B7" s="21">
        <v>1</v>
      </c>
      <c r="C7" s="21">
        <v>1</v>
      </c>
      <c r="D7" s="166" t="s">
        <v>556</v>
      </c>
      <c r="E7" s="98"/>
      <c r="F7" s="21">
        <v>250</v>
      </c>
      <c r="G7" s="98" t="s">
        <v>554</v>
      </c>
      <c r="H7" s="63"/>
      <c r="I7" s="21">
        <v>1</v>
      </c>
      <c r="J7" s="21">
        <v>1</v>
      </c>
      <c r="K7" s="67" t="s">
        <v>557</v>
      </c>
      <c r="L7" s="98"/>
      <c r="M7" s="21">
        <v>120</v>
      </c>
      <c r="N7" s="98" t="s">
        <v>554</v>
      </c>
    </row>
    <row r="8" spans="1:14" ht="37.5" x14ac:dyDescent="0.25">
      <c r="A8" s="63"/>
      <c r="B8" s="21">
        <v>0</v>
      </c>
      <c r="C8" s="21">
        <v>0</v>
      </c>
      <c r="D8" s="67"/>
      <c r="E8" s="98"/>
      <c r="F8" s="21">
        <v>0</v>
      </c>
      <c r="G8" s="98"/>
      <c r="H8" s="63"/>
      <c r="I8" s="21">
        <v>1</v>
      </c>
      <c r="J8" s="21">
        <v>1</v>
      </c>
      <c r="K8" s="67" t="s">
        <v>558</v>
      </c>
      <c r="L8" s="98"/>
      <c r="M8" s="21">
        <v>120</v>
      </c>
      <c r="N8" s="98" t="s">
        <v>554</v>
      </c>
    </row>
    <row r="9" spans="1:14" ht="93.75" x14ac:dyDescent="0.25">
      <c r="A9" s="63"/>
      <c r="B9" s="21">
        <v>0</v>
      </c>
      <c r="C9" s="21">
        <v>0</v>
      </c>
      <c r="D9" s="67"/>
      <c r="E9" s="98"/>
      <c r="F9" s="21">
        <v>0</v>
      </c>
      <c r="G9" s="98"/>
      <c r="H9" s="63"/>
      <c r="I9" s="21">
        <v>1</v>
      </c>
      <c r="J9" s="21">
        <v>1</v>
      </c>
      <c r="K9" s="67" t="s">
        <v>559</v>
      </c>
      <c r="L9" s="98"/>
      <c r="M9" s="21">
        <v>120</v>
      </c>
      <c r="N9" s="98" t="s">
        <v>554</v>
      </c>
    </row>
    <row r="10" spans="1:14" ht="56.25" x14ac:dyDescent="0.25">
      <c r="A10" s="63"/>
      <c r="B10" s="21">
        <v>0</v>
      </c>
      <c r="C10" s="21">
        <v>0</v>
      </c>
      <c r="D10" s="67"/>
      <c r="E10" s="98"/>
      <c r="F10" s="21">
        <v>0</v>
      </c>
      <c r="G10" s="98"/>
      <c r="H10" s="63"/>
      <c r="I10" s="21">
        <v>1</v>
      </c>
      <c r="J10" s="21">
        <v>1</v>
      </c>
      <c r="K10" s="67" t="s">
        <v>560</v>
      </c>
      <c r="L10" s="98"/>
      <c r="M10" s="21">
        <v>120</v>
      </c>
      <c r="N10" s="98" t="s">
        <v>554</v>
      </c>
    </row>
    <row r="11" spans="1:14" ht="56.25" x14ac:dyDescent="0.25">
      <c r="A11" s="63"/>
      <c r="B11" s="21">
        <v>0</v>
      </c>
      <c r="C11" s="21">
        <v>0</v>
      </c>
      <c r="D11" s="67"/>
      <c r="E11" s="98"/>
      <c r="F11" s="21">
        <v>0</v>
      </c>
      <c r="G11" s="98"/>
      <c r="H11" s="63"/>
      <c r="I11" s="21">
        <v>1</v>
      </c>
      <c r="J11" s="21">
        <v>1</v>
      </c>
      <c r="K11" s="67" t="s">
        <v>561</v>
      </c>
      <c r="L11" s="98"/>
      <c r="M11" s="21">
        <v>120</v>
      </c>
      <c r="N11" s="98" t="s">
        <v>554</v>
      </c>
    </row>
    <row r="12" spans="1:14" ht="56.25" x14ac:dyDescent="0.25">
      <c r="A12" s="63"/>
      <c r="B12" s="21">
        <v>0</v>
      </c>
      <c r="C12" s="21">
        <v>0</v>
      </c>
      <c r="D12" s="67"/>
      <c r="E12" s="98"/>
      <c r="F12" s="21">
        <v>0</v>
      </c>
      <c r="G12" s="98"/>
      <c r="H12" s="63"/>
      <c r="I12" s="21">
        <v>1</v>
      </c>
      <c r="J12" s="21">
        <v>1</v>
      </c>
      <c r="K12" s="67" t="s">
        <v>562</v>
      </c>
      <c r="L12" s="98"/>
      <c r="M12" s="21">
        <v>120</v>
      </c>
      <c r="N12" s="98" t="s">
        <v>554</v>
      </c>
    </row>
    <row r="13" spans="1:14" ht="37.5" x14ac:dyDescent="0.25">
      <c r="A13" s="63"/>
      <c r="B13" s="21">
        <v>0</v>
      </c>
      <c r="C13" s="21">
        <v>0</v>
      </c>
      <c r="D13" s="67"/>
      <c r="E13" s="98"/>
      <c r="F13" s="21">
        <v>0</v>
      </c>
      <c r="G13" s="98"/>
      <c r="H13" s="63"/>
      <c r="I13" s="21">
        <v>1</v>
      </c>
      <c r="J13" s="21">
        <v>1</v>
      </c>
      <c r="K13" s="67" t="s">
        <v>563</v>
      </c>
      <c r="L13" s="98"/>
      <c r="M13" s="21">
        <v>120</v>
      </c>
      <c r="N13" s="98" t="s">
        <v>554</v>
      </c>
    </row>
    <row r="14" spans="1:14" ht="56.25" x14ac:dyDescent="0.25">
      <c r="A14" s="63"/>
      <c r="B14" s="21">
        <v>0</v>
      </c>
      <c r="C14" s="21">
        <v>0</v>
      </c>
      <c r="D14" s="67"/>
      <c r="E14" s="98"/>
      <c r="F14" s="21">
        <v>0</v>
      </c>
      <c r="G14" s="98"/>
      <c r="H14" s="63"/>
      <c r="I14" s="21">
        <v>1</v>
      </c>
      <c r="J14" s="21">
        <v>1</v>
      </c>
      <c r="K14" s="67" t="s">
        <v>564</v>
      </c>
      <c r="L14" s="98"/>
      <c r="M14" s="21">
        <v>120</v>
      </c>
      <c r="N14" s="98" t="s">
        <v>554</v>
      </c>
    </row>
    <row r="15" spans="1:14" ht="56.25" x14ac:dyDescent="0.25">
      <c r="A15" s="63"/>
      <c r="B15" s="21">
        <v>0</v>
      </c>
      <c r="C15" s="21">
        <v>0</v>
      </c>
      <c r="D15" s="67"/>
      <c r="E15" s="98"/>
      <c r="F15" s="21">
        <v>0</v>
      </c>
      <c r="G15" s="98"/>
      <c r="H15" s="63"/>
      <c r="I15" s="21">
        <v>1</v>
      </c>
      <c r="J15" s="21">
        <v>1</v>
      </c>
      <c r="K15" s="67" t="s">
        <v>565</v>
      </c>
      <c r="L15" s="98"/>
      <c r="M15" s="21">
        <v>120</v>
      </c>
      <c r="N15" s="98" t="s">
        <v>554</v>
      </c>
    </row>
    <row r="16" spans="1:14" ht="37.5" x14ac:dyDescent="0.25">
      <c r="A16" s="63"/>
      <c r="B16" s="21">
        <v>0</v>
      </c>
      <c r="C16" s="21">
        <v>0</v>
      </c>
      <c r="D16" s="67"/>
      <c r="E16" s="98"/>
      <c r="F16" s="21">
        <v>0</v>
      </c>
      <c r="G16" s="98"/>
      <c r="H16" s="63"/>
      <c r="I16" s="21">
        <v>1</v>
      </c>
      <c r="J16" s="21">
        <v>1</v>
      </c>
      <c r="K16" s="67" t="s">
        <v>566</v>
      </c>
      <c r="L16" s="98"/>
      <c r="M16" s="21">
        <v>120</v>
      </c>
      <c r="N16" s="98" t="s">
        <v>554</v>
      </c>
    </row>
    <row r="17" spans="1:14" ht="150" x14ac:dyDescent="0.25">
      <c r="A17" s="63"/>
      <c r="B17" s="21">
        <v>0</v>
      </c>
      <c r="C17" s="21">
        <v>0</v>
      </c>
      <c r="D17" s="67"/>
      <c r="E17" s="98"/>
      <c r="F17" s="21">
        <v>0</v>
      </c>
      <c r="G17" s="98"/>
      <c r="H17" s="63"/>
      <c r="I17" s="21">
        <v>1</v>
      </c>
      <c r="J17" s="21">
        <v>1</v>
      </c>
      <c r="K17" s="166" t="s">
        <v>567</v>
      </c>
      <c r="L17" s="98"/>
      <c r="M17" s="21">
        <v>120</v>
      </c>
      <c r="N17" s="98" t="s">
        <v>554</v>
      </c>
    </row>
    <row r="18" spans="1:14" ht="56.25" x14ac:dyDescent="0.25">
      <c r="A18" s="63"/>
      <c r="B18" s="21">
        <v>0</v>
      </c>
      <c r="C18" s="21">
        <v>0</v>
      </c>
      <c r="D18" s="67"/>
      <c r="E18" s="98"/>
      <c r="F18" s="21">
        <v>0</v>
      </c>
      <c r="G18" s="98"/>
      <c r="H18" s="63"/>
      <c r="I18" s="21">
        <v>1</v>
      </c>
      <c r="J18" s="21">
        <v>1</v>
      </c>
      <c r="K18" s="67" t="s">
        <v>568</v>
      </c>
      <c r="L18" s="98"/>
      <c r="M18" s="21">
        <v>120</v>
      </c>
      <c r="N18" s="98" t="s">
        <v>554</v>
      </c>
    </row>
    <row r="19" spans="1:14" ht="37.5" x14ac:dyDescent="0.25">
      <c r="A19" s="63"/>
      <c r="B19" s="21">
        <v>0</v>
      </c>
      <c r="C19" s="21">
        <v>0</v>
      </c>
      <c r="D19" s="67"/>
      <c r="E19" s="98"/>
      <c r="F19" s="21">
        <v>0</v>
      </c>
      <c r="G19" s="98"/>
      <c r="H19" s="63"/>
      <c r="I19" s="21">
        <v>1</v>
      </c>
      <c r="J19" s="21">
        <v>1</v>
      </c>
      <c r="K19" s="67" t="s">
        <v>569</v>
      </c>
      <c r="L19" s="98"/>
      <c r="M19" s="21">
        <v>120</v>
      </c>
      <c r="N19" s="98" t="s">
        <v>554</v>
      </c>
    </row>
    <row r="20" spans="1:14" ht="37.5" x14ac:dyDescent="0.25">
      <c r="A20" s="63"/>
      <c r="B20" s="21">
        <v>0</v>
      </c>
      <c r="C20" s="21">
        <v>0</v>
      </c>
      <c r="D20" s="67"/>
      <c r="E20" s="98"/>
      <c r="F20" s="21">
        <v>0</v>
      </c>
      <c r="G20" s="98"/>
      <c r="H20" s="63"/>
      <c r="I20" s="21">
        <v>1</v>
      </c>
      <c r="J20" s="21">
        <v>1</v>
      </c>
      <c r="K20" s="67" t="s">
        <v>570</v>
      </c>
      <c r="L20" s="98"/>
      <c r="M20" s="21">
        <v>120</v>
      </c>
      <c r="N20" s="98" t="s">
        <v>554</v>
      </c>
    </row>
    <row r="21" spans="1:14" ht="56.25" x14ac:dyDescent="0.25">
      <c r="A21" s="63"/>
      <c r="B21" s="21">
        <v>0</v>
      </c>
      <c r="C21" s="21">
        <v>0</v>
      </c>
      <c r="D21" s="67"/>
      <c r="E21" s="98"/>
      <c r="F21" s="21">
        <v>0</v>
      </c>
      <c r="G21" s="98"/>
      <c r="H21" s="63"/>
      <c r="I21" s="21">
        <v>1</v>
      </c>
      <c r="J21" s="21">
        <v>1</v>
      </c>
      <c r="K21" s="67" t="s">
        <v>571</v>
      </c>
      <c r="L21" s="98"/>
      <c r="M21" s="21">
        <v>120</v>
      </c>
      <c r="N21" s="98" t="s">
        <v>554</v>
      </c>
    </row>
    <row r="22" spans="1:14" ht="56.25" x14ac:dyDescent="0.25">
      <c r="A22" s="63"/>
      <c r="B22" s="21">
        <v>0</v>
      </c>
      <c r="C22" s="21">
        <v>0</v>
      </c>
      <c r="D22" s="67"/>
      <c r="E22" s="98"/>
      <c r="F22" s="21">
        <v>0</v>
      </c>
      <c r="G22" s="98"/>
      <c r="H22" s="63"/>
      <c r="I22" s="21">
        <v>1</v>
      </c>
      <c r="J22" s="21">
        <v>1</v>
      </c>
      <c r="K22" s="67" t="s">
        <v>572</v>
      </c>
      <c r="L22" s="98"/>
      <c r="M22" s="21">
        <v>120</v>
      </c>
      <c r="N22" s="98" t="s">
        <v>554</v>
      </c>
    </row>
    <row r="23" spans="1:14" ht="56.25" x14ac:dyDescent="0.25">
      <c r="A23" s="63"/>
      <c r="B23" s="21">
        <v>0</v>
      </c>
      <c r="C23" s="21">
        <v>0</v>
      </c>
      <c r="D23" s="67"/>
      <c r="E23" s="98"/>
      <c r="F23" s="21">
        <v>0</v>
      </c>
      <c r="G23" s="98"/>
      <c r="H23" s="63"/>
      <c r="I23" s="21">
        <v>1</v>
      </c>
      <c r="J23" s="21">
        <v>1</v>
      </c>
      <c r="K23" s="67" t="s">
        <v>573</v>
      </c>
      <c r="L23" s="98"/>
      <c r="M23" s="21">
        <v>120</v>
      </c>
      <c r="N23" s="98" t="s">
        <v>554</v>
      </c>
    </row>
    <row r="24" spans="1:14" ht="75" x14ac:dyDescent="0.25">
      <c r="A24" s="63"/>
      <c r="B24" s="21">
        <v>0</v>
      </c>
      <c r="C24" s="21">
        <v>0</v>
      </c>
      <c r="D24" s="67"/>
      <c r="E24" s="98"/>
      <c r="F24" s="21">
        <v>0</v>
      </c>
      <c r="G24" s="98"/>
      <c r="H24" s="63"/>
      <c r="I24" s="21">
        <v>1</v>
      </c>
      <c r="J24" s="21">
        <v>1</v>
      </c>
      <c r="K24" s="67" t="s">
        <v>574</v>
      </c>
      <c r="L24" s="98"/>
      <c r="M24" s="21">
        <v>120</v>
      </c>
      <c r="N24" s="98" t="s">
        <v>554</v>
      </c>
    </row>
    <row r="25" spans="1:14" ht="56.25" x14ac:dyDescent="0.25">
      <c r="A25" s="63"/>
      <c r="B25" s="21">
        <v>0</v>
      </c>
      <c r="C25" s="21">
        <v>0</v>
      </c>
      <c r="D25" s="67"/>
      <c r="E25" s="98"/>
      <c r="F25" s="21">
        <v>0</v>
      </c>
      <c r="G25" s="98"/>
      <c r="H25" s="63"/>
      <c r="I25" s="21">
        <v>1</v>
      </c>
      <c r="J25" s="21">
        <v>1</v>
      </c>
      <c r="K25" s="67" t="s">
        <v>575</v>
      </c>
      <c r="L25" s="98"/>
      <c r="M25" s="21">
        <v>120</v>
      </c>
      <c r="N25" s="98" t="s">
        <v>554</v>
      </c>
    </row>
    <row r="26" spans="1:14" ht="93.75" x14ac:dyDescent="0.25">
      <c r="A26" s="63"/>
      <c r="B26" s="21">
        <v>0</v>
      </c>
      <c r="C26" s="21">
        <v>0</v>
      </c>
      <c r="D26" s="67"/>
      <c r="E26" s="98"/>
      <c r="F26" s="21">
        <v>0</v>
      </c>
      <c r="G26" s="98"/>
      <c r="H26" s="63"/>
      <c r="I26" s="21">
        <v>1</v>
      </c>
      <c r="J26" s="21">
        <v>1</v>
      </c>
      <c r="K26" s="67" t="s">
        <v>576</v>
      </c>
      <c r="L26" s="98"/>
      <c r="M26" s="21">
        <v>120</v>
      </c>
      <c r="N26" s="98" t="s">
        <v>554</v>
      </c>
    </row>
    <row r="27" spans="1:14" ht="18.75" x14ac:dyDescent="0.25">
      <c r="A27" s="63"/>
      <c r="B27" s="21">
        <v>0</v>
      </c>
      <c r="C27" s="21">
        <v>0</v>
      </c>
      <c r="D27" s="67"/>
      <c r="E27" s="98"/>
      <c r="F27" s="21">
        <v>0</v>
      </c>
      <c r="G27" s="55"/>
      <c r="H27" s="63"/>
      <c r="I27" s="21">
        <v>0</v>
      </c>
      <c r="J27" s="21">
        <v>0</v>
      </c>
      <c r="K27" s="67"/>
      <c r="L27" s="98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8"/>
      <c r="F28" s="21">
        <v>0</v>
      </c>
      <c r="G28" s="55"/>
      <c r="H28" s="63"/>
      <c r="I28" s="21">
        <v>0</v>
      </c>
      <c r="J28" s="21">
        <v>0</v>
      </c>
      <c r="K28" s="67"/>
      <c r="L28" s="98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8"/>
      <c r="F29" s="21">
        <v>0</v>
      </c>
      <c r="G29" s="55"/>
      <c r="H29" s="63"/>
      <c r="I29" s="21">
        <v>0</v>
      </c>
      <c r="J29" s="21">
        <v>0</v>
      </c>
      <c r="K29" s="67"/>
      <c r="L29" s="98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8"/>
      <c r="F30" s="21">
        <v>0</v>
      </c>
      <c r="G30" s="55"/>
      <c r="H30" s="63"/>
      <c r="I30" s="21">
        <v>0</v>
      </c>
      <c r="J30" s="21">
        <v>0</v>
      </c>
      <c r="K30" s="67"/>
      <c r="L30" s="98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8"/>
      <c r="F31" s="21">
        <v>0</v>
      </c>
      <c r="G31" s="55"/>
      <c r="H31" s="63"/>
      <c r="I31" s="21">
        <v>0</v>
      </c>
      <c r="J31" s="21">
        <v>0</v>
      </c>
      <c r="K31" s="67"/>
      <c r="L31" s="98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8"/>
      <c r="F32" s="21">
        <v>0</v>
      </c>
      <c r="G32" s="55"/>
      <c r="H32" s="63"/>
      <c r="I32" s="21">
        <v>0</v>
      </c>
      <c r="J32" s="21">
        <v>0</v>
      </c>
      <c r="K32" s="67"/>
      <c r="L32" s="98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8"/>
      <c r="F33" s="21">
        <v>0</v>
      </c>
      <c r="G33" s="55"/>
      <c r="H33" s="63"/>
      <c r="I33" s="21">
        <v>0</v>
      </c>
      <c r="J33" s="21">
        <v>0</v>
      </c>
      <c r="K33" s="67"/>
      <c r="L33" s="98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8"/>
      <c r="F34" s="21">
        <v>0</v>
      </c>
      <c r="G34" s="55"/>
      <c r="H34" s="63"/>
      <c r="I34" s="21">
        <v>0</v>
      </c>
      <c r="J34" s="21">
        <v>0</v>
      </c>
      <c r="K34" s="67"/>
      <c r="L34" s="98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8"/>
      <c r="F35" s="21">
        <v>0</v>
      </c>
      <c r="G35" s="55"/>
      <c r="H35" s="63"/>
      <c r="I35" s="21">
        <v>0</v>
      </c>
      <c r="J35" s="21">
        <v>0</v>
      </c>
      <c r="K35" s="67"/>
      <c r="L35" s="98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8"/>
      <c r="F36" s="21">
        <v>0</v>
      </c>
      <c r="G36" s="55"/>
      <c r="H36" s="63"/>
      <c r="I36" s="21">
        <v>0</v>
      </c>
      <c r="J36" s="21">
        <v>0</v>
      </c>
      <c r="K36" s="67"/>
      <c r="L36" s="98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8"/>
      <c r="F37" s="21">
        <v>0</v>
      </c>
      <c r="G37" s="55"/>
      <c r="H37" s="63"/>
      <c r="I37" s="21">
        <v>0</v>
      </c>
      <c r="J37" s="21">
        <v>0</v>
      </c>
      <c r="K37" s="67"/>
      <c r="L37" s="98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8"/>
      <c r="F38" s="21">
        <v>0</v>
      </c>
      <c r="G38" s="55"/>
      <c r="H38" s="63"/>
      <c r="I38" s="21">
        <v>0</v>
      </c>
      <c r="J38" s="21">
        <v>0</v>
      </c>
      <c r="K38" s="67"/>
      <c r="L38" s="98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8"/>
      <c r="F39" s="21">
        <v>0</v>
      </c>
      <c r="G39" s="55"/>
      <c r="H39" s="63"/>
      <c r="I39" s="21">
        <v>0</v>
      </c>
      <c r="J39" s="21">
        <v>0</v>
      </c>
      <c r="K39" s="67"/>
      <c r="L39" s="98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8"/>
      <c r="F40" s="21">
        <v>0</v>
      </c>
      <c r="G40" s="55"/>
      <c r="H40" s="63"/>
      <c r="I40" s="21">
        <v>0</v>
      </c>
      <c r="J40" s="21">
        <v>0</v>
      </c>
      <c r="K40" s="67"/>
      <c r="L40" s="98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8"/>
      <c r="F41" s="21">
        <v>0</v>
      </c>
      <c r="G41" s="55"/>
      <c r="H41" s="63"/>
      <c r="I41" s="21">
        <v>0</v>
      </c>
      <c r="J41" s="21">
        <v>0</v>
      </c>
      <c r="K41" s="67"/>
      <c r="L41" s="98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8"/>
      <c r="F42" s="21">
        <v>0</v>
      </c>
      <c r="G42" s="55"/>
      <c r="H42" s="63"/>
      <c r="I42" s="21">
        <v>0</v>
      </c>
      <c r="J42" s="21">
        <v>0</v>
      </c>
      <c r="K42" s="67"/>
      <c r="L42" s="98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8"/>
      <c r="F43" s="21">
        <v>0</v>
      </c>
      <c r="G43" s="55"/>
      <c r="H43" s="63"/>
      <c r="I43" s="21">
        <v>0</v>
      </c>
      <c r="J43" s="21">
        <v>0</v>
      </c>
      <c r="K43" s="67"/>
      <c r="L43" s="98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8"/>
      <c r="F44" s="21">
        <v>0</v>
      </c>
      <c r="G44" s="55"/>
      <c r="H44" s="63"/>
      <c r="I44" s="21">
        <v>0</v>
      </c>
      <c r="J44" s="21">
        <v>0</v>
      </c>
      <c r="K44" s="67"/>
      <c r="L44" s="98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8"/>
      <c r="F45" s="21">
        <v>0</v>
      </c>
      <c r="G45" s="55"/>
      <c r="H45" s="63"/>
      <c r="I45" s="21">
        <v>0</v>
      </c>
      <c r="J45" s="21">
        <v>0</v>
      </c>
      <c r="K45" s="67"/>
      <c r="L45" s="98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8"/>
      <c r="F46" s="21">
        <v>0</v>
      </c>
      <c r="G46" s="55"/>
      <c r="H46" s="63"/>
      <c r="I46" s="21">
        <v>0</v>
      </c>
      <c r="J46" s="21">
        <v>0</v>
      </c>
      <c r="K46" s="67"/>
      <c r="L46" s="98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8"/>
      <c r="F47" s="21">
        <v>0</v>
      </c>
      <c r="G47" s="55"/>
      <c r="H47" s="63"/>
      <c r="I47" s="21">
        <v>0</v>
      </c>
      <c r="J47" s="21">
        <v>0</v>
      </c>
      <c r="K47" s="67"/>
      <c r="L47" s="98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8"/>
      <c r="F48" s="21">
        <v>0</v>
      </c>
      <c r="G48" s="55"/>
      <c r="H48" s="63"/>
      <c r="I48" s="21">
        <v>0</v>
      </c>
      <c r="J48" s="21">
        <v>0</v>
      </c>
      <c r="K48" s="67"/>
      <c r="L48" s="98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8"/>
      <c r="F49" s="21">
        <v>0</v>
      </c>
      <c r="G49" s="55"/>
      <c r="H49" s="63"/>
      <c r="I49" s="21">
        <v>0</v>
      </c>
      <c r="J49" s="21">
        <v>0</v>
      </c>
      <c r="K49" s="67"/>
      <c r="L49" s="98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8"/>
      <c r="F50" s="21">
        <v>0</v>
      </c>
      <c r="G50" s="55"/>
      <c r="H50" s="63"/>
      <c r="I50" s="21">
        <v>0</v>
      </c>
      <c r="J50" s="21">
        <v>0</v>
      </c>
      <c r="K50" s="67"/>
      <c r="L50" s="98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8"/>
      <c r="F51" s="21">
        <v>0</v>
      </c>
      <c r="G51" s="55"/>
      <c r="H51" s="63"/>
      <c r="I51" s="21">
        <v>0</v>
      </c>
      <c r="J51" s="21">
        <v>0</v>
      </c>
      <c r="K51" s="67"/>
      <c r="L51" s="98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8"/>
      <c r="F52" s="21">
        <v>0</v>
      </c>
      <c r="G52" s="55"/>
      <c r="H52" s="63"/>
      <c r="I52" s="21">
        <v>0</v>
      </c>
      <c r="J52" s="21">
        <v>0</v>
      </c>
      <c r="K52" s="67"/>
      <c r="L52" s="98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8"/>
      <c r="F53" s="21">
        <v>0</v>
      </c>
      <c r="G53" s="55"/>
      <c r="H53" s="63"/>
      <c r="I53" s="21">
        <v>0</v>
      </c>
      <c r="J53" s="21">
        <v>0</v>
      </c>
      <c r="K53" s="67"/>
      <c r="L53" s="98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8"/>
      <c r="F54" s="21">
        <v>0</v>
      </c>
      <c r="G54" s="55"/>
      <c r="H54" s="63"/>
      <c r="I54" s="21">
        <v>0</v>
      </c>
      <c r="J54" s="21">
        <v>0</v>
      </c>
      <c r="K54" s="67"/>
      <c r="L54" s="98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8"/>
      <c r="F55" s="21">
        <v>0</v>
      </c>
      <c r="G55" s="55"/>
      <c r="H55" s="63"/>
      <c r="I55" s="21">
        <v>0</v>
      </c>
      <c r="J55" s="21">
        <v>0</v>
      </c>
      <c r="K55" s="67"/>
      <c r="L55" s="98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8"/>
      <c r="F56" s="21">
        <v>0</v>
      </c>
      <c r="G56" s="55"/>
      <c r="H56" s="63"/>
      <c r="I56" s="21">
        <v>0</v>
      </c>
      <c r="J56" s="21">
        <v>0</v>
      </c>
      <c r="K56" s="67"/>
      <c r="L56" s="98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8"/>
      <c r="F57" s="21">
        <v>0</v>
      </c>
      <c r="G57" s="55"/>
      <c r="H57" s="63"/>
      <c r="I57" s="21">
        <v>0</v>
      </c>
      <c r="J57" s="21">
        <v>0</v>
      </c>
      <c r="K57" s="67"/>
      <c r="L57" s="98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8"/>
      <c r="F58" s="21">
        <v>0</v>
      </c>
      <c r="G58" s="55"/>
      <c r="H58" s="63"/>
      <c r="I58" s="21">
        <v>0</v>
      </c>
      <c r="J58" s="21">
        <v>0</v>
      </c>
      <c r="K58" s="67"/>
      <c r="L58" s="98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8"/>
      <c r="F59" s="21">
        <v>0</v>
      </c>
      <c r="G59" s="55"/>
      <c r="H59" s="63"/>
      <c r="I59" s="21">
        <v>0</v>
      </c>
      <c r="J59" s="21">
        <v>0</v>
      </c>
      <c r="K59" s="67"/>
      <c r="L59" s="98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8"/>
      <c r="F60" s="21">
        <v>0</v>
      </c>
      <c r="G60" s="55"/>
      <c r="H60" s="63"/>
      <c r="I60" s="21">
        <v>0</v>
      </c>
      <c r="J60" s="21">
        <v>0</v>
      </c>
      <c r="K60" s="67"/>
      <c r="L60" s="98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8"/>
      <c r="F61" s="21">
        <v>0</v>
      </c>
      <c r="G61" s="55"/>
      <c r="H61" s="63"/>
      <c r="I61" s="21">
        <v>0</v>
      </c>
      <c r="J61" s="21">
        <v>0</v>
      </c>
      <c r="K61" s="67"/>
      <c r="L61" s="98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8"/>
      <c r="F62" s="21">
        <v>0</v>
      </c>
      <c r="G62" s="55"/>
      <c r="H62" s="63"/>
      <c r="I62" s="21">
        <v>0</v>
      </c>
      <c r="J62" s="21">
        <v>0</v>
      </c>
      <c r="K62" s="67"/>
      <c r="L62" s="98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8"/>
      <c r="F63" s="21">
        <v>0</v>
      </c>
      <c r="G63" s="55"/>
      <c r="H63" s="63"/>
      <c r="I63" s="21">
        <v>0</v>
      </c>
      <c r="J63" s="21">
        <v>0</v>
      </c>
      <c r="K63" s="67"/>
      <c r="L63" s="98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8"/>
      <c r="F64" s="21">
        <v>0</v>
      </c>
      <c r="G64" s="55"/>
      <c r="H64" s="63"/>
      <c r="I64" s="21">
        <v>0</v>
      </c>
      <c r="J64" s="21">
        <v>0</v>
      </c>
      <c r="K64" s="67"/>
      <c r="L64" s="98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8"/>
      <c r="F65" s="21">
        <v>0</v>
      </c>
      <c r="G65" s="55"/>
      <c r="H65" s="63"/>
      <c r="I65" s="21">
        <v>0</v>
      </c>
      <c r="J65" s="21">
        <v>0</v>
      </c>
      <c r="K65" s="67"/>
      <c r="L65" s="98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8"/>
      <c r="F66" s="21">
        <v>0</v>
      </c>
      <c r="G66" s="55"/>
      <c r="H66" s="63"/>
      <c r="I66" s="21">
        <v>0</v>
      </c>
      <c r="J66" s="21">
        <v>0</v>
      </c>
      <c r="K66" s="67"/>
      <c r="L66" s="98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8"/>
      <c r="F67" s="21">
        <v>0</v>
      </c>
      <c r="G67" s="55"/>
      <c r="H67" s="63"/>
      <c r="I67" s="21">
        <v>0</v>
      </c>
      <c r="J67" s="21">
        <v>0</v>
      </c>
      <c r="K67" s="67"/>
      <c r="L67" s="98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8"/>
      <c r="F68" s="21">
        <v>0</v>
      </c>
      <c r="G68" s="55"/>
      <c r="H68" s="63"/>
      <c r="I68" s="21">
        <v>0</v>
      </c>
      <c r="J68" s="21">
        <v>0</v>
      </c>
      <c r="K68" s="67"/>
      <c r="L68" s="98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8"/>
      <c r="F69" s="21">
        <v>0</v>
      </c>
      <c r="G69" s="55"/>
      <c r="H69" s="63"/>
      <c r="I69" s="21">
        <v>0</v>
      </c>
      <c r="J69" s="21">
        <v>0</v>
      </c>
      <c r="K69" s="67"/>
      <c r="L69" s="98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8"/>
      <c r="F70" s="21">
        <v>0</v>
      </c>
      <c r="G70" s="55"/>
      <c r="H70" s="63"/>
      <c r="I70" s="21">
        <v>0</v>
      </c>
      <c r="J70" s="21">
        <v>0</v>
      </c>
      <c r="K70" s="67"/>
      <c r="L70" s="98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8"/>
      <c r="F71" s="21">
        <v>0</v>
      </c>
      <c r="G71" s="55"/>
      <c r="H71" s="63"/>
      <c r="I71" s="21">
        <v>0</v>
      </c>
      <c r="J71" s="21">
        <v>0</v>
      </c>
      <c r="K71" s="67"/>
      <c r="L71" s="98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8"/>
      <c r="F72" s="21">
        <v>0</v>
      </c>
      <c r="G72" s="55"/>
      <c r="H72" s="63"/>
      <c r="I72" s="21">
        <v>0</v>
      </c>
      <c r="J72" s="21">
        <v>0</v>
      </c>
      <c r="K72" s="67"/>
      <c r="L72" s="98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8"/>
      <c r="F73" s="21">
        <v>0</v>
      </c>
      <c r="G73" s="55"/>
      <c r="H73" s="63"/>
      <c r="I73" s="21">
        <v>0</v>
      </c>
      <c r="J73" s="21">
        <v>0</v>
      </c>
      <c r="K73" s="67"/>
      <c r="L73" s="98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8"/>
      <c r="F74" s="21">
        <v>0</v>
      </c>
      <c r="G74" s="55"/>
      <c r="H74" s="63"/>
      <c r="I74" s="21">
        <v>0</v>
      </c>
      <c r="J74" s="21">
        <v>0</v>
      </c>
      <c r="K74" s="67"/>
      <c r="L74" s="98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8"/>
      <c r="F75" s="21">
        <v>0</v>
      </c>
      <c r="G75" s="55"/>
      <c r="H75" s="63"/>
      <c r="I75" s="21">
        <v>0</v>
      </c>
      <c r="J75" s="21">
        <v>0</v>
      </c>
      <c r="K75" s="67"/>
      <c r="L75" s="98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8"/>
      <c r="F76" s="21">
        <v>0</v>
      </c>
      <c r="G76" s="55"/>
      <c r="H76" s="63"/>
      <c r="I76" s="21">
        <v>0</v>
      </c>
      <c r="J76" s="21">
        <v>0</v>
      </c>
      <c r="K76" s="67"/>
      <c r="L76" s="98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8"/>
      <c r="F77" s="21">
        <v>0</v>
      </c>
      <c r="G77" s="55"/>
      <c r="H77" s="63"/>
      <c r="I77" s="21">
        <v>0</v>
      </c>
      <c r="J77" s="21">
        <v>0</v>
      </c>
      <c r="K77" s="67"/>
      <c r="L77" s="98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8"/>
      <c r="F78" s="21">
        <v>0</v>
      </c>
      <c r="G78" s="55"/>
      <c r="H78" s="63"/>
      <c r="I78" s="21">
        <v>0</v>
      </c>
      <c r="J78" s="21">
        <v>0</v>
      </c>
      <c r="K78" s="67"/>
      <c r="L78" s="98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8"/>
      <c r="F79" s="21">
        <v>0</v>
      </c>
      <c r="G79" s="55"/>
      <c r="H79" s="63"/>
      <c r="I79" s="21">
        <v>0</v>
      </c>
      <c r="J79" s="21">
        <v>0</v>
      </c>
      <c r="K79" s="67"/>
      <c r="L79" s="98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8"/>
      <c r="F80" s="21">
        <v>0</v>
      </c>
      <c r="G80" s="55"/>
      <c r="H80" s="63"/>
      <c r="I80" s="21">
        <v>0</v>
      </c>
      <c r="J80" s="21">
        <v>0</v>
      </c>
      <c r="K80" s="67"/>
      <c r="L80" s="98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8"/>
      <c r="F81" s="21">
        <v>0</v>
      </c>
      <c r="G81" s="55"/>
      <c r="H81" s="63"/>
      <c r="I81" s="21">
        <v>0</v>
      </c>
      <c r="J81" s="21">
        <v>0</v>
      </c>
      <c r="K81" s="67"/>
      <c r="L81" s="98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8"/>
      <c r="F82" s="21">
        <v>0</v>
      </c>
      <c r="G82" s="55"/>
      <c r="H82" s="63"/>
      <c r="I82" s="21">
        <v>0</v>
      </c>
      <c r="J82" s="21">
        <v>0</v>
      </c>
      <c r="K82" s="67"/>
      <c r="L82" s="98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8"/>
      <c r="F83" s="21">
        <v>0</v>
      </c>
      <c r="G83" s="55"/>
      <c r="H83" s="63"/>
      <c r="I83" s="21">
        <v>0</v>
      </c>
      <c r="J83" s="21">
        <v>0</v>
      </c>
      <c r="K83" s="67"/>
      <c r="L83" s="98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8"/>
      <c r="F84" s="21">
        <v>0</v>
      </c>
      <c r="G84" s="55"/>
      <c r="H84" s="63"/>
      <c r="I84" s="21">
        <v>0</v>
      </c>
      <c r="J84" s="21">
        <v>0</v>
      </c>
      <c r="K84" s="67"/>
      <c r="L84" s="98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8"/>
      <c r="F85" s="21">
        <v>0</v>
      </c>
      <c r="G85" s="55"/>
      <c r="H85" s="63"/>
      <c r="I85" s="21">
        <v>0</v>
      </c>
      <c r="J85" s="21">
        <v>0</v>
      </c>
      <c r="K85" s="67"/>
      <c r="L85" s="98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8"/>
      <c r="F86" s="21">
        <v>0</v>
      </c>
      <c r="G86" s="55"/>
      <c r="H86" s="63"/>
      <c r="I86" s="21">
        <v>0</v>
      </c>
      <c r="J86" s="21">
        <v>0</v>
      </c>
      <c r="K86" s="67"/>
      <c r="L86" s="98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8"/>
      <c r="F87" s="21">
        <v>0</v>
      </c>
      <c r="G87" s="55"/>
      <c r="H87" s="63"/>
      <c r="I87" s="21">
        <v>0</v>
      </c>
      <c r="J87" s="21">
        <v>0</v>
      </c>
      <c r="K87" s="67"/>
      <c r="L87" s="98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8"/>
      <c r="F88" s="21">
        <v>0</v>
      </c>
      <c r="G88" s="55"/>
      <c r="H88" s="63"/>
      <c r="I88" s="21">
        <v>0</v>
      </c>
      <c r="J88" s="21">
        <v>0</v>
      </c>
      <c r="K88" s="67"/>
      <c r="L88" s="98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8"/>
      <c r="F89" s="21">
        <v>0</v>
      </c>
      <c r="G89" s="55"/>
      <c r="H89" s="63"/>
      <c r="I89" s="21">
        <v>0</v>
      </c>
      <c r="J89" s="21">
        <v>0</v>
      </c>
      <c r="K89" s="67"/>
      <c r="L89" s="98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8"/>
      <c r="F90" s="21">
        <v>0</v>
      </c>
      <c r="G90" s="55"/>
      <c r="H90" s="63"/>
      <c r="I90" s="21">
        <v>0</v>
      </c>
      <c r="J90" s="21">
        <v>0</v>
      </c>
      <c r="K90" s="67"/>
      <c r="L90" s="98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8"/>
      <c r="F91" s="21">
        <v>0</v>
      </c>
      <c r="G91" s="55"/>
      <c r="H91" s="63"/>
      <c r="I91" s="21">
        <v>0</v>
      </c>
      <c r="J91" s="21">
        <v>0</v>
      </c>
      <c r="K91" s="67"/>
      <c r="L91" s="98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8"/>
      <c r="F92" s="21">
        <v>0</v>
      </c>
      <c r="G92" s="55"/>
      <c r="H92" s="63"/>
      <c r="I92" s="21">
        <v>0</v>
      </c>
      <c r="J92" s="21">
        <v>0</v>
      </c>
      <c r="K92" s="67"/>
      <c r="L92" s="98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8"/>
      <c r="F93" s="21">
        <v>0</v>
      </c>
      <c r="G93" s="55"/>
      <c r="H93" s="63"/>
      <c r="I93" s="21">
        <v>0</v>
      </c>
      <c r="J93" s="21">
        <v>0</v>
      </c>
      <c r="K93" s="67"/>
      <c r="L93" s="98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8"/>
      <c r="F94" s="21">
        <v>0</v>
      </c>
      <c r="G94" s="55"/>
      <c r="H94" s="63"/>
      <c r="I94" s="21">
        <v>0</v>
      </c>
      <c r="J94" s="21">
        <v>0</v>
      </c>
      <c r="K94" s="67"/>
      <c r="L94" s="98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8"/>
      <c r="F95" s="21">
        <v>0</v>
      </c>
      <c r="G95" s="55"/>
      <c r="H95" s="63"/>
      <c r="I95" s="21">
        <v>0</v>
      </c>
      <c r="J95" s="21">
        <v>0</v>
      </c>
      <c r="K95" s="67"/>
      <c r="L95" s="98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8"/>
      <c r="F96" s="21">
        <v>0</v>
      </c>
      <c r="G96" s="55"/>
      <c r="H96" s="63"/>
      <c r="I96" s="21">
        <v>0</v>
      </c>
      <c r="J96" s="21">
        <v>0</v>
      </c>
      <c r="K96" s="67"/>
      <c r="L96" s="98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8"/>
      <c r="F97" s="21">
        <v>0</v>
      </c>
      <c r="G97" s="55"/>
      <c r="H97" s="63"/>
      <c r="I97" s="21">
        <v>0</v>
      </c>
      <c r="J97" s="21">
        <v>0</v>
      </c>
      <c r="K97" s="67"/>
      <c r="L97" s="98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8"/>
      <c r="F98" s="21">
        <v>0</v>
      </c>
      <c r="G98" s="55"/>
      <c r="H98" s="63"/>
      <c r="I98" s="21">
        <v>0</v>
      </c>
      <c r="J98" s="21">
        <v>0</v>
      </c>
      <c r="K98" s="67"/>
      <c r="L98" s="98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8"/>
      <c r="F99" s="21">
        <v>0</v>
      </c>
      <c r="G99" s="55"/>
      <c r="H99" s="63"/>
      <c r="I99" s="21">
        <v>0</v>
      </c>
      <c r="J99" s="21">
        <v>0</v>
      </c>
      <c r="K99" s="67"/>
      <c r="L99" s="98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8"/>
      <c r="F100" s="21">
        <v>0</v>
      </c>
      <c r="G100" s="55"/>
      <c r="H100" s="63"/>
      <c r="I100" s="21">
        <v>0</v>
      </c>
      <c r="J100" s="21">
        <v>0</v>
      </c>
      <c r="K100" s="67"/>
      <c r="L100" s="98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8"/>
      <c r="F101" s="21">
        <v>0</v>
      </c>
      <c r="G101" s="55"/>
      <c r="H101" s="63"/>
      <c r="I101" s="21">
        <v>0</v>
      </c>
      <c r="J101" s="21">
        <v>0</v>
      </c>
      <c r="K101" s="67"/>
      <c r="L101" s="98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8"/>
      <c r="F102" s="21">
        <v>0</v>
      </c>
      <c r="G102" s="55"/>
      <c r="H102" s="63"/>
      <c r="I102" s="21">
        <v>0</v>
      </c>
      <c r="J102" s="21">
        <v>0</v>
      </c>
      <c r="K102" s="67"/>
      <c r="L102" s="98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8"/>
      <c r="F103" s="21">
        <v>0</v>
      </c>
      <c r="G103" s="55"/>
      <c r="H103" s="63"/>
      <c r="I103" s="21">
        <v>0</v>
      </c>
      <c r="J103" s="21">
        <v>0</v>
      </c>
      <c r="K103" s="67"/>
      <c r="L103" s="98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8"/>
      <c r="F104" s="21">
        <v>0</v>
      </c>
      <c r="G104" s="55"/>
      <c r="H104" s="63"/>
      <c r="I104" s="21">
        <v>0</v>
      </c>
      <c r="J104" s="21">
        <v>0</v>
      </c>
      <c r="K104" s="67"/>
      <c r="L104" s="98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8"/>
      <c r="F105" s="21">
        <v>0</v>
      </c>
      <c r="G105" s="55"/>
      <c r="H105" s="63"/>
      <c r="I105" s="21">
        <v>0</v>
      </c>
      <c r="J105" s="21">
        <v>0</v>
      </c>
      <c r="K105" s="67"/>
      <c r="L105" s="98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8"/>
      <c r="F106" s="21">
        <v>0</v>
      </c>
      <c r="G106" s="55"/>
      <c r="H106" s="63"/>
      <c r="I106" s="21">
        <v>0</v>
      </c>
      <c r="J106" s="21">
        <v>0</v>
      </c>
      <c r="K106" s="67"/>
      <c r="L106" s="98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8"/>
      <c r="F107" s="21">
        <v>0</v>
      </c>
      <c r="G107" s="55"/>
      <c r="H107" s="63"/>
      <c r="I107" s="21">
        <v>0</v>
      </c>
      <c r="J107" s="21">
        <v>0</v>
      </c>
      <c r="K107" s="67"/>
      <c r="L107" s="98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8"/>
      <c r="F108" s="21">
        <v>0</v>
      </c>
      <c r="G108" s="55"/>
      <c r="H108" s="63"/>
      <c r="I108" s="21">
        <v>0</v>
      </c>
      <c r="J108" s="21">
        <v>0</v>
      </c>
      <c r="K108" s="67"/>
      <c r="L108" s="98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8"/>
      <c r="F109" s="21">
        <v>0</v>
      </c>
      <c r="G109" s="55"/>
      <c r="H109" s="63"/>
      <c r="I109" s="21">
        <v>0</v>
      </c>
      <c r="J109" s="21">
        <v>0</v>
      </c>
      <c r="K109" s="67"/>
      <c r="L109" s="98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8"/>
      <c r="F110" s="21">
        <v>0</v>
      </c>
      <c r="G110" s="55"/>
      <c r="H110" s="63"/>
      <c r="I110" s="21">
        <v>0</v>
      </c>
      <c r="J110" s="21">
        <v>0</v>
      </c>
      <c r="K110" s="67"/>
      <c r="L110" s="98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8"/>
      <c r="F111" s="21">
        <v>0</v>
      </c>
      <c r="G111" s="55"/>
      <c r="H111" s="63"/>
      <c r="I111" s="21">
        <v>0</v>
      </c>
      <c r="J111" s="21">
        <v>0</v>
      </c>
      <c r="K111" s="67"/>
      <c r="L111" s="98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8"/>
      <c r="F112" s="21">
        <v>0</v>
      </c>
      <c r="G112" s="55"/>
      <c r="H112" s="63"/>
      <c r="I112" s="21">
        <v>0</v>
      </c>
      <c r="J112" s="21">
        <v>0</v>
      </c>
      <c r="K112" s="67"/>
      <c r="L112" s="98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8"/>
      <c r="F113" s="21">
        <v>0</v>
      </c>
      <c r="G113" s="55"/>
      <c r="H113" s="63"/>
      <c r="I113" s="21">
        <v>0</v>
      </c>
      <c r="J113" s="21">
        <v>0</v>
      </c>
      <c r="K113" s="67"/>
      <c r="L113" s="98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8"/>
      <c r="F114" s="21">
        <v>0</v>
      </c>
      <c r="G114" s="55"/>
      <c r="H114" s="63"/>
      <c r="I114" s="21">
        <v>0</v>
      </c>
      <c r="J114" s="21">
        <v>0</v>
      </c>
      <c r="K114" s="67"/>
      <c r="L114" s="98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8"/>
      <c r="F115" s="21">
        <v>0</v>
      </c>
      <c r="G115" s="55"/>
      <c r="H115" s="63"/>
      <c r="I115" s="21">
        <v>0</v>
      </c>
      <c r="J115" s="21">
        <v>0</v>
      </c>
      <c r="K115" s="67"/>
      <c r="L115" s="98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8"/>
      <c r="F116" s="21">
        <v>0</v>
      </c>
      <c r="G116" s="55"/>
      <c r="H116" s="63"/>
      <c r="I116" s="21">
        <v>0</v>
      </c>
      <c r="J116" s="21">
        <v>0</v>
      </c>
      <c r="K116" s="67"/>
      <c r="L116" s="98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8"/>
      <c r="F117" s="21">
        <v>0</v>
      </c>
      <c r="G117" s="55"/>
      <c r="H117" s="63"/>
      <c r="I117" s="21">
        <v>0</v>
      </c>
      <c r="J117" s="21">
        <v>0</v>
      </c>
      <c r="K117" s="67"/>
      <c r="L117" s="98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8"/>
      <c r="F118" s="21">
        <v>0</v>
      </c>
      <c r="G118" s="55"/>
      <c r="H118" s="63"/>
      <c r="I118" s="21">
        <v>0</v>
      </c>
      <c r="J118" s="21">
        <v>0</v>
      </c>
      <c r="K118" s="67"/>
      <c r="L118" s="98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8"/>
      <c r="F119" s="21">
        <v>0</v>
      </c>
      <c r="G119" s="55"/>
      <c r="H119" s="63"/>
      <c r="I119" s="21">
        <v>0</v>
      </c>
      <c r="J119" s="21">
        <v>0</v>
      </c>
      <c r="K119" s="67"/>
      <c r="L119" s="98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8"/>
      <c r="F120" s="21">
        <v>0</v>
      </c>
      <c r="G120" s="55"/>
      <c r="H120" s="63"/>
      <c r="I120" s="21">
        <v>0</v>
      </c>
      <c r="J120" s="21">
        <v>0</v>
      </c>
      <c r="K120" s="67"/>
      <c r="L120" s="98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8"/>
      <c r="F121" s="21">
        <v>0</v>
      </c>
      <c r="G121" s="55"/>
      <c r="H121" s="63"/>
      <c r="I121" s="21">
        <v>0</v>
      </c>
      <c r="J121" s="21">
        <v>0</v>
      </c>
      <c r="K121" s="67"/>
      <c r="L121" s="98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8"/>
      <c r="F122" s="21">
        <v>0</v>
      </c>
      <c r="G122" s="55"/>
      <c r="H122" s="63"/>
      <c r="I122" s="21">
        <v>0</v>
      </c>
      <c r="J122" s="21">
        <v>0</v>
      </c>
      <c r="K122" s="67"/>
      <c r="L122" s="98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8"/>
      <c r="F123" s="21">
        <v>0</v>
      </c>
      <c r="G123" s="55"/>
      <c r="H123" s="63"/>
      <c r="I123" s="21">
        <v>0</v>
      </c>
      <c r="J123" s="21">
        <v>0</v>
      </c>
      <c r="K123" s="67"/>
      <c r="L123" s="98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8"/>
      <c r="F124" s="21">
        <v>0</v>
      </c>
      <c r="G124" s="55"/>
      <c r="H124" s="63"/>
      <c r="I124" s="21">
        <v>0</v>
      </c>
      <c r="J124" s="21">
        <v>0</v>
      </c>
      <c r="K124" s="67"/>
      <c r="L124" s="98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8"/>
      <c r="F125" s="21">
        <v>0</v>
      </c>
      <c r="G125" s="55"/>
      <c r="H125" s="63"/>
      <c r="I125" s="21">
        <v>0</v>
      </c>
      <c r="J125" s="21">
        <v>0</v>
      </c>
      <c r="K125" s="67"/>
      <c r="L125" s="98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8"/>
      <c r="F126" s="21">
        <v>0</v>
      </c>
      <c r="G126" s="55"/>
      <c r="H126" s="63"/>
      <c r="I126" s="21">
        <v>0</v>
      </c>
      <c r="J126" s="21">
        <v>0</v>
      </c>
      <c r="K126" s="67"/>
      <c r="L126" s="98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8"/>
      <c r="F127" s="21">
        <v>0</v>
      </c>
      <c r="G127" s="55"/>
      <c r="H127" s="63"/>
      <c r="I127" s="21">
        <v>0</v>
      </c>
      <c r="J127" s="21">
        <v>0</v>
      </c>
      <c r="K127" s="67"/>
      <c r="L127" s="98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8"/>
      <c r="F128" s="21">
        <v>0</v>
      </c>
      <c r="G128" s="55"/>
      <c r="H128" s="63"/>
      <c r="I128" s="21">
        <v>0</v>
      </c>
      <c r="J128" s="21">
        <v>0</v>
      </c>
      <c r="K128" s="67"/>
      <c r="L128" s="98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8"/>
      <c r="F129" s="21">
        <v>0</v>
      </c>
      <c r="G129" s="55"/>
      <c r="H129" s="63"/>
      <c r="I129" s="21">
        <v>0</v>
      </c>
      <c r="J129" s="21">
        <v>0</v>
      </c>
      <c r="K129" s="67"/>
      <c r="L129" s="98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8"/>
      <c r="F130" s="21">
        <v>0</v>
      </c>
      <c r="G130" s="55"/>
      <c r="H130" s="63"/>
      <c r="I130" s="21">
        <v>0</v>
      </c>
      <c r="J130" s="21">
        <v>0</v>
      </c>
      <c r="K130" s="67"/>
      <c r="L130" s="98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8"/>
      <c r="F131" s="21">
        <v>0</v>
      </c>
      <c r="G131" s="55"/>
      <c r="H131" s="63"/>
      <c r="I131" s="21">
        <v>0</v>
      </c>
      <c r="J131" s="21">
        <v>0</v>
      </c>
      <c r="K131" s="67"/>
      <c r="L131" s="98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8"/>
      <c r="F132" s="21">
        <v>0</v>
      </c>
      <c r="G132" s="55"/>
      <c r="H132" s="63"/>
      <c r="I132" s="21">
        <v>0</v>
      </c>
      <c r="J132" s="21">
        <v>0</v>
      </c>
      <c r="K132" s="67"/>
      <c r="L132" s="98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8"/>
      <c r="F133" s="21">
        <v>0</v>
      </c>
      <c r="G133" s="55"/>
      <c r="H133" s="63"/>
      <c r="I133" s="21">
        <v>0</v>
      </c>
      <c r="J133" s="21">
        <v>0</v>
      </c>
      <c r="K133" s="67"/>
      <c r="L133" s="98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8"/>
      <c r="F134" s="21">
        <v>0</v>
      </c>
      <c r="G134" s="55"/>
      <c r="H134" s="63"/>
      <c r="I134" s="21">
        <v>0</v>
      </c>
      <c r="J134" s="21">
        <v>0</v>
      </c>
      <c r="K134" s="67"/>
      <c r="L134" s="98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8"/>
      <c r="F135" s="21">
        <v>0</v>
      </c>
      <c r="G135" s="55"/>
      <c r="H135" s="63"/>
      <c r="I135" s="21">
        <v>0</v>
      </c>
      <c r="J135" s="21">
        <v>0</v>
      </c>
      <c r="K135" s="67"/>
      <c r="L135" s="98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8"/>
      <c r="F136" s="21">
        <v>0</v>
      </c>
      <c r="G136" s="55"/>
      <c r="H136" s="63"/>
      <c r="I136" s="21">
        <v>0</v>
      </c>
      <c r="J136" s="21">
        <v>0</v>
      </c>
      <c r="K136" s="67"/>
      <c r="L136" s="98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8"/>
      <c r="F137" s="21">
        <v>0</v>
      </c>
      <c r="G137" s="55"/>
      <c r="H137" s="63"/>
      <c r="I137" s="21">
        <v>0</v>
      </c>
      <c r="J137" s="21">
        <v>0</v>
      </c>
      <c r="K137" s="67"/>
      <c r="L137" s="98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8"/>
      <c r="F138" s="21">
        <v>0</v>
      </c>
      <c r="G138" s="55"/>
      <c r="H138" s="63"/>
      <c r="I138" s="21">
        <v>0</v>
      </c>
      <c r="J138" s="21">
        <v>0</v>
      </c>
      <c r="K138" s="67"/>
      <c r="L138" s="98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8"/>
      <c r="F139" s="21">
        <v>0</v>
      </c>
      <c r="G139" s="55"/>
      <c r="H139" s="63"/>
      <c r="I139" s="21">
        <v>0</v>
      </c>
      <c r="J139" s="21">
        <v>0</v>
      </c>
      <c r="K139" s="67"/>
      <c r="L139" s="98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8"/>
      <c r="F140" s="21">
        <v>0</v>
      </c>
      <c r="G140" s="55"/>
      <c r="H140" s="63"/>
      <c r="I140" s="21">
        <v>0</v>
      </c>
      <c r="J140" s="21">
        <v>0</v>
      </c>
      <c r="K140" s="67"/>
      <c r="L140" s="98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8"/>
      <c r="F141" s="21">
        <v>0</v>
      </c>
      <c r="G141" s="55"/>
      <c r="H141" s="63"/>
      <c r="I141" s="21">
        <v>0</v>
      </c>
      <c r="J141" s="21">
        <v>0</v>
      </c>
      <c r="K141" s="67"/>
      <c r="L141" s="98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8"/>
      <c r="F142" s="21">
        <v>0</v>
      </c>
      <c r="G142" s="55"/>
      <c r="H142" s="63"/>
      <c r="I142" s="21">
        <v>0</v>
      </c>
      <c r="J142" s="21">
        <v>0</v>
      </c>
      <c r="K142" s="67"/>
      <c r="L142" s="98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8"/>
      <c r="F143" s="21">
        <v>0</v>
      </c>
      <c r="G143" s="55"/>
      <c r="H143" s="63"/>
      <c r="I143" s="21">
        <v>0</v>
      </c>
      <c r="J143" s="21">
        <v>0</v>
      </c>
      <c r="K143" s="67"/>
      <c r="L143" s="98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8"/>
      <c r="F144" s="21">
        <v>0</v>
      </c>
      <c r="G144" s="55"/>
      <c r="H144" s="63"/>
      <c r="I144" s="21">
        <v>0</v>
      </c>
      <c r="J144" s="21">
        <v>0</v>
      </c>
      <c r="K144" s="67"/>
      <c r="L144" s="98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8"/>
      <c r="F145" s="21">
        <v>0</v>
      </c>
      <c r="G145" s="55"/>
      <c r="H145" s="63"/>
      <c r="I145" s="21">
        <v>0</v>
      </c>
      <c r="J145" s="21">
        <v>0</v>
      </c>
      <c r="K145" s="67"/>
      <c r="L145" s="98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8"/>
      <c r="F146" s="21">
        <v>0</v>
      </c>
      <c r="G146" s="55"/>
      <c r="H146" s="63"/>
      <c r="I146" s="21">
        <v>0</v>
      </c>
      <c r="J146" s="21">
        <v>0</v>
      </c>
      <c r="K146" s="67"/>
      <c r="L146" s="98"/>
      <c r="M146" s="21">
        <v>0</v>
      </c>
      <c r="N146" s="98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33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33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H7" sqref="H7"/>
    </sheetView>
  </sheetViews>
  <sheetFormatPr defaultRowHeight="15" x14ac:dyDescent="0.25"/>
  <cols>
    <col min="1" max="1" width="49.42578125" customWidth="1"/>
    <col min="2" max="4" width="18.5703125" customWidth="1"/>
  </cols>
  <sheetData>
    <row r="1" spans="1:4" ht="18.75" customHeight="1" x14ac:dyDescent="0.25">
      <c r="A1" s="123" t="s">
        <v>239</v>
      </c>
      <c r="B1" s="123"/>
      <c r="C1" s="123"/>
      <c r="D1" s="123"/>
    </row>
    <row r="2" spans="1:4" ht="94.5" customHeight="1" x14ac:dyDescent="0.25">
      <c r="A2" s="100" t="s">
        <v>237</v>
      </c>
      <c r="B2" s="121" t="s">
        <v>207</v>
      </c>
      <c r="C2" s="121" t="s">
        <v>208</v>
      </c>
      <c r="D2" s="121" t="s">
        <v>181</v>
      </c>
    </row>
    <row r="3" spans="1:4" ht="37.5" customHeight="1" x14ac:dyDescent="0.25">
      <c r="A3" s="95" t="s">
        <v>54</v>
      </c>
      <c r="B3" s="143">
        <v>67</v>
      </c>
      <c r="C3" s="101">
        <v>67</v>
      </c>
      <c r="D3" s="101">
        <v>2010</v>
      </c>
    </row>
    <row r="4" spans="1:4" ht="37.5" customHeight="1" x14ac:dyDescent="0.25">
      <c r="A4" s="95" t="s">
        <v>55</v>
      </c>
      <c r="B4" s="143">
        <v>20</v>
      </c>
      <c r="C4" s="101">
        <v>20</v>
      </c>
      <c r="D4" s="101">
        <v>600</v>
      </c>
    </row>
    <row r="5" spans="1:4" ht="37.5" customHeight="1" x14ac:dyDescent="0.25">
      <c r="A5" s="95" t="s">
        <v>63</v>
      </c>
      <c r="B5" s="143">
        <v>0</v>
      </c>
      <c r="C5" s="101">
        <v>0</v>
      </c>
      <c r="D5" s="101">
        <v>0</v>
      </c>
    </row>
    <row r="6" spans="1:4" ht="37.5" customHeight="1" x14ac:dyDescent="0.25">
      <c r="A6" s="95" t="s">
        <v>64</v>
      </c>
      <c r="B6" s="143">
        <v>0</v>
      </c>
      <c r="C6" s="101">
        <v>0</v>
      </c>
      <c r="D6" s="101">
        <v>0</v>
      </c>
    </row>
    <row r="7" spans="1:4" ht="37.5" customHeight="1" x14ac:dyDescent="0.25">
      <c r="A7" s="95" t="s">
        <v>65</v>
      </c>
      <c r="B7" s="143">
        <v>11</v>
      </c>
      <c r="C7" s="101">
        <v>11</v>
      </c>
      <c r="D7" s="101">
        <v>330</v>
      </c>
    </row>
    <row r="8" spans="1:4" ht="37.5" customHeight="1" x14ac:dyDescent="0.25">
      <c r="A8" s="95" t="s">
        <v>66</v>
      </c>
      <c r="B8" s="143">
        <v>10</v>
      </c>
      <c r="C8" s="101">
        <v>10</v>
      </c>
      <c r="D8" s="101">
        <v>300</v>
      </c>
    </row>
    <row r="9" spans="1:4" ht="37.5" customHeight="1" x14ac:dyDescent="0.25">
      <c r="A9" s="122" t="s">
        <v>84</v>
      </c>
      <c r="B9" s="35">
        <f>SUM(B3:B8)</f>
        <v>108</v>
      </c>
      <c r="C9" s="35">
        <f>SUM(C3:C8)</f>
        <v>108</v>
      </c>
      <c r="D9" s="35">
        <f>SUM(D3:D8)</f>
        <v>3240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  <vt:lpstr>'Раздел 10.3'!Область_печати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2022-10-26T10:09:32Z</cp:lastPrinted>
  <dcterms:created xsi:type="dcterms:W3CDTF">2013-11-25T08:04:18Z</dcterms:created>
  <dcterms:modified xsi:type="dcterms:W3CDTF">2022-11-22T03:20:09Z</dcterms:modified>
</cp:coreProperties>
</file>