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8\forallworkers\ОТДЕЛ МОНИТОРИНГА И КОМПЛЕКСНОГО АНАЛИЗА СФЕРЫ ДЕЯТЕЛЬНОСТИ МОЛОДЕЖНОЙ ПОЛИТИКИ\Стастистика и Аналитика 2016-2023\Статистика и аналитика 2023\СТАТИСТИКА 2023\Отчеты центров\"/>
    </mc:Choice>
  </mc:AlternateContent>
  <xr:revisionPtr revIDLastSave="0" documentId="13_ncr:1_{805DE0D2-E6D2-4F03-B734-D9525D63D96D}" xr6:coauthVersionLast="47" xr6:coauthVersionMax="47" xr10:uidLastSave="{00000000-0000-0000-0000-000000000000}"/>
  <bookViews>
    <workbookView xWindow="-120" yWindow="-120" windowWidth="29040" windowHeight="15840" tabRatio="715" firstSheet="9" activeTab="9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 iterateDelta="1E-4"/>
</workbook>
</file>

<file path=xl/calcChain.xml><?xml version="1.0" encoding="utf-8"?>
<calcChain xmlns="http://schemas.openxmlformats.org/spreadsheetml/2006/main">
  <c r="C25" i="37" l="1"/>
  <c r="C24" i="37"/>
  <c r="C23" i="37"/>
  <c r="C22" i="37"/>
  <c r="E3" i="29" l="1"/>
  <c r="B19" i="30" l="1"/>
  <c r="B10" i="35" l="1"/>
  <c r="C5" i="9"/>
  <c r="L108" i="33"/>
  <c r="D96" i="33"/>
  <c r="C96" i="33"/>
  <c r="D5" i="33" l="1"/>
  <c r="B3" i="29" l="1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J107" i="33" s="1"/>
  <c r="I112" i="33"/>
  <c r="I107" i="33" s="1"/>
  <c r="H112" i="33"/>
  <c r="G112" i="33"/>
  <c r="D112" i="33"/>
  <c r="C112" i="33"/>
  <c r="K108" i="33"/>
  <c r="J108" i="33"/>
  <c r="I108" i="33"/>
  <c r="H108" i="33"/>
  <c r="G108" i="33"/>
  <c r="D108" i="33"/>
  <c r="C108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J75" i="33" s="1"/>
  <c r="I80" i="33"/>
  <c r="I75" i="33" s="1"/>
  <c r="H80" i="33"/>
  <c r="G80" i="33"/>
  <c r="D80" i="33"/>
  <c r="C80" i="33"/>
  <c r="L76" i="33"/>
  <c r="L75" i="33" s="1"/>
  <c r="K76" i="33"/>
  <c r="K75" i="33" s="1"/>
  <c r="J76" i="33"/>
  <c r="I76" i="33"/>
  <c r="H76" i="33"/>
  <c r="G76" i="33"/>
  <c r="D76" i="33"/>
  <c r="C76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J47" i="33" s="1"/>
  <c r="I52" i="33"/>
  <c r="H52" i="33"/>
  <c r="G52" i="33"/>
  <c r="G47" i="33" s="1"/>
  <c r="D52" i="33"/>
  <c r="C52" i="33"/>
  <c r="L48" i="33"/>
  <c r="K48" i="33"/>
  <c r="J48" i="33"/>
  <c r="I48" i="33"/>
  <c r="H48" i="33"/>
  <c r="G48" i="33"/>
  <c r="D48" i="33"/>
  <c r="C48" i="33"/>
  <c r="C47" i="33" s="1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D30" i="33"/>
  <c r="C30" i="33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C12" i="33"/>
  <c r="L5" i="33"/>
  <c r="K5" i="33"/>
  <c r="J5" i="33"/>
  <c r="I5" i="33"/>
  <c r="H5" i="33"/>
  <c r="G5" i="33"/>
  <c r="G4" i="33" s="1"/>
  <c r="C5" i="33"/>
  <c r="H47" i="33" l="1"/>
  <c r="D107" i="33"/>
  <c r="I47" i="33"/>
  <c r="G107" i="33"/>
  <c r="G75" i="33"/>
  <c r="H107" i="33"/>
  <c r="J4" i="33"/>
  <c r="C29" i="33"/>
  <c r="K47" i="33"/>
  <c r="H75" i="33"/>
  <c r="C75" i="33"/>
  <c r="D29" i="33"/>
  <c r="D4" i="33"/>
  <c r="G29" i="33"/>
  <c r="I4" i="33"/>
  <c r="H91" i="33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sharedStrings.xml><?xml version="1.0" encoding="utf-8"?>
<sst xmlns="http://schemas.openxmlformats.org/spreadsheetml/2006/main" count="1313" uniqueCount="972">
  <si>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</si>
  <si>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</si>
  <si>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</si>
  <si>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</si>
  <si>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</si>
  <si>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</si>
  <si>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</si>
  <si>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</si>
  <si>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</si>
  <si>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</si>
  <si>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</si>
  <si>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</si>
  <si>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</si>
  <si>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</si>
  <si>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</si>
  <si>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</si>
  <si>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</si>
  <si>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</si>
  <si>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</si>
  <si>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</si>
  <si>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</si>
  <si>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</si>
  <si>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</si>
  <si>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</si>
  <si>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</si>
  <si>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</si>
  <si>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</si>
  <si>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</si>
  <si>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</si>
  <si>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</si>
  <si>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</si>
  <si>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</si>
  <si>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</si>
  <si>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</si>
  <si>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</si>
  <si>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</si>
  <si>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</si>
  <si>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</si>
  <si>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</si>
  <si>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</si>
  <si>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</si>
  <si>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</si>
  <si>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</si>
  <si>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</si>
  <si>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</si>
  <si>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</si>
  <si>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</si>
  <si>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</si>
  <si>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</si>
  <si>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</si>
  <si>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</si>
  <si>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</si>
  <si>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</si>
  <si>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</si>
  <si>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</si>
  <si>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</si>
  <si>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</si>
  <si>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</si>
  <si>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</si>
  <si>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</si>
  <si>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</si>
  <si>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</si>
  <si>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</si>
  <si>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</si>
  <si>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</si>
  <si>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</si>
  <si>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</si>
  <si>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</si>
  <si>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</si>
  <si>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</si>
  <si>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</si>
  <si>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</si>
  <si>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</si>
  <si>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</si>
  <si>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</si>
  <si>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</si>
  <si>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</si>
  <si>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</si>
  <si>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</si>
  <si>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</si>
  <si>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</si>
  <si>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</si>
  <si>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</si>
  <si>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</si>
  <si>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</si>
  <si>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</si>
  <si>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</si>
  <si>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</si>
  <si>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</si>
  <si>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</si>
  <si>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</si>
  <si>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</si>
  <si>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</si>
  <si>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</si>
  <si>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</si>
  <si>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</si>
  <si>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</si>
  <si>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</si>
  <si>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</si>
  <si>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</si>
  <si>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</si>
  <si>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</si>
  <si>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</si>
  <si>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</si>
  <si>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</si>
  <si>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</si>
  <si>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</si>
  <si>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</si>
  <si>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</si>
  <si>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</si>
  <si>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</si>
  <si>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</si>
  <si>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</si>
  <si>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</si>
  <si>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</si>
  <si>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</si>
  <si>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</si>
  <si>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</si>
  <si>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</si>
  <si>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</si>
  <si>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</si>
  <si>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</si>
  <si>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</si>
  <si>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</si>
  <si>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</si>
  <si>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</si>
  <si>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</si>
  <si>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</si>
  <si>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</si>
  <si>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</si>
  <si>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</si>
  <si>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</si>
  <si>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</si>
  <si>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</si>
  <si>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</si>
  <si>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</si>
  <si>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</si>
  <si>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</si>
  <si>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</si>
  <si>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</si>
  <si>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</si>
  <si>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</si>
  <si>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</si>
  <si>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</si>
  <si>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</si>
  <si>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</si>
  <si>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</si>
  <si>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</si>
  <si>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</si>
  <si>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</si>
  <si>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</si>
  <si>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</si>
  <si>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</si>
  <si>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</si>
  <si>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</si>
  <si>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</si>
  <si>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</si>
  <si>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</si>
  <si>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</si>
  <si>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</si>
  <si>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</si>
  <si>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</si>
  <si>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</si>
  <si>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</si>
  <si>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</si>
  <si>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</si>
  <si>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</si>
  <si>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</si>
  <si>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</si>
  <si>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</si>
  <si>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</si>
  <si>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</si>
  <si>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</si>
  <si>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</si>
  <si>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</si>
  <si>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</si>
  <si>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</si>
  <si>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</si>
  <si>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</si>
  <si>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</si>
  <si>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</si>
  <si>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</si>
  <si>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</si>
  <si>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</si>
  <si>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</si>
  <si>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</si>
  <si>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</si>
  <si>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</si>
  <si>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</si>
  <si>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</si>
  <si>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</si>
  <si>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</si>
  <si>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</si>
  <si>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</si>
  <si>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</si>
  <si>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</si>
  <si>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</si>
  <si>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</si>
  <si>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</si>
  <si>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</si>
  <si>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</si>
  <si>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</si>
  <si>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</si>
  <si>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</si>
  <si>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</si>
  <si>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</si>
  <si>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</si>
  <si>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</si>
  <si>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</si>
  <si>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</si>
  <si>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</si>
  <si>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</si>
  <si>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</si>
  <si>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</si>
  <si>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</si>
  <si>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</si>
  <si>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</si>
  <si>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</si>
  <si>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</si>
  <si>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</si>
  <si>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</si>
  <si>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</si>
  <si>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</si>
  <si>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</si>
  <si>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</si>
  <si>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</si>
  <si>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</si>
  <si>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</si>
  <si>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</si>
  <si>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</si>
  <si>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</si>
  <si>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</si>
  <si>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</si>
  <si>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</si>
  <si>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</si>
  <si>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</si>
  <si>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</si>
  <si>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</si>
  <si>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</si>
  <si>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</si>
  <si>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</si>
  <si>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</si>
  <si>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</si>
  <si>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</si>
  <si>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</si>
  <si>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</si>
  <si>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</si>
  <si>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</si>
  <si>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</si>
  <si>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</si>
  <si>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</si>
  <si>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</si>
  <si>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</si>
  <si>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</si>
  <si>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</si>
  <si>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</si>
  <si>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</si>
  <si>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</si>
  <si>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</si>
  <si>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</si>
  <si>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</si>
  <si>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</si>
  <si>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</si>
  <si>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</si>
  <si>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</si>
  <si>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</si>
  <si>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</si>
  <si>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</si>
  <si>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</si>
  <si>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</si>
  <si>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</si>
  <si>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</si>
  <si>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</si>
  <si>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</si>
  <si>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</si>
  <si>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</si>
  <si>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</si>
  <si>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</si>
  <si>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</si>
  <si>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</si>
  <si>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</si>
  <si>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</si>
  <si>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 МЦ "Зодиак"</t>
  </si>
  <si>
    <t>Боярдинова И.А.</t>
  </si>
  <si>
    <t>МБУ МЦ "Зодиак" Ленинского района</t>
  </si>
  <si>
    <t>Муниципальное бюджетное учреждение Ленинского района города Новосибирска Молодежный центр "Зодиак" (МБУ МЦ "Зодиак") 22.06.1994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</si>
  <si>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</si>
  <si>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630121, г. Новосибирск, ул. Невельского, 55                                                                                                  e-mail: mczodiak@yandex.ru  тел/факс 350-16-88                                                                                                                                                                    страница на портале тымолод.рф: http://www.timolod.ru/zodiak                                                                                                      группа VK: vk.com/nskzodiak</t>
  </si>
  <si>
    <t>Ирина Александровна Боярдинова</t>
  </si>
  <si>
    <t>Структурные подразделения учреждения:                                                                                                                                                                                                                                                  "Антей",  ул. Титова, 12 - 1 этаж жилого дома                                                                                                                          "Антей", ул. Путевая, 6 - 1 этаж жилого дома                                                                                                                                                                  "НКС", ул. Ватутина, 17 - 1 этаж жилого дома                                                                                                            "Панда", ул. Котовского, 10 - 1 этаж жилого дома - пристройка                                                                      "Юность", ул. Невельского, 55 - пристройка к жилому дому</t>
  </si>
  <si>
    <t>Площадь по структурным подразделениям:                                                                                                                    "Антей",  ул. Титова, 12 - 343,3 кв.м.                                                                                                               "Антей", ул. Путевая, 6 - 174,6 кв.м.                                                                                                                                                              "НКС", ул. Ватутина, 17 - 264,4 кв.м.                                                                                                               "Панда", ул. Котовского, 10 - 138,9 кв.м.                                                                                                            "Юность", ул. Невельского, 55 - 862,7 кв.м.                                                                                                             Итого: 1783,9 кв.м.</t>
  </si>
  <si>
    <t>"Антей",  ул. Титова, 12 - 150,2 кв.м.                                                                                                            "Антей", ул. Путевая, 6 - 87,2 кв.м.                                                                                                                                                              "НКС", ул. Ватутина, 17 - 191,5 кв.м.                                                                                                                 "Панда", ул. Котовского, 10 - 103,2 кв.м.                                                                                                    "Юность", ул. Невельского, 55 - 244,6 кв.м.                                                                                                   Итого: 776,7 кв.м.</t>
  </si>
  <si>
    <t>"Антей",  ул. Титова, 12 - 4                                                                                                                         "Антей", ул. Путевая, 6 - 4                                                                                                                                                         "НКС", ул. Ватутина, 17 - 7                                                                                                                         "Панда", ул. Котовского, 10 - 5                                                                                                                    "Юность", ул. Невельского, 55 - 7                                                                                                            Итого: 27</t>
  </si>
  <si>
    <t xml:space="preserve">"Антей",  ул. Титова, 12 - пн-вс 9.00-22.00                                                                                          "Антей", ул. Путевая, 6 - пн-вс 9.00-21.00                                                                                                                                                          "НКС", ул. Ватутина, 17 - пн-вс 9.00-21.00                                                                                            "Панда", ул. Котовского, 10 - пн-пт 9.00-21.00, сб 9.00-16.00, вс выходной                                                                                 "Юность", ул. Невельского, 55 - пн-вс 9.00-21.00                                                                                    </t>
  </si>
  <si>
    <t xml:space="preserve">«Площадка»  </t>
  </si>
  <si>
    <t>Октябрь 2022-июнь 2024</t>
  </si>
  <si>
    <t>14-35</t>
  </si>
  <si>
    <t>«Shine - Сияй!»</t>
  </si>
  <si>
    <t>Районный открытый районный конкурс-фестиваль «NSK-DANCE», посвященный 130-летию города Новосибирска</t>
  </si>
  <si>
    <t>Районный конкурс Арт-работ в стиле японских и корейских субкультур «Открытый взгляд»</t>
  </si>
  <si>
    <t xml:space="preserve">Районный арт-фестиваль «Память нужна живым», посвященный 78-ой годовщине Победы ВОВ </t>
  </si>
  <si>
    <t xml:space="preserve">Июнь 2022
-июнь 2023
</t>
  </si>
  <si>
    <t>«Организационно-педагогическое обеспечение деятельности педагога-организатора образовательного учреждения», 72 часа</t>
  </si>
  <si>
    <t>«Эффективное управление персоналом организации», 72 часа</t>
  </si>
  <si>
    <t>«Виды, стили, техники в изобразительном искусстве», 16 часов</t>
  </si>
  <si>
    <t xml:space="preserve">https://infourok.ru/ </t>
  </si>
  <si>
    <t xml:space="preserve">https://www.art-talant.org/kursy/dopolnitelnoe-obrazovanie/vidy-stili-i-tehniki-v-izobrazitelnom-iskusstve </t>
  </si>
  <si>
    <t>«Внедрение Порядка межведомственного взаимодействия органов и учреждений системы профилактики безнадзорности и правонарушений несовершеннолетних»</t>
  </si>
  <si>
    <t>Образовательный центр БФ «Солнечный город» https://pro.sgdeti.ru/</t>
  </si>
  <si>
    <t xml:space="preserve">нет </t>
  </si>
  <si>
    <t>https://timolod.ru/organization/molodezhnye-tsentry/zodiak/</t>
  </si>
  <si>
    <t xml:space="preserve"> https://vk.com/id297055498</t>
  </si>
  <si>
    <t>https://vk.com/nskzodiak</t>
  </si>
  <si>
    <t>https://rutube.ru/channel/25385156/</t>
  </si>
  <si>
    <t>141 (702 инфо.паблики ВК)</t>
  </si>
  <si>
    <t>Жизнь в стиле ЭКО</t>
  </si>
  <si>
    <t>январь-декабрь 2023</t>
  </si>
  <si>
    <t>PROзнание</t>
  </si>
  <si>
    <t>январь 2023 – сентябрь 2024</t>
  </si>
  <si>
    <t>Фестиваль науки и искусства "Космофест"</t>
  </si>
  <si>
    <t>Социально-значимая акция по сбору вещей для приюта бездомных животных «SOSисочка»</t>
  </si>
  <si>
    <t>все желающие</t>
  </si>
  <si>
    <t>Районный праздник добрососедства «Ресторанный день»</t>
  </si>
  <si>
    <t>Фестиваль языков</t>
  </si>
  <si>
    <t>Арт-фестиваль «Память нужна живым», посвящённый 78й годовщине победы в ВОв</t>
  </si>
  <si>
    <t>МБУ МЦ им.Чехова, 1й Петропавловский пер.10</t>
  </si>
  <si>
    <t xml:space="preserve">https://vk.com/nskzodiak?w=wall-65986007_23726 </t>
  </si>
  <si>
    <t>Призёры, студия танца «Мегаполис», РКФ Карпинская</t>
  </si>
  <si>
    <t>Междугородний турнир по настольному теннису</t>
  </si>
  <si>
    <t>г.Бердск, СК «Вега»</t>
  </si>
  <si>
    <t xml:space="preserve">https://www.kristall.berdsk.ru/tennis </t>
  </si>
  <si>
    <t>Диплом 1 место, Адинду Криспин РКФ Власов</t>
  </si>
  <si>
    <t>Диплом 3 место, Адинду Криспин РКФ Власов</t>
  </si>
  <si>
    <t>Детский турнир «Рождественская ракетка» по настольному теннису среди юношей 2008 г.р. и младше</t>
  </si>
  <si>
    <t> г. Новосибирск, ул. Романова,3</t>
  </si>
  <si>
    <t xml:space="preserve">https://klnt-solaris.ru/pologenie/detskiy-turnir-rozhdestvenskaya-raketka </t>
  </si>
  <si>
    <t>Грамота за 1 место Адинду Криспин, РКФ Власов</t>
  </si>
  <si>
    <t>Первенство города Новосибирска по настольному теннису</t>
  </si>
  <si>
    <t>17-19.02.2023</t>
  </si>
  <si>
    <t>МБУДО ДЮФЦ «Дзержинский» (Новосибирск, ул.Бориса Богаткова 266/3)</t>
  </si>
  <si>
    <t xml:space="preserve">https://dussh2nsk.edusite.ru/mconstr.html?page=/p54aa1.html </t>
  </si>
  <si>
    <t>Диплом 1 степени. Адинду Криспин, РКФ Власов</t>
  </si>
  <si>
    <t>Турнир по настольному теннису «Будущее России»</t>
  </si>
  <si>
    <t>10-12.03.2023</t>
  </si>
  <si>
    <t xml:space="preserve">https://rttf.ru/events/336 </t>
  </si>
  <si>
    <t>Диплом за 1 место (личный зачёт) Адинду Криспин, РКФ Власов</t>
  </si>
  <si>
    <t>Патриотическая интернет-акция «Голос Победы»</t>
  </si>
  <si>
    <t>23.03-06.05.2023</t>
  </si>
  <si>
    <t xml:space="preserve">онлайн, https://vk.com/event191553836 </t>
  </si>
  <si>
    <t xml:space="preserve">https://vk.com/event191553836 </t>
  </si>
  <si>
    <t>Студия танца «Мегаполис» лауреат 1 степени, РКФ Карпинская</t>
  </si>
  <si>
    <t>Рейтинговый конкурс фестиваль по современной хореографии и oriental, Bollywood</t>
  </si>
  <si>
    <t xml:space="preserve">https://kolpashevo.bezformata.com/listnews/horeografii-oriental-bollywood/117679000/ </t>
  </si>
  <si>
    <t>Студия танца «Мегаполис» Диплом 1 место, диплом 6 место, благодарственное письмо РКФ Карпинской</t>
  </si>
  <si>
    <t>Чемпионат Сибирского федерального округа по настольному теннису</t>
  </si>
  <si>
    <t>23-28.01.2023</t>
  </si>
  <si>
    <t>г.Барнаул</t>
  </si>
  <si>
    <t xml:space="preserve">https://barnaul.org/news/chempionat-sibiri-po-nastolnomu-tennisu-startuet-v-barnaule-24-yanvarya.html </t>
  </si>
  <si>
    <t xml:space="preserve"> Бурдыгина Валерия: диплом за 1 место (личный зачёт), диплом за 3 место (парный разряд), диплом за 3 место (общекомандное); РКФ Власов</t>
  </si>
  <si>
    <t>Первенство Сибирского федерального округа по настольному теннису среди команд юниоров до 20 лет</t>
  </si>
  <si>
    <t>6-12.02.2023</t>
  </si>
  <si>
    <t>г.Абакан</t>
  </si>
  <si>
    <t xml:space="preserve">https://pulse19.ru/170186-v-abakane-podveli-itogi-pervenstva-sfo-po-nastolnomu-tennisu-2/ </t>
  </si>
  <si>
    <t>Диплом за 2 место Адинду Криспин, РКФ Власов</t>
  </si>
  <si>
    <t>Первенство Сибирского федерального округа по настольному теннису среди юношей до 16 лет</t>
  </si>
  <si>
    <t>27.02-05.03.2023</t>
  </si>
  <si>
    <t>г. Абакан</t>
  </si>
  <si>
    <t xml:space="preserve">https://abakan.bezformata.com/listnews/hakasii-startovalo-pervenstvo-sibiri/114771944/ </t>
  </si>
  <si>
    <t>Адинду Криспин: диплом за 1 место (личный зачёт), диплом за 1 место (парный разряд), диплом за 2 место (командно); грамота тренеру победителя РКФ Власову</t>
  </si>
  <si>
    <t>Международный творческий форум и фестиваль-конкурс «ARTist Сибири Крылья творчества»</t>
  </si>
  <si>
    <t>КЦ «Евразия»</t>
  </si>
  <si>
    <t xml:space="preserve">https://vk.com/artistsibiri?w=wall-199252350_572 </t>
  </si>
  <si>
    <t>Студия танца «Мегаполис» лауреат 3 степени, благодарственное письмо РКФ Карпинской</t>
  </si>
  <si>
    <t>Международный конкурс-фестиваль «Мы вместе»</t>
  </si>
  <si>
    <t>г. Красноярск</t>
  </si>
  <si>
    <t xml:space="preserve">https://vk.com/public_detmuz?w=wall-57886097_2255 </t>
  </si>
  <si>
    <t>Студия танца «Мегаполис» Дипломант 1 степени, Лауреат 2 степени, благодарственное письмо РКФ Карпинской</t>
  </si>
  <si>
    <t>Международный многожанровый конкурс-фестиваль «Star Friends»</t>
  </si>
  <si>
    <t>г.Омск</t>
  </si>
  <si>
    <t xml:space="preserve">https://vk.com/star_friends_fest?w=wall-185052421_680 </t>
  </si>
  <si>
    <t>Студия танца «Мегаполис» лауреат II степени за номер «Сэлфи-хоп» (10-11 лет), лауреат II степени за номер «Орхидея» (10-11 лет)</t>
  </si>
  <si>
    <t>ФГАОУ ВО "Новосибирский национальный исследовательский государственный университет"</t>
  </si>
  <si>
    <t>Форум молодёжи Новосибирской области «PROрегион»</t>
  </si>
  <si>
    <t xml:space="preserve">https://vk.com/pro_region </t>
  </si>
  <si>
    <t>«Основы профилактики деструктивного социального воздействия на молодежь в сети Интернет и социальных сетях», 16 часов</t>
  </si>
  <si>
    <t>"Открытое сердце"</t>
  </si>
  <si>
    <t>"Медиа Море"</t>
  </si>
  <si>
    <t>Росмолодежь</t>
  </si>
  <si>
    <t>"Дорогами открытий"</t>
  </si>
  <si>
    <t>МБУ МЦ "Зодиак" СП "Антей"
МБУ МЦ "Зодиак" СП "Юность"</t>
  </si>
  <si>
    <t>Художник
Уборщик территории</t>
  </si>
  <si>
    <t>17.07.23-11.08.23
01.06.23-30.08.23</t>
  </si>
  <si>
    <t>Отдел занятности населения Ленинского района</t>
  </si>
  <si>
    <t>Патриотическая интернет акция "Голос Победы"</t>
  </si>
  <si>
    <t xml:space="preserve">Квест трудовых отрядов «СтартEnergy»,посвященный  130-летию Новосибирска  </t>
  </si>
  <si>
    <t>14-18</t>
  </si>
  <si>
    <t>Интернет - фотоконкурс "Ленинский район в лицах", к 130 летию Новосибирска</t>
  </si>
  <si>
    <t>Экологическая акция по уборке территории  «Трудовой десант»</t>
  </si>
  <si>
    <t xml:space="preserve">Районный квест
«День защитника Отечества»
</t>
  </si>
  <si>
    <t>Монумент Славы</t>
  </si>
  <si>
    <t>https://vk.com/wall-17945693_27753</t>
  </si>
  <si>
    <t>участие</t>
  </si>
  <si>
    <t>Городской просветительско-образовательный проект «Встреча со смыслом»</t>
  </si>
  <si>
    <t>Новосибирский Дворец творчества детей и учащейся молодёжи "Юниор".
г. Новосибирск ул. Кирова 44/1</t>
  </si>
  <si>
    <t>https://junior-nsk.ru/wp-content/uploads/2021/11/Концепция-ПРОЕКТ_-встреча-со-смыслом.pdf</t>
  </si>
  <si>
    <t>День Приволжского федерального округа  в Ленинском районе города Новосибирска</t>
  </si>
  <si>
    <t>Площадка КДЦ им. Станиславского</t>
  </si>
  <si>
    <t>https://vk.com/wall150923881_52142</t>
  </si>
  <si>
    <t>г. Новосибирск, Даргомыжского 8а, КЗ «Первая Сцена»</t>
  </si>
  <si>
    <t>https://nsk.zoon.ru/trainings/shkola_tantsev_pervaya_liniya_na_kubovoj_ulitse-c127/social/</t>
  </si>
  <si>
    <t xml:space="preserve">Лауреат II степени
Лауреат II степени
Дипломант II степени
</t>
  </si>
  <si>
    <t>Городской танцевальный конкурс "Заявка на победу"!</t>
  </si>
  <si>
    <t>Даргомыжского 8а, КЗ «Первая Сцена»</t>
  </si>
  <si>
    <t>https://dkstroitel.kmr.muzkult.ru/afisha/event/94385179</t>
  </si>
  <si>
    <t>Лауреаты 1,2  степени ССТ «Гранд»</t>
  </si>
  <si>
    <t>Городской театральный фестиваль "ОдиссеяФест"</t>
  </si>
  <si>
    <t xml:space="preserve">ул. Каменская д.1
театр «Глобус»
</t>
  </si>
  <si>
    <t>https://vk.com/club129893825?w=wall-129893825_1641%2Fall</t>
  </si>
  <si>
    <t>8 дипломов 1 степени  шоу театр «Сюрприз</t>
  </si>
  <si>
    <t>Городской турнир по карате</t>
  </si>
  <si>
    <t>ЦСП «Заря», Спортивная,2</t>
  </si>
  <si>
    <t>Диплом 1 степени: Кенджабоев Ж, 
2 степени: Каменева К, Иванов С.</t>
  </si>
  <si>
    <t>Городской фестиваль - конкурс   по хореографии «Детское время»</t>
  </si>
  <si>
    <t xml:space="preserve">Юбилейная, 8 </t>
  </si>
  <si>
    <t>https://vk.com/grand_dance_studio?w=wall-32459040_8900%2Fall</t>
  </si>
  <si>
    <t>Диплом лауреата 2 степени ССТ «Гранд»</t>
  </si>
  <si>
    <t xml:space="preserve"> Городской конкурс Активатор талантов "Точка взлёта"</t>
  </si>
  <si>
    <t>Центральный парк</t>
  </si>
  <si>
    <t>https://timolod.ru/media/news/konkurs-talantov-tochka-vzleta-otkryvaet-priyem-zayavok/</t>
  </si>
  <si>
    <t xml:space="preserve">Лауреат 1 степени
Малышева Диана
Лауреат 1 степени Батюкова Полина
Лауреат 1 степени (трио)
Лауреат 1 степени (дуэт)
</t>
  </si>
  <si>
    <t>Первенство города Новосибирска по каратэ</t>
  </si>
  <si>
    <t>https://vk.com/wall3392185_2777</t>
  </si>
  <si>
    <t xml:space="preserve">Ненахов Павел 3 место
Каменева Ксения 3 место
Крылова Катерина 2 место
Кенжабоев Жасурбек  2 место
Иванов Вячеслав 
3 место
Чернецкий Михаил 
1 место
Команда (Вирц Р.,
Чернецкий М.
Иванов В.)
1 место
</t>
  </si>
  <si>
    <t>Инклюзивный фестиваль «Все начинается с семьи», посвященный Дню семьи, любви и верности.</t>
  </si>
  <si>
    <t>Парк «Березовая роща»</t>
  </si>
  <si>
    <t>https://novo-sibirsk.ru/news/369128/</t>
  </si>
  <si>
    <t xml:space="preserve">Первенство НСО по каратэ среди юношей и девушек </t>
  </si>
  <si>
    <t>23.09.23-24.09.203</t>
  </si>
  <si>
    <t xml:space="preserve">Ул.  Спортивная, 2
МАУ ЦСП «Заря»
</t>
  </si>
  <si>
    <t>https://vk.com/wall3392185_2792</t>
  </si>
  <si>
    <t>Городской конкурс поделок из вторичного сырья «Вторая жизнь упаковки»</t>
  </si>
  <si>
    <t xml:space="preserve">ГПНТБ
ул. Восход, 15
</t>
  </si>
  <si>
    <t>https://novo-sibirsk.ru/news/344091/</t>
  </si>
  <si>
    <t>2 место Бугрова Алиса 3 место Собенникова Елизавета 2 место Борисова Николь</t>
  </si>
  <si>
    <t>Городской конкурс «Доброволец года»</t>
  </si>
  <si>
    <t>https://novo-sibirsk.ru/news/375453/</t>
  </si>
  <si>
    <t>https://scisc.ru/konkurs-dobrovolets-goda-novosibirsk/</t>
  </si>
  <si>
    <t xml:space="preserve">II городской Детский и Юношеский конкурс танцевального мастерства «Снежный ком»  </t>
  </si>
  <si>
    <t>https://vk.com/wall3392185_2774</t>
  </si>
  <si>
    <t xml:space="preserve">Открытое Первенство Новосибирской области по авиамоделизму в классе простейших авиационных моделей </t>
  </si>
  <si>
    <t>Областной центр развития творчества детей и юношества</t>
  </si>
  <si>
    <t xml:space="preserve">2 командное место
3 командное место
2 место Селиванов Артём
</t>
  </si>
  <si>
    <t xml:space="preserve">Первенство области по каратэ </t>
  </si>
  <si>
    <t>11.02.2023-12.02.23</t>
  </si>
  <si>
    <t xml:space="preserve">Учительская ул., 42А Спортивный комплекс «Электрон» </t>
  </si>
  <si>
    <t>https://shitoryu-nsk.ru/pervenstvo-novosibirskoj-oblasti-po-karate</t>
  </si>
  <si>
    <t xml:space="preserve">V региональный конкурс в сфере добровольчества "Доброе сердце Новосибирска" </t>
  </si>
  <si>
    <t>ГАУК НСО "Новосибирский областной Российско-Немецкий Дом".</t>
  </si>
  <si>
    <t>https://mk.nso.ru/news/9619</t>
  </si>
  <si>
    <t>Открытое Первенство Новосибирской области по авиамодельному спорту в классе резиномоторных моделей самолётов</t>
  </si>
  <si>
    <t xml:space="preserve">СК «Заря»
ул.Спортивная, 2
</t>
  </si>
  <si>
    <t>https://detinso.ru/news/Протокол%2012%20февраля%202023%20авиа.pdf</t>
  </si>
  <si>
    <t>3 место Киндяков Владимир</t>
  </si>
  <si>
    <t>Областной конкурс «Доброе сердце Новосибирска»</t>
  </si>
  <si>
    <t>Русско-немецкий Дом, Яндринцевская,68</t>
  </si>
  <si>
    <t>3 Диплома за участие</t>
  </si>
  <si>
    <t>Открытое первенство НСО по авиамодельному спорту в классе кордовых моделей электролётов.</t>
  </si>
  <si>
    <r>
      <t xml:space="preserve">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1A1A1A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
Аэрокосмический лицей им. Кондратюка
ул. Индустриальная 4А
</t>
    </r>
  </si>
  <si>
    <t>https://vk.com/doc350029266_664636610?hash=UsLqDHqd59eAJ7LOpd8l35I21o0WGjGM56bUd0Tsg2L&amp;dl=t4LT7rfLddXzFFRZPlsCKgy07o4ESAzuLdMDs6XrNoP</t>
  </si>
  <si>
    <t xml:space="preserve">Селиванов Артём 
2 место
</t>
  </si>
  <si>
    <t>Областные соревнования по радиоуправляемым комнатным вертолетам</t>
  </si>
  <si>
    <t xml:space="preserve">Онлайн Крылова,28 </t>
  </si>
  <si>
    <t>https://detinso.ru/news/oblastnye-sorevnovaniya-po-komnatnym-radioupravlyaemym-modelyam-vertoletov</t>
  </si>
  <si>
    <t xml:space="preserve">Межрегиональные соревнования по каратэ
«Кубок Победы 2023»
</t>
  </si>
  <si>
    <t>06.05.2023-07.05.2023</t>
  </si>
  <si>
    <t xml:space="preserve">г. Барнаул
ул. Антона Петрова
146  г
СК «Победа»
</t>
  </si>
  <si>
    <t>https://vk.com/wall3392185_2775</t>
  </si>
  <si>
    <t xml:space="preserve">Каменева Ксения 3 место
Кенжабоев Жасурбек 3 место
Команда 3 место
Вирц Роман
Иванов Вячеслав
Чернецкий Иван
</t>
  </si>
  <si>
    <t>Рейтинговый конкурс-фестиваль по современной хореографии «Таланты Сибири»</t>
  </si>
  <si>
    <t>Место проведения КЗ Евразия
Ул. Селезнева,</t>
  </si>
  <si>
    <t>https://vk.com/grand_dance_studio?w=wall-32459040_8940%2Fall</t>
  </si>
  <si>
    <t>1 место Туманова Алёна</t>
  </si>
  <si>
    <t>Открытые областные соревнования в классе схематических авиационных моделей</t>
  </si>
  <si>
    <t>г. Бердск аэродром «Бердск-Центральный»</t>
  </si>
  <si>
    <t>https://vk.com/wall-217002099_244</t>
  </si>
  <si>
    <t>Конкурс профессионального мастерства молодых журналистов и молодёжных СМИ «Медиапоколение» 2023</t>
  </si>
  <si>
    <t xml:space="preserve">АИС «Молодежь России»,
АПМИ </t>
  </si>
  <si>
    <t>https://myrosmol.ru/measures</t>
  </si>
  <si>
    <t>2 место Назмутдинова Ксения, 
3 место редакция «V2:15»,
1 место Сизикова Ульяна, 
3 место Юлиана Мильченко, 
3 место Вершинина Елена</t>
  </si>
  <si>
    <t xml:space="preserve">Форум молодёжи Новосибирской области «PROрегион» </t>
  </si>
  <si>
    <t>05.09.2023-08.09.2023</t>
  </si>
  <si>
    <r>
      <t>Образовательный парк  имени Олега Кошевого.</t>
    </r>
    <r>
      <rPr>
        <sz val="12"/>
        <color rgb="FF333333"/>
        <rFont val="Times New Roman"/>
        <family val="1"/>
        <charset val="204"/>
      </rPr>
      <t xml:space="preserve"> г. Бердск, пос. Новый, Речкуновская Зона Отдыха, 8. </t>
    </r>
    <r>
      <rPr>
        <sz val="12"/>
        <color rgb="FF1A1A1A"/>
        <rFont val="Times New Roman"/>
        <family val="1"/>
        <charset val="204"/>
      </rPr>
      <t xml:space="preserve">         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rgb="FF1A1A1A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</si>
  <si>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>https://апминсо.рф/proekti/proregion/</t>
  </si>
  <si>
    <t>Межрегиональные соревнования по каратэ «Начало сезона»</t>
  </si>
  <si>
    <t>09.09.2023-10.09.2023</t>
  </si>
  <si>
    <t>Г.Бийск</t>
  </si>
  <si>
    <t>https://nb22.ru/gorod/bijsk-rulit-nashi-karatisty-i-trenery-priznany-luchshimi-po-itogam-mezhregionalnogo-turnira.html</t>
  </si>
  <si>
    <t xml:space="preserve">Гладкова Анастасия 3 место
Чернецкий Михаил 3 место
</t>
  </si>
  <si>
    <t>Ул.  Спортивная, 2
МАУ ЦСП «Заря»</t>
  </si>
  <si>
    <t xml:space="preserve">Открытое Первенство НСО по авиамоделизму в классе простейших моделей памяти А.Е. Королёва </t>
  </si>
  <si>
    <t>Ул.Никитина , 151Спорткомплекс Новосибирского ГАУ</t>
  </si>
  <si>
    <t>https://detinso.ru/news/itogi-otkrytogo-pervenstva-novosibirskoy-oblasti-po-aviamodelizmu-23</t>
  </si>
  <si>
    <t xml:space="preserve">МАУ СОШ № 213 «Открытие» г. Новосибирск ул. Одоевского д.1/5                                                                                                                                                                                                     </t>
  </si>
  <si>
    <t xml:space="preserve">3 место Иванов Вячеслав
3 место Крылова Катерина
3 место
Ненахов Павел
3 место
</t>
  </si>
  <si>
    <t>Всероссийские соревнования по каратэ «Кубок Прииртышья»</t>
  </si>
  <si>
    <t>21-22.01.2023</t>
  </si>
  <si>
    <t>Г.Омск Ул.Вавилова 45 «СШОР Академия велоспорта»</t>
  </si>
  <si>
    <t xml:space="preserve">Всероссийский конкурс  театрального искусства «Хранители времени»
</t>
  </si>
  <si>
    <t xml:space="preserve">Санкт Петербург </t>
  </si>
  <si>
    <t>https://vk.com/club129893825?w=wall-129893825_1637%2Fall</t>
  </si>
  <si>
    <t>Лауреат 1,2,3 степени: Куккус А, Сифер С, Кузьмина С,  шоу театр «Сюрприз</t>
  </si>
  <si>
    <t xml:space="preserve">Всероссийский фестиваль " Золотой Кубок России"  </t>
  </si>
  <si>
    <t xml:space="preserve">Красный проспект,167
ДК «Прогресс»
</t>
  </si>
  <si>
    <t>https://мцти1.рф/disney</t>
  </si>
  <si>
    <t xml:space="preserve">Всероссийский творческий марафон 
«День Победы»
</t>
  </si>
  <si>
    <t>Г.Москва Онлайн</t>
  </si>
  <si>
    <t>https://vk.com/club129893825?w=wall-129893825_1708%2Fall</t>
  </si>
  <si>
    <t xml:space="preserve">Благодарственное письмо
«Сюрприз» 
</t>
  </si>
  <si>
    <t>Всероссийский конкурс Федерального  агентства по делам молодежи «Росмолодёжь» проектов среди физических лиц</t>
  </si>
  <si>
    <t>улица Свердлова, 11, Новосибирск</t>
  </si>
  <si>
    <t xml:space="preserve">проект образовательный интенсив  «Журэкспресс». Выиграли 59900                                                                                                                                                                </t>
  </si>
  <si>
    <t>Всероссийская акция ко Дню солидарности в борьбе с терроризмом "Для его я помню третье сентября".</t>
  </si>
  <si>
    <t>социальная сеть "Вконтакте"</t>
  </si>
  <si>
    <t>https://vk.com/molodozhgostin?w=wall-138507264_320%2Fall</t>
  </si>
  <si>
    <t xml:space="preserve">Городской турнир по каратэ «Белый пояс» 
</t>
  </si>
  <si>
    <t xml:space="preserve">23.09.23-24.09.203 </t>
  </si>
  <si>
    <t>2 место Вирц Роман  3 место команда (Чернецкий, Вирц,Кущ)  3 место Крылова Катерина 3 место Ненахов Павел</t>
  </si>
  <si>
    <t>Всероссийский открытый фестиваль научно-технического творчества учащихся «Траектория технической  мысли-2023»</t>
  </si>
  <si>
    <t>Москва. Московский государственный технологический университет «СТАНКИН»</t>
  </si>
  <si>
    <t>https://stankin.ru/subdivisions/id_181/about</t>
  </si>
  <si>
    <t xml:space="preserve">Сертификат участника
Селиванов А., Киндяков В.
</t>
  </si>
  <si>
    <t xml:space="preserve">https://csp86.ru/2022/01/21/vserossijskie-sorevnovanija-po-karatje-kubok-priirtyshja                                                                                                                                         </t>
  </si>
  <si>
    <t xml:space="preserve">Гран При шоу театр «Сюрприз»;
3 диплома лауреата 1 степени ССТ «Гранд»
</t>
  </si>
  <si>
    <t>https://vk.com/po_nso</t>
  </si>
  <si>
    <t>Международный творческий марафон «Старый Новый год 2023»</t>
  </si>
  <si>
    <t xml:space="preserve">Москва </t>
  </si>
  <si>
    <t xml:space="preserve">          Благодарственное письмо                                                                                                                                                    </t>
  </si>
  <si>
    <t>Международный конкурс-фестиваль "Жар-Птица России"</t>
  </si>
  <si>
    <t>03.02-13.02.23</t>
  </si>
  <si>
    <t xml:space="preserve">г.Москва (онлайн)
</t>
  </si>
  <si>
    <t>https://vk.com/club129893825?w=wall-129893825_1624%2Fall</t>
  </si>
  <si>
    <t>Лауреат 1 степени Шоу-театр "Сюрприз"</t>
  </si>
  <si>
    <t>Международный фестиваль- конкурс  «Арена»  народной и современной хореографии</t>
  </si>
  <si>
    <t>https://festrussia.ru/festivals/?utm_source=yandex&amp;utm_medium=cpc&amp;utm_campaign=ХОРЕОГРАФИЯ&amp;utm_content=4163771840%7C45403403%7C13005729550%7Cnone%7Cdesktop%7C65&amp;utm_term=фестиваль%20народная%20хореография%7C20318144836%7C1&amp;yclid=1848082279268614143</t>
  </si>
  <si>
    <t>Дипломант 3 степени ССТ «Гранд»</t>
  </si>
  <si>
    <t>Международный турнир по карате «Кубок успеха»</t>
  </si>
  <si>
    <t xml:space="preserve">ЦСП «Заря», Спортивная,2 </t>
  </si>
  <si>
    <t>https://vk.com/wall-5278698_3929</t>
  </si>
  <si>
    <t xml:space="preserve">Международный фестиваль конкурс 
«DANCE ENERGY»
</t>
  </si>
  <si>
    <t xml:space="preserve">ДК «Сибтекстильмаш»
ул. Забалуева 47
</t>
  </si>
  <si>
    <t>https://vk.com/grand_dance_studio?w=wall-32459040_8913%2Fall</t>
  </si>
  <si>
    <t xml:space="preserve">Лауреат I степени студия "Гранд"
Лауреат II степени "Студия Гранд"
</t>
  </si>
  <si>
    <t>Международный конкурс юных журналистов</t>
  </si>
  <si>
    <t>апрель</t>
  </si>
  <si>
    <t>Свердловск (онлайн)</t>
  </si>
  <si>
    <t>https://dobro.ru/project/15152</t>
  </si>
  <si>
    <t>Сизикова Ульяна 1 место</t>
  </si>
  <si>
    <t>Международный фестиваль детских и юношеских СМИ "Волжские встречи - 33".</t>
  </si>
  <si>
    <t xml:space="preserve">г. Казань
лагерь «Солнечный»
</t>
  </si>
  <si>
    <t>https://vk.com/volgameet?gid=726232</t>
  </si>
  <si>
    <t xml:space="preserve">1 место
(команда)
</t>
  </si>
  <si>
    <t>5 международный конкурс-фестиваль музыкально-художественного конкурса «Сибирская звезда»</t>
  </si>
  <si>
    <t xml:space="preserve">ДК им. Заволокина
ул. Ельцовская, 5
</t>
  </si>
  <si>
    <t>https://vk.com/club129893825?w=wall-129893825_1722%2Fall</t>
  </si>
  <si>
    <t xml:space="preserve">Лауреат 1 степени
Лауреат 3 степени (2)
Специальный приз
Лауреат 2 степени«Сюрприз»
</t>
  </si>
  <si>
    <t>Международный фестиваль-конкурс «Жар-Птица России"</t>
  </si>
  <si>
    <t>г.Москва (онлайн)</t>
  </si>
  <si>
    <t>https://jarptica-tv.ru/festival/zhemchuga-rossii/polozhenie/</t>
  </si>
  <si>
    <t>Лауреат 2 степени шоу-театр «Сюрприз»</t>
  </si>
  <si>
    <t>III Международная детско-юношеской премия «Экология — дело каждого»</t>
  </si>
  <si>
    <t>https://экологияделокаждого.рф/award</t>
  </si>
  <si>
    <t>20 Международный турнир по каратэ «Кубок Маршала А. И. Покрышкина</t>
  </si>
  <si>
    <t>05.10.2023-08.10.2023</t>
  </si>
  <si>
    <t xml:space="preserve">Ул. Ипподромская
 д. 18  спортивный комплекс «Локомотив-Арена»
</t>
  </si>
  <si>
    <t>https://vk.com/wall3392185_2794</t>
  </si>
  <si>
    <t xml:space="preserve">Гладкова Анастасия 3 место </t>
  </si>
  <si>
    <t xml:space="preserve">14-18 </t>
  </si>
  <si>
    <t xml:space="preserve">14-35 </t>
  </si>
  <si>
    <t xml:space="preserve">14-25 </t>
  </si>
  <si>
    <t>Январь-декабрь 2023</t>
  </si>
  <si>
    <t>14-30</t>
  </si>
  <si>
    <t>Конкурс детского рисунка «МИР!ТРУД!МАЙ!»</t>
  </si>
  <si>
    <t>Областная организация профсоюза новосибирской области</t>
  </si>
  <si>
    <t>Призер</t>
  </si>
  <si>
    <t>Конкурс детских рисунков «Жили-были в Быстрономе»</t>
  </si>
  <si>
    <t>07.2023-31.08.2023</t>
  </si>
  <si>
    <t>Сеть магазинов Быстроном новосибирской область</t>
  </si>
  <si>
    <t>https://vk.com/wall-161645474_155070</t>
  </si>
  <si>
    <t>Сертификаты участников</t>
  </si>
  <si>
    <t>Выставка от Новосибирского регионального отделения Союза Дизайнеров России «Молодой дизайн-2022»  ПАДАЛ (ПРОШЛОГОДНИЙ) БУДУЩИЙ СНЕГ</t>
  </si>
  <si>
    <t>ЦК19, Свердлова, 13</t>
  </si>
  <si>
    <t>участник</t>
  </si>
  <si>
    <t>Показ модельной школы Reveranse (разработка дизайна и роспись костюма)</t>
  </si>
  <si>
    <t>Участие в городском мастер-классе «Микс-медиа»</t>
  </si>
  <si>
    <t>МБУ МЦ «Дом молодёжи» Первомайского района, ОО «Меридиан» Шмидта, 3</t>
  </si>
  <si>
    <t>Участник</t>
  </si>
  <si>
    <t>Участие в городском конкурсе талантов «Точка взлета»</t>
  </si>
  <si>
    <t>Центральный парк г.Новосибирска</t>
  </si>
  <si>
    <t xml:space="preserve">https://vk.com/activatortalantov </t>
  </si>
  <si>
    <t xml:space="preserve">Лауреаты 1 степени-дуэт </t>
  </si>
  <si>
    <t xml:space="preserve">Лауреаты 1 степени-дуэт 
Лауреаты 1 степени-дуэт 
Лауреаты 2 степени-ансамбль девочек СБТ «Созвездие»
Лауреаты 2 степени-ансамбль СБТ «Созвездие»
</t>
  </si>
  <si>
    <t>Благотворительный праздник «Доброе сердце»</t>
  </si>
  <si>
    <t>ПКио им.Кирова</t>
  </si>
  <si>
    <t>Участие</t>
  </si>
  <si>
    <t>Участие в городском конкурсе «Таланты Левобережья-2023»</t>
  </si>
  <si>
    <t>июнь</t>
  </si>
  <si>
    <t>На сцене парка Сад Кирова</t>
  </si>
  <si>
    <t xml:space="preserve">https://vk.com/park_kirova </t>
  </si>
  <si>
    <t>Лауреаты 2 степени-ансамбль СБТ «Созвездие»</t>
  </si>
  <si>
    <t xml:space="preserve">Лауреаты 2 степени-ансамбль СБТ «Созвездие»
Лауреаты 1 степени-ансамбль девочек СБТ «Созвездие»
Лауреаты 1 степени </t>
  </si>
  <si>
    <t>Конкурс детского рисунка «Зимние фантазии»</t>
  </si>
  <si>
    <t>Обком профсоюза г.Новосибирска</t>
  </si>
  <si>
    <t>https://nsknews.info/materials/</t>
  </si>
  <si>
    <t>Мини-фестиваль #ФОТОСТИХИЯ</t>
  </si>
  <si>
    <t>Молодежное пространство «Резиденция молодежи» Станиславского 20</t>
  </si>
  <si>
    <t>https://vk.com/youthresidence?w=wall-186614899_2085</t>
  </si>
  <si>
    <t>Арт проект «Dvigatel»</t>
  </si>
  <si>
    <t>https://vk.com/stihosushka</t>
  </si>
  <si>
    <t xml:space="preserve"> Городская поэтическая акция «Стихосушка»</t>
  </si>
  <si>
    <t>Участие во Всероссийском фестивале талантов «Сибирские самоцветы»</t>
  </si>
  <si>
    <t>ДКЖ Челюскинцев 11</t>
  </si>
  <si>
    <t>https://vk.com/konkursy2020</t>
  </si>
  <si>
    <t xml:space="preserve">Лауреаты 2 степени-дуэт </t>
  </si>
  <si>
    <t>Участие во Всероссийском благотворительном творческом конкурсе «Рождественский мостик»</t>
  </si>
  <si>
    <t>15 января-28 февраля</t>
  </si>
  <si>
    <t>онлайн гор.Сочи</t>
  </si>
  <si>
    <t>https://vk.com/expromt_school</t>
  </si>
  <si>
    <t>Лауреаты 1 степени-ансамбль СБТ «Созвездие»</t>
  </si>
  <si>
    <t>Онлайн на сайте pr@xppen-shop.ru</t>
  </si>
  <si>
    <t>Участие во Всероссийском фестивале культуры искусства «Легенды России»</t>
  </si>
  <si>
    <t>19 февраля</t>
  </si>
  <si>
    <t>https://vk.com/event59748448</t>
  </si>
  <si>
    <t>«Рисуйпитер3»</t>
  </si>
  <si>
    <t xml:space="preserve">Санкт-Петербург онлайн </t>
  </si>
  <si>
    <t>https://cozy-spb.ru/konkurs</t>
  </si>
  <si>
    <t xml:space="preserve">Призер </t>
  </si>
  <si>
    <t>Министерство просвещения Российской Федерации</t>
  </si>
  <si>
    <t>https://рисуйснами.рф/ya-hudozhnik</t>
  </si>
  <si>
    <t>Всероссийский конкурс открыток «Открытка из Карелии»</t>
  </si>
  <si>
    <t xml:space="preserve">АНО «Центр событий» </t>
  </si>
  <si>
    <t>Семенова</t>
  </si>
  <si>
    <t>Участие во 2 Всероссийском благотворительном конкурсе «Единство. Энергия творчества»</t>
  </si>
  <si>
    <t>март</t>
  </si>
  <si>
    <t>онлайн гор. Майкоп</t>
  </si>
  <si>
    <t xml:space="preserve">Онлайн на сайте </t>
  </si>
  <si>
    <t>Апрель-июнь 2023</t>
  </si>
  <si>
    <t xml:space="preserve">Участие </t>
  </si>
  <si>
    <t>Участие во всероссийском творческом конкрсе-марафоне «Россия-Едина. Марафон победы»</t>
  </si>
  <si>
    <t>май</t>
  </si>
  <si>
    <t>онлайн республика Адыгея гор.Майкоп</t>
  </si>
  <si>
    <t>1 место-ансамбль СБТ «Созвездие»</t>
  </si>
  <si>
    <t>Участие во Всероссийском национальном фестивале-конкурсе «Виктория»</t>
  </si>
  <si>
    <t>онлайн г. Санкт-Петербург</t>
  </si>
  <si>
    <t>https://talantorg.ru</t>
  </si>
  <si>
    <t>Лауреаты 2 степени-дуэт Разин Михаил и Горбачева Вероника</t>
  </si>
  <si>
    <t>Участие во Всероссийском фестивале-конкурсе «Страна талантов»</t>
  </si>
  <si>
    <t>Лауреаты 1 степени-дуэт Разин Михаил и Горбачева Вероника</t>
  </si>
  <si>
    <t>Конкурс детского рисунка к 1 июня</t>
  </si>
  <si>
    <t>Онлайн Вконтакте</t>
  </si>
  <si>
    <t>https://vk.com/kuzina_russia?w=wall-31634412_55358</t>
  </si>
  <si>
    <t>Победитель</t>
  </si>
  <si>
    <t>Экологический открытый арт-фестиваль парка «Кисловодский» Водопийцы-жажда вдохновения</t>
  </si>
  <si>
    <t>рhttps://vk.com/kislovodsk.park?w=wall-147391807_3193</t>
  </si>
  <si>
    <t>Участие во Всероссийском национальном фестивале-конкурсе «Осенняя сказка»</t>
  </si>
  <si>
    <t>сентябрь</t>
  </si>
  <si>
    <t>https://festkonkurs.ru</t>
  </si>
  <si>
    <t>Диплом Лауреаты 2 степени ансамбль СБТ «Созвездие»</t>
  </si>
  <si>
    <t>Участие во Всероссийском фестивале-конкурсе «Вивея»</t>
  </si>
  <si>
    <t>сентябрь-октябрь</t>
  </si>
  <si>
    <t>https://prem-org.ru</t>
  </si>
  <si>
    <t>Диплом Лауреаты 1 степени ансамбль СБТ «Созвездие»</t>
  </si>
  <si>
    <t>Open-calls  для художников  "Анималистика: это любовь"</t>
  </si>
  <si>
    <t>https://vk.com/opencallsru</t>
  </si>
  <si>
    <t xml:space="preserve">Лауреаты 1 степени –ансамбль девочек СБТ «Созвездие»
Лауреаты 1 степени-дуэт 
Лауреаты 2 степени-дуэт </t>
  </si>
  <si>
    <t>Всероссийский конкурс детского рисунка «конкурс "Зимние истории"</t>
  </si>
  <si>
    <t>https://xppen-shop.ru/news/konkursy/konkurs-risunka-zimnie-istorii/</t>
  </si>
  <si>
    <t>ДК Прогресс, Красный проспект 167</t>
  </si>
  <si>
    <t>Лауреаты 1 степени-ансамбль девочек СБТ «Созвездие»
Лауреаты 1 степени-дуэт 
Гран-При-ансамбль СБТ «Созвездие»</t>
  </si>
  <si>
    <t>ПЕРВЫЙ ВСЕРОССИЙСКИЙ ТВОРЧЕСКИЙ КОНКУРС ТАЛАНТОВ «Я – ХУДОЖНИК!»</t>
  </si>
  <si>
    <t xml:space="preserve">Лауреат 2 степени Немцева </t>
  </si>
  <si>
    <t>https://foto-konkursy.ru/otkrytka-iz-karelii</t>
  </si>
  <si>
    <t>Призер Семенова</t>
  </si>
  <si>
    <t>пятый конкурс детского рисунка для педагогов "Моя Россия"</t>
  </si>
  <si>
    <t>Всероссийской конкурс рисунка, живописи и декоративно-прикладного искусства «Палитра талантов»</t>
  </si>
  <si>
    <t>https://www.konkurs-izo.ru</t>
  </si>
  <si>
    <t>Дипломант 1 степени Немцева</t>
  </si>
  <si>
    <t>Набережная реки мойки 97, Санкт-Петербург</t>
  </si>
  <si>
    <t>https://vk.com/konkurs_my_russia</t>
  </si>
  <si>
    <t>Всероссийский КОНКУРС детского рисунка к 1 июня ДЕТСКИХ РИСУНКОВ «Лес–наш главный интерес»</t>
  </si>
  <si>
    <t>Пушкино, ул. Надсоновская, д. 13, 141207, ФБУ «Рослесозащита».</t>
  </si>
  <si>
    <t>https://rcfh.ru/presscenter/novosti/roslesozashchita-priglashaet-k-uchastiyu-vo-vserossiyskom-konkurse-detskikh-risunkov-rebyat-iz-mosko/</t>
  </si>
  <si>
    <t>национальный парке "Кисловодский", г. Кисловодск</t>
  </si>
  <si>
    <t>Экологический конкурс «Пушистые и пернатые друзья»</t>
  </si>
  <si>
    <t>Онлайн</t>
  </si>
  <si>
    <t>https://diplom-pedagoga.ru/gall</t>
  </si>
  <si>
    <t>Диплом</t>
  </si>
  <si>
    <t>Г. Москва</t>
  </si>
  <si>
    <t>Лауреат 1 степени</t>
  </si>
  <si>
    <t>Участие в международном творческом марафоне «Старый Новый год-2023»</t>
  </si>
  <si>
    <t>онлайн г. Москва</t>
  </si>
  <si>
    <t xml:space="preserve">https://vk.com/fest_muzikantoff </t>
  </si>
  <si>
    <t xml:space="preserve">Благодарственное письмо СБТ «Созвездие» </t>
  </si>
  <si>
    <t>Участие в Международном фестивале-конкурсе «Метелица»</t>
  </si>
  <si>
    <t>январь</t>
  </si>
  <si>
    <t>https://art-mercury.ru</t>
  </si>
  <si>
    <t>Участие в Международном фестивале-конкурсе «Зимняя фантазия»</t>
  </si>
  <si>
    <t xml:space="preserve">январь </t>
  </si>
  <si>
    <t>https://prem-org.ru/premiera</t>
  </si>
  <si>
    <t>Конкурс «Подарок маме на 8 марта»</t>
  </si>
  <si>
    <t xml:space="preserve"> Конкурс анималистических работ «ЦАРСТВО ЖИВОТНЫХ»</t>
  </si>
  <si>
    <t>https://www.art-talant.org/raspisanie/detskie-konkyrsi</t>
  </si>
  <si>
    <t>Г.Санкт-Петербург</t>
  </si>
  <si>
    <t>Участие в Международном конкурсе-фестивале искусства и творчества «Пробуждение»</t>
  </si>
  <si>
    <t>февраль</t>
  </si>
  <si>
    <t>Лауреаты 3 степени-ансамбль СБТ «Созвездие»</t>
  </si>
  <si>
    <t xml:space="preserve">Участие в 4 Международном профессиональном конкурсе педагогического мастерства «Призвние-2023» педагогов и руководителей </t>
  </si>
  <si>
    <t>17 февраля</t>
  </si>
  <si>
    <t>онлайн г.Москва</t>
  </si>
  <si>
    <t>https://vk.com/fest_muzikantoff</t>
  </si>
  <si>
    <t>Участие в международном творческом марафоне «День защитника Отечества-2023»</t>
  </si>
  <si>
    <t>23 февраля</t>
  </si>
  <si>
    <t>Участие в Международном многожанровом фестивале-конкурсе культуры и искусства «Вершина Таланта»</t>
  </si>
  <si>
    <t>https://tvorchestvospb.ru</t>
  </si>
  <si>
    <t>3 международный конкурс поделок и рисунков «Подводный мир»</t>
  </si>
  <si>
    <t>https://www.vershina-masterov.ru/konkursy/podvodnyj-mir</t>
  </si>
  <si>
    <t>1 место</t>
  </si>
  <si>
    <t>Конкурс «Все краски мира»</t>
  </si>
  <si>
    <t>https://art-ptica.ru/vse-kraski-mira/</t>
  </si>
  <si>
    <t>Лауреат 2й степени</t>
  </si>
  <si>
    <t>Творческий конкурс «Весеннее настроение»</t>
  </si>
  <si>
    <t>Участие в Международном фестивале искусства «Творческий полет»</t>
  </si>
  <si>
    <t>Участие в 5 Международном конкурсе искусств «Я в искусстве»</t>
  </si>
  <si>
    <t>https://vk.com/revival_arts</t>
  </si>
  <si>
    <t>Участие в Международном многожанровом конкурсе детского, юношеского и взрослого творчества «Звездный путь»</t>
  </si>
  <si>
    <t>https://tvorchestvospb.ru/</t>
  </si>
  <si>
    <t>Международный конкурс -фестиваль</t>
  </si>
  <si>
    <t>http://akademyart.ru</t>
  </si>
  <si>
    <t>«Новые имена»</t>
  </si>
  <si>
    <t>Международный фестиваль творчества "Невская палитра"</t>
  </si>
  <si>
    <t>творческий конкурс «Весеннее настроение»</t>
  </si>
  <si>
    <t>https://www.art-talant.org/raspisanie/detskie-konkyrsi/mezhdunarodnyj-konkurs-izobrazitelnogo-iskusstva-i-avtorskoj-fotografii-posvjaschennyj-dnju-dikoj-prirody-prikosnovenie-k-prirode</t>
  </si>
  <si>
    <t>Участие в 8 Международном конкурсе детского и молодежного творчества «Звёздный проект»</t>
  </si>
  <si>
    <t>16 апреля</t>
  </si>
  <si>
    <t>ДДК Калинина Театральная 1</t>
  </si>
  <si>
    <t>https://vk.com/star_proekt</t>
  </si>
  <si>
    <t>III Международный онлайн - фестиваль «Джаз над Томью»</t>
  </si>
  <si>
    <t>30.04.23 г.</t>
  </si>
  <si>
    <t>Кемеровский государственный институт культуры, 650056, г. Кемерово, ул. Ворошилова, д. 17</t>
  </si>
  <si>
    <t>Сертификаты участников, благодарственное письмо на имя РКФ</t>
  </si>
  <si>
    <t>https://akademyart.ru/сompetitions/</t>
  </si>
  <si>
    <t>Участие в Международном кастинг-конкурсе «Новое поколение»</t>
  </si>
  <si>
    <t>Участие в Международном фестивале-конкурсе «Озарение»</t>
  </si>
  <si>
    <t>3 Международный конкурс-фестиваль культуры и искусства «Алые Паруса-2023»</t>
  </si>
  <si>
    <t>26.05-26.07</t>
  </si>
  <si>
    <t>Онлайн г. Санкт-Петербург</t>
  </si>
  <si>
    <t>https://www.eurokultura.com</t>
  </si>
  <si>
    <t>Конкурс детско-юношеского творчества к Дню цветка «Цветочная палитра»</t>
  </si>
  <si>
    <t>https://www.art-talant.org/raspisanie/detskie-konkyrsi/mezhdunarodnyj-konkurs-detskojunosheskogo-tvorchestva-k-dnju-cvetka-cvetochnaja-palitra</t>
  </si>
  <si>
    <t>1 Место</t>
  </si>
  <si>
    <t>Конкурс детско-юношеского творчества «Сказочный мир»</t>
  </si>
  <si>
    <t>https://www.art-talant.org/raspisanie/detskie-konkyrsi/mezhdunarodnyj-konkurs-detskojunosheskogo-tvorchestva-skazochnyj-mir</t>
  </si>
  <si>
    <t>Международный фестиваль-конкурс детских, юношеских, молодежных, взрослых творческих коллективов и исполнителей «БРАВО!»</t>
  </si>
  <si>
    <t>https://www.tvorchestvospb.ru</t>
  </si>
  <si>
    <t>Международный конкурс-фестиваль «Золотое наследие»</t>
  </si>
  <si>
    <t>Международный творческий марафон «День России-2023»</t>
  </si>
  <si>
    <t>Благодарственное письмо СБТ «Созвездие»</t>
  </si>
  <si>
    <t>14 Международный заочный конкурс хореографического искусства «Собираем таланты»</t>
  </si>
  <si>
    <t>1-15.06</t>
  </si>
  <si>
    <t>https://vk.com/vdoxnovenie_fesf</t>
  </si>
  <si>
    <t>Международный творческий марафон «День семьи, любви и верности-2023»</t>
  </si>
  <si>
    <t>Международный творческий марафон «День Российского флага-2023»</t>
  </si>
  <si>
    <t>Международный конкурс -фестиваль "Новые имена"</t>
  </si>
  <si>
    <t>Онлайн г. Москва</t>
  </si>
  <si>
    <t>Конкурс изобразительного искусства, декоративно-прикладного творчества и фотографии «ВОТ И ЛЕТО ПРОЛЕТЕЛО…»</t>
  </si>
  <si>
    <t>https://www.art-talant.org/raspisanie/detskie-konkyrsi/mezhd-konkurs-izobrazitelnogo-iskusstva-dekorativnoprikladnogo-tvorchestva-i-fotografii-vot-i-leto-proletelo</t>
  </si>
  <si>
    <t>Международный фестиваль-конкурс «Vale Ensolarado»</t>
  </si>
  <si>
    <t>1.09-15.10</t>
  </si>
  <si>
    <t>онлайн г.Бразилия</t>
  </si>
  <si>
    <t>www.eurokultura.com</t>
  </si>
  <si>
    <t xml:space="preserve">Лауреаты 1 степени дуэт </t>
  </si>
  <si>
    <t>Международный фестиваль искусства «Звездный путь»</t>
  </si>
  <si>
    <t>Участие в международном фестивале-конкурсе «Жар-Птица Россия»</t>
  </si>
  <si>
    <t>18.09.-25.09.</t>
  </si>
  <si>
    <t>https://vk.com/zharpti</t>
  </si>
  <si>
    <t xml:space="preserve">Диплом Лауреаты 1степени дуэт </t>
  </si>
  <si>
    <t>Участие в Международном кастинг-конкурсе «Краски осени»</t>
  </si>
  <si>
    <t xml:space="preserve">Диплом Лауреаты 2 степени </t>
  </si>
  <si>
    <t>Конкурс изобразительного искусства, декоративно-прикладного творчества и фотографии ко Всемирному дню моря «МОРСКИЕ СЕЗОНЫ»</t>
  </si>
  <si>
    <t>https://www.art-talant.org/raboty/konkursnye-raboty/morskie-sezony</t>
  </si>
  <si>
    <t>2 Место</t>
  </si>
  <si>
    <t>Конкурс изобразительного искусства, декоративно-прикладного творчества и фотографии «ЦВЕТОЧНЫЙ КАЛЕЙДОСКОП»</t>
  </si>
  <si>
    <t>https://www.art-talant.org/raboty/konkursnye-raboty/cvetochnyj-kalejdoskop</t>
  </si>
  <si>
    <t>Конкурс всех видов искусств "ГРАНИ ТАЛАНТА"</t>
  </si>
  <si>
    <t>https://vk.com/granytalantarf</t>
  </si>
  <si>
    <t>Г.Москва</t>
  </si>
  <si>
    <t>http://akademyart.ru/сompetitions/</t>
  </si>
  <si>
    <t>Участие в международном творческом марафоне «День Музыки - 2023»</t>
  </si>
  <si>
    <t>01.10.23 г.</t>
  </si>
  <si>
    <t>https://vk.com/im?w=wall-13409015_82284_r82412</t>
  </si>
  <si>
    <t>Благодарственное письмо на имя РКФ «Октава»: Шулер И.А, МБУ МЦ «Зодиак»</t>
  </si>
  <si>
    <t>3 Международный многожанровый конкурс «Мечтай с Музыкантофф-2023»</t>
  </si>
  <si>
    <t>Лауреаты 1 степени дуэт</t>
  </si>
  <si>
    <t>Участие в Международном фестивале-конкурсе «Парад талантов»</t>
  </si>
  <si>
    <t>Участие в Международном фестивале-конкурсе детского и юношеского творчества «Роза Ветров»</t>
  </si>
  <si>
    <t>Блюхера 32</t>
  </si>
  <si>
    <t>https://vk.com/sibfest2017</t>
  </si>
  <si>
    <t xml:space="preserve">Дипломанты 1 степени дуэт </t>
  </si>
  <si>
    <t xml:space="preserve">Лауреаты 3 степени дуэт </t>
  </si>
  <si>
    <t xml:space="preserve">Лауреаты 2 степени дуэт Лауреаты 2 степени дуэт Лауреаты 2 степени дуэт </t>
  </si>
  <si>
    <t>Участие в Международном творческом марафоне «С Днем Учителя»</t>
  </si>
  <si>
    <t>Диплом
Лауреат 1 степени</t>
  </si>
  <si>
    <t>Социально- экологический конкурс «Покормите птиц зимой!»</t>
  </si>
  <si>
    <t>Диплом
(1 место)</t>
  </si>
  <si>
    <t>2 место</t>
  </si>
  <si>
    <t>Онлайн г. Красноярск</t>
  </si>
  <si>
    <t>Онлайн г. Тобольск</t>
  </si>
  <si>
    <t>Пятый Международный конкурс рисунка для педагогов "Моя Россия"</t>
  </si>
  <si>
    <t>Международный конкурс -фестиваль «Новые имена»</t>
  </si>
  <si>
    <t>https://www.nevskayapalitra.ru/konkurs-risunkov-2022/</t>
  </si>
  <si>
    <t>Дважды Дипломанты 1 степени-ансамбль средние СБТ «Созвездие»
Лауреаты 3 и Лауреаты 2 степени-ансамбль СБТ «Созвездие»
Лауреаты 3 степени-дуэт 
Лауреаты 1 степени-ансамбль девочек СБТ «Созвездие»
Лауреаты 1 степени-дуэт</t>
  </si>
  <si>
    <t>https://disk.yandex.ru/i/k5deHag8hw13og
https://disk.yandex.ru/i/9j5CxTL8gCwy_Q</t>
  </si>
  <si>
    <t xml:space="preserve">Лауреат 1 степени - 2 </t>
  </si>
  <si>
    <t xml:space="preserve">                    https://vk.com/club129893825?w=wall-129893825_1612%2Fall                                                                                                                                   </t>
  </si>
  <si>
    <t>«Методика преподавания художественного слова», 72 часа</t>
  </si>
  <si>
    <t xml:space="preserve">Новосибирский государственный театральный  институт 
https://ngti.ru/ </t>
  </si>
  <si>
    <t>«Как получить грантовую поддержку»</t>
  </si>
  <si>
    <t xml:space="preserve">Онлайн-университет социальных наук «Добро.Университет»
https://edu.dobro.ru/courses/122/ 
</t>
  </si>
  <si>
    <t>Образовательный курс «Азбука мероприятий»</t>
  </si>
  <si>
    <t>Росмолодежь 
https://azbuka-rosmol.ru/teach/control/stream</t>
  </si>
  <si>
    <t>Онлайн-курс «Управление командой социального проекта»</t>
  </si>
  <si>
    <t>Онлайн-курс «Эффективные коммуникации»</t>
  </si>
  <si>
    <t>Онлайн-курс "Событийное волонтерство. Базовый курс"</t>
  </si>
  <si>
    <t>Онлайн-университет социальных наук "Добро.Университет" https://edu.dobro.ru/courses/77/</t>
  </si>
  <si>
    <t>Онлайн-университет социальных наук "Добро.Университет" https://edu.dobro.ru/courses/75/?amp&amp;amp&amp;amp</t>
  </si>
  <si>
    <t>Онлайн-университет социальных наук "Добро.Университет" https://edu.dobro.ru/courses/70/</t>
  </si>
  <si>
    <t>Онлайн-курс "Нормы и правила поведения волонтера"</t>
  </si>
  <si>
    <t>Онлайн-университет социальных наук "Добро.Университет" https://edu.dobro.ru/courses/91</t>
  </si>
  <si>
    <t>МКУ «Служба АСР и ГЗ», Петухова, 18</t>
  </si>
  <si>
    <t>Курсы ГО по дополнительной профессиональной программе в области ПБ руководителей и лиц, ответственных за ПБ</t>
  </si>
  <si>
    <t>Пост №101</t>
  </si>
  <si>
    <t>Школа первой помощи</t>
  </si>
  <si>
    <t>Январь 2021 - Декабрь 2023</t>
  </si>
  <si>
    <t>Январь 2018 - Декабрь 2023</t>
  </si>
  <si>
    <t>Мобильный добровольческий отряд «Школа безопасности»</t>
  </si>
  <si>
    <t>Проектная мастерская</t>
  </si>
  <si>
    <t>Дружина юных пожарных</t>
  </si>
  <si>
    <t>Школа по спортивному туризму</t>
  </si>
  <si>
    <t>январь 2016-декабрь 2023</t>
  </si>
  <si>
    <t>Городской фестиваль по строительству снежных хижин «Иглу 2023 – Город Эскимосов»</t>
  </si>
  <si>
    <t>Кубок  города по комбинированному туризму</t>
  </si>
  <si>
    <t>Районные соревнования по спортивному ориентированию, посвященные памяти Бовтручук А.А.</t>
  </si>
  <si>
    <t>18-35</t>
  </si>
  <si>
    <t>15-35</t>
  </si>
  <si>
    <t>Областной конкурс</t>
  </si>
  <si>
    <t>не выиграл</t>
  </si>
  <si>
    <t>Парад идей</t>
  </si>
  <si>
    <t>Организация и проведение лыжного похода выходного дня</t>
  </si>
  <si>
    <t>НСО</t>
  </si>
  <si>
    <t>Организация и проведение спелео похода н/к категории сложности</t>
  </si>
  <si>
    <t>Алтай</t>
  </si>
  <si>
    <t>Организация и проведение лыжного похода 2 категории сложности</t>
  </si>
  <si>
    <t>Организация и проведение лыжного похода1 категории сложности</t>
  </si>
  <si>
    <t>Красноярский край</t>
  </si>
  <si>
    <t>Организация и проведение спелео похода н\к категории сложности</t>
  </si>
  <si>
    <t>Кемеровская область</t>
  </si>
  <si>
    <t>Организация и проведение пешеходного похода выходного дня</t>
  </si>
  <si>
    <t>Организация и проведение вело похода 1 категории сложности</t>
  </si>
  <si>
    <t>Организация и проведение водного похода 1 категории сложности</t>
  </si>
  <si>
    <t>Организация и проведение водного похода 2 категории сложности</t>
  </si>
  <si>
    <t>Организация и проведение горного похода1 категории сложности.</t>
  </si>
  <si>
    <t>июль</t>
  </si>
  <si>
    <t>Организация и проведение горного похода 1 категории сложности</t>
  </si>
  <si>
    <t>август</t>
  </si>
  <si>
    <t>Организация и проведение пешеходного похода 1 категории сложности</t>
  </si>
  <si>
    <t>Организация и проведение спелеопохода 1 категории сложности</t>
  </si>
  <si>
    <t>октябрь</t>
  </si>
  <si>
    <t>Организация и проведение лыжного похода 1 категории сложности</t>
  </si>
  <si>
    <t>декабрь</t>
  </si>
  <si>
    <t>Формирование здорового образа жизни среди молодежи</t>
  </si>
  <si>
    <t xml:space="preserve">16-35 </t>
  </si>
  <si>
    <t>Областная профильная смена «Школа безопасности»</t>
  </si>
  <si>
    <t>11.09.2023 – 20.09.2023</t>
  </si>
  <si>
    <t>ДОЛ им. Дубинина</t>
  </si>
  <si>
    <t>https://vk.com/mchs_54?w=wall-59478655_12104</t>
  </si>
  <si>
    <t>Организация этапов, судейство, обучение</t>
  </si>
  <si>
    <t>37-е совещание-конференция по безопасности в спортивном туризме, результатам судейства зонального чемпионата СФО и ДВФО по группе спортивных дисциплин «маршрут» и семинаре членов МКК СФО (спортивных судей)</t>
  </si>
  <si>
    <t>ТСО "Панда"</t>
  </si>
  <si>
    <t>https://vk.com/no_fstr?w=wall-211191479_407</t>
  </si>
  <si>
    <t>предоставление помещения, помощь в организации</t>
  </si>
  <si>
    <t>Третий спелеофестиваль в пещере  «Кедровая»</t>
  </si>
  <si>
    <t>Котовского,10</t>
  </si>
  <si>
    <t xml:space="preserve">Пацай Димьян          3 место, 1 место
Фокиин Никита         1 место
</t>
  </si>
  <si>
    <t>Первенство Кировского района по спортивному туризму</t>
  </si>
  <si>
    <t>ДДТ Ефремова</t>
  </si>
  <si>
    <t xml:space="preserve">1 место Казакова Рада, Кукарин Лев,
2 место Довбыш София
3 место Руденко Григорий
</t>
  </si>
  <si>
    <t>Участие в соревнованиях Кировского района по спортивному туризму, дистан-ция пешеходная</t>
  </si>
  <si>
    <t>2.09.23.</t>
  </si>
  <si>
    <t>СОШ 192</t>
  </si>
  <si>
    <t xml:space="preserve">2 место
Довбыш Софья
Немыкин Степан
Руденко Григорий
1 место
Шилова Надежда
</t>
  </si>
  <si>
    <t>Областные соревнования по спортивному туризму.</t>
  </si>
  <si>
    <t>ДДТ Ефремова, Мира,14</t>
  </si>
  <si>
    <t>https://vk.com/no_fstr?w=wall-211191479_396</t>
  </si>
  <si>
    <t xml:space="preserve">1 место Казакова Рада
2 место Довбыш Соня, 
3 место Шилова Надя
              Фокин Никита
</t>
  </si>
  <si>
    <t xml:space="preserve">Областные соревнования по спортивному туризму «Сибирские связки» </t>
  </si>
  <si>
    <t>22-23.04.23</t>
  </si>
  <si>
    <t>Бердск</t>
  </si>
  <si>
    <t xml:space="preserve">3 место 
Сахобеев Алексей, Еремкин Кирилл
</t>
  </si>
  <si>
    <t>Чемпионат Новосибирской области</t>
  </si>
  <si>
    <t>03-04.06.2023</t>
  </si>
  <si>
    <t>Октябрьский район</t>
  </si>
  <si>
    <r>
      <rPr>
        <sz val="12"/>
        <color theme="1"/>
        <rFont val="Times New Roman"/>
        <family val="1"/>
        <charset val="204"/>
      </rPr>
      <t xml:space="preserve">3 место
Казакова Рада 
 2 место 
Фокин Никита и Руденко Гриша </t>
    </r>
    <r>
      <rPr>
        <sz val="14"/>
        <color theme="1"/>
        <rFont val="Times New Roman"/>
        <family val="1"/>
        <charset val="204"/>
      </rPr>
      <t xml:space="preserve">
</t>
    </r>
  </si>
  <si>
    <t>Кубок города по комбинированному ту-ризму «Осенний марафон -23»</t>
  </si>
  <si>
    <t>16-17.09.23.</t>
  </si>
  <si>
    <t>Кудряшов Алексей Владимирович(б/р), Медведков Иван Александрович(II),
Сысоева Анна Ев-геньевна(I),
Владимиров Виктор Юрьевич(б/р
3 место</t>
  </si>
  <si>
    <t>Городские соревнования по комбинированному туризму</t>
  </si>
  <si>
    <t>Обское море</t>
  </si>
  <si>
    <t xml:space="preserve">2 место
Панов Антон, Панова Наталья, Панов Леонид, Панова Наталья 
</t>
  </si>
  <si>
    <t>Первенство города Новосибирска "Майские зори". </t>
  </si>
  <si>
    <t>Дзержинский район</t>
  </si>
  <si>
    <t>https://vk.com/no_fstr?w=wall-211191479_525</t>
  </si>
  <si>
    <t xml:space="preserve">1 место связки 1 класс 
Довбыш Соня и Телегина Маша,
 Ерёмкин Кирилл и Сахабеев Леша, 
1 место личка 2 класс
Казакова Рада, Фокин Никита, Немыкин Степа,
1 место связка 2 класс
Казакова Рада и Шилова Надя
Фокин Никита и Руденко Гриша.
 2 место личка 1 класс
Довбыш Соня, 
2 место личка 2 класс
Шилова Надя, Руденко Гриша.
3 место связка 1 класс
Кукарин Лев
</t>
  </si>
  <si>
    <t>Кубок города Новосибирска по пешеходному туризму</t>
  </si>
  <si>
    <t xml:space="preserve">1 место личка 2 класс
Казакова Рада, Фокин Никита
3 место личка 2 класс
Руденко Гриша
</t>
  </si>
  <si>
    <t xml:space="preserve">3 этап Комбинированного туризма "Поисково-спасательные работы 2023". </t>
  </si>
  <si>
    <t>Бугринская роща</t>
  </si>
  <si>
    <t xml:space="preserve">1 место
Довбыш Соня, Иванов Рома, Еремкин Кирилл, Сахабеев Леша, Казакова Рада, Шилова Надя, Фокин Никита, Руденко Гриша 
</t>
  </si>
  <si>
    <t>.2 этап Комбинированного туризма «Весенний марафон»</t>
  </si>
  <si>
    <t>Маслянинский район</t>
  </si>
  <si>
    <t xml:space="preserve">3 место
ИльинА.А., АршиниковаТ.А., Сысоева А.Е., Агафонов Д.Ю.
</t>
  </si>
  <si>
    <t xml:space="preserve">Участие в Первенстве города по спортивному ориентированию
8-й этап «Park-O-Tour-2023»
Кросс — спринт
</t>
  </si>
  <si>
    <t>14.09.2023.</t>
  </si>
  <si>
    <t>Советский район,НГУ</t>
  </si>
  <si>
    <t xml:space="preserve">Ефимова Валерия     2 место      Ефимова Каролина 2 место </t>
  </si>
  <si>
    <t>Участие в 9-м этапе Кубка по спортивному ори-ентированию «Run-O-Tour-2023»</t>
  </si>
  <si>
    <t>22.10.2023.</t>
  </si>
  <si>
    <t>г.Кольцово Ноздриха</t>
  </si>
  <si>
    <t xml:space="preserve">Чемпионат и Первенство Сибирского федерального округа
Кубок Республики Алтай – 2023
по спортивному ориентированию
Кросс — спринт
</t>
  </si>
  <si>
    <t>30.06.2023.</t>
  </si>
  <si>
    <t>с. Аскат, Республика Алтай</t>
  </si>
  <si>
    <t>http://altaicompass.com/files/rez/20230630_results.html?ranking=1&amp;sportorg=1</t>
  </si>
  <si>
    <t>1 место Ефимова Валерия</t>
  </si>
  <si>
    <t xml:space="preserve">Участие в Кубке России
Всероссийских соревнованиях
«Сибирские просторы» Велокросс — эстафета 
</t>
  </si>
  <si>
    <t>23.09.2023.</t>
  </si>
  <si>
    <t>Новосибирск, Советский район</t>
  </si>
  <si>
    <t>https://www.orient.nsk.ru/prostory2023</t>
  </si>
  <si>
    <t xml:space="preserve">Ефимова Валерия
3 место
Ефимова Екатерина 2 место
Ефимова Виктория 3 место
</t>
  </si>
  <si>
    <t>28.04-04.05.23</t>
  </si>
  <si>
    <t>Казахстан,  город  Бурабай.</t>
  </si>
  <si>
    <t>https://vk.com/orientpandansk?w=wall-86481521_516%2Fall</t>
  </si>
  <si>
    <t>1 место
3 место
Ефимова Валерия Викторовна,</t>
  </si>
  <si>
    <t>Современные технологии преподавания ОБЖ с учетом изменений ФГОС ОО, 16 часов</t>
  </si>
  <si>
    <t xml:space="preserve">ГБУ ДПО "Центр непрерывного повышения профессионального мастерства педагогических работников"
https://drive.google.com/file/d/1SHHSgPd8DHY8BLvmICq0JW3brcUVbSqb/view?usp=sharing </t>
  </si>
  <si>
    <t>НРО ВДЮОД "Школа безопасности"</t>
  </si>
  <si>
    <t>Памятка по первой помощи</t>
  </si>
  <si>
    <t>"Антей",  ул. Титова, 12 - 15                                                                                                       "Антей", ул. Путевая, 6 - 7                                                                                                          "НКС", ул. Ватутина, 17 - 18                                                                                                       "Панда", ул. Котовского, 10 - 10                                                                                                "Юность", ул. Невельского, 55 - 14                                                                                            Итого: 64 человека</t>
  </si>
  <si>
    <t>Международные соревнования по спортивному ориентированию</t>
  </si>
  <si>
    <t>Ефимова Екатерина 1 место               Ефимова Виктор      1 место                  Ефимова Каролина    1 место</t>
  </si>
  <si>
    <t>г.Новосибирск</t>
  </si>
  <si>
    <t>Профессиональная переподготовка по теме "Тренер-преподаватель по адаптивной физ. куль-ре и спорту. Коррекция отклонений в физическом и умственном развитии с ограниченными возможностями здоровья.", 710 часов</t>
  </si>
  <si>
    <t>г.Волгоград</t>
  </si>
  <si>
    <t>Контрактная система в сфере закупок товаров, работ, услуг для обеспечения государственных и муниципа. Нужд</t>
  </si>
  <si>
    <t>Онлайн-курс «Управление конфликтами»</t>
  </si>
  <si>
    <t xml:space="preserve"> https://edu.dobro.ru/courses/115/ </t>
  </si>
  <si>
    <t>Образовательный курс «Академия госпабликов»</t>
  </si>
  <si>
    <t>https://edu.dialog-regions.ru/gospublic</t>
  </si>
  <si>
    <t>Обучение по профессиональной программе «Директор молодежного центра», 24 часа</t>
  </si>
  <si>
    <t>г. Москва</t>
  </si>
  <si>
    <t>«Работа со страхами с использованием метафорических карт»</t>
  </si>
  <si>
    <t>«Воспитание культуры безопасности», 36 часов</t>
  </si>
  <si>
    <t>Онлайн-курс по продвижению госпабликов в социальных сетях, 21 час</t>
  </si>
  <si>
    <t>Онлайн-курс «Лидерство и командообразование. Базовый курс»</t>
  </si>
  <si>
    <t>https://edu.dobro.ru/courses/92/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</si>
</sst>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111827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3C3C3C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44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7" fillId="0" borderId="0" xfId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wrapText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26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/>
    <xf numFmtId="0" fontId="2" fillId="0" borderId="24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10" fillId="0" borderId="25" xfId="0" applyFont="1" applyBorder="1" applyAlignment="1" applyProtection="1">
      <alignment vertical="center"/>
      <protection hidden="1"/>
    </xf>
    <xf numFmtId="0" fontId="24" fillId="0" borderId="25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 applyAlignment="1">
      <alignment vertical="top" wrapText="1"/>
    </xf>
    <xf numFmtId="0" fontId="27" fillId="0" borderId="0" xfId="1"/>
    <xf numFmtId="0" fontId="27" fillId="0" borderId="0" xfId="1" applyAlignment="1">
      <alignment vertical="top"/>
    </xf>
    <xf numFmtId="0" fontId="27" fillId="0" borderId="27" xfId="1" applyBorder="1" applyAlignment="1">
      <alignment horizontal="center" vertical="center" wrapText="1"/>
    </xf>
    <xf numFmtId="0" fontId="27" fillId="0" borderId="1" xfId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 wrapText="1"/>
    </xf>
    <xf numFmtId="0" fontId="27" fillId="0" borderId="1" xfId="1" applyBorder="1" applyAlignment="1">
      <alignment horizontal="left" vertical="top" wrapText="1"/>
    </xf>
    <xf numFmtId="0" fontId="27" fillId="0" borderId="1" xfId="1" applyBorder="1" applyAlignment="1" applyProtection="1">
      <alignment horizontal="left" vertical="top" wrapText="1"/>
      <protection locked="0"/>
    </xf>
    <xf numFmtId="0" fontId="27" fillId="0" borderId="1" xfId="1" applyFill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center" wrapText="1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30" fillId="0" borderId="28" xfId="0" applyFont="1" applyBorder="1" applyAlignment="1">
      <alignment vertical="top" wrapText="1"/>
    </xf>
    <xf numFmtId="14" fontId="10" fillId="0" borderId="28" xfId="0" applyNumberFormat="1" applyFont="1" applyBorder="1" applyAlignment="1">
      <alignment horizontal="center" vertical="top" wrapText="1"/>
    </xf>
    <xf numFmtId="0" fontId="11" fillId="0" borderId="29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27" fillId="0" borderId="7" xfId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14" fontId="10" fillId="0" borderId="0" xfId="0" applyNumberFormat="1" applyFont="1"/>
    <xf numFmtId="14" fontId="10" fillId="0" borderId="30" xfId="0" applyNumberFormat="1" applyFont="1" applyBorder="1" applyAlignment="1">
      <alignment horizontal="center" vertical="top" wrapText="1"/>
    </xf>
    <xf numFmtId="0" fontId="30" fillId="0" borderId="31" xfId="0" applyFont="1" applyBorder="1" applyAlignment="1">
      <alignment vertical="top" wrapText="1"/>
    </xf>
    <xf numFmtId="14" fontId="10" fillId="0" borderId="0" xfId="0" applyNumberFormat="1" applyFont="1" applyAlignment="1">
      <alignment horizontal="center" vertical="top"/>
    </xf>
    <xf numFmtId="14" fontId="10" fillId="0" borderId="31" xfId="0" applyNumberFormat="1" applyFont="1" applyBorder="1" applyAlignment="1">
      <alignment horizontal="center" vertical="top" wrapText="1"/>
    </xf>
    <xf numFmtId="0" fontId="32" fillId="0" borderId="1" xfId="0" applyFont="1" applyBorder="1" applyAlignment="1" applyProtection="1">
      <alignment horizontal="left" vertical="top" wrapText="1"/>
      <protection locked="0"/>
    </xf>
    <xf numFmtId="0" fontId="11" fillId="0" borderId="32" xfId="0" applyFont="1" applyBorder="1" applyAlignment="1">
      <alignment horizontal="center" vertical="top" wrapText="1"/>
    </xf>
    <xf numFmtId="0" fontId="10" fillId="0" borderId="32" xfId="0" applyFont="1" applyBorder="1" applyAlignment="1">
      <alignment horizontal="center" vertical="top" wrapText="1"/>
    </xf>
    <xf numFmtId="0" fontId="11" fillId="0" borderId="3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17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10" fillId="0" borderId="32" xfId="0" applyFont="1" applyBorder="1" applyAlignment="1">
      <alignment vertical="center" wrapText="1"/>
    </xf>
    <xf numFmtId="14" fontId="11" fillId="0" borderId="32" xfId="0" applyNumberFormat="1" applyFont="1" applyBorder="1" applyAlignment="1">
      <alignment vertical="center" wrapText="1"/>
    </xf>
    <xf numFmtId="0" fontId="10" fillId="0" borderId="36" xfId="0" applyFont="1" applyBorder="1" applyAlignment="1">
      <alignment vertical="center" wrapText="1"/>
    </xf>
    <xf numFmtId="14" fontId="11" fillId="0" borderId="36" xfId="0" applyNumberFormat="1" applyFont="1" applyBorder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27" fillId="0" borderId="32" xfId="1" applyBorder="1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17" fontId="11" fillId="0" borderId="32" xfId="0" applyNumberFormat="1" applyFont="1" applyBorder="1" applyAlignment="1">
      <alignment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0" fillId="0" borderId="4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1" fillId="0" borderId="35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0" fillId="0" borderId="41" xfId="0" applyBorder="1" applyAlignment="1">
      <alignment vertical="top" wrapText="1"/>
    </xf>
    <xf numFmtId="0" fontId="11" fillId="0" borderId="34" xfId="0" applyFont="1" applyBorder="1" applyAlignment="1">
      <alignment horizontal="center" vertical="center" wrapText="1"/>
    </xf>
    <xf numFmtId="17" fontId="11" fillId="0" borderId="41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16" fontId="11" fillId="0" borderId="34" xfId="0" applyNumberFormat="1" applyFont="1" applyBorder="1" applyAlignment="1">
      <alignment vertical="center" wrapText="1"/>
    </xf>
    <xf numFmtId="0" fontId="27" fillId="0" borderId="34" xfId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0" fontId="27" fillId="0" borderId="40" xfId="1" applyBorder="1" applyAlignment="1">
      <alignment vertical="center" wrapText="1"/>
    </xf>
    <xf numFmtId="16" fontId="11" fillId="0" borderId="34" xfId="0" applyNumberFormat="1" applyFont="1" applyBorder="1" applyAlignment="1">
      <alignment horizontal="center" vertical="center" wrapText="1"/>
    </xf>
    <xf numFmtId="0" fontId="27" fillId="0" borderId="34" xfId="1" applyBorder="1" applyAlignment="1">
      <alignment horizontal="center" vertical="center" wrapText="1"/>
    </xf>
    <xf numFmtId="0" fontId="27" fillId="0" borderId="40" xfId="1" applyBorder="1" applyAlignment="1">
      <alignment horizontal="center" vertical="center" wrapText="1"/>
    </xf>
    <xf numFmtId="17" fontId="11" fillId="0" borderId="34" xfId="0" applyNumberFormat="1" applyFont="1" applyBorder="1" applyAlignment="1">
      <alignment vertical="center" wrapText="1"/>
    </xf>
    <xf numFmtId="0" fontId="27" fillId="0" borderId="13" xfId="1" applyBorder="1" applyAlignment="1">
      <alignment horizontal="center" vertical="center" wrapText="1"/>
    </xf>
    <xf numFmtId="0" fontId="25" fillId="0" borderId="34" xfId="0" applyFont="1" applyBorder="1" applyAlignment="1">
      <alignment vertical="center" wrapText="1"/>
    </xf>
    <xf numFmtId="0" fontId="25" fillId="0" borderId="40" xfId="0" applyFont="1" applyBorder="1" applyAlignment="1">
      <alignment vertical="center" wrapText="1"/>
    </xf>
    <xf numFmtId="17" fontId="11" fillId="0" borderId="34" xfId="0" applyNumberFormat="1" applyFont="1" applyBorder="1" applyAlignment="1">
      <alignment horizontal="center" vertical="center" wrapText="1"/>
    </xf>
    <xf numFmtId="0" fontId="27" fillId="0" borderId="39" xfId="1" applyBorder="1" applyAlignment="1">
      <alignment horizontal="center" vertical="center" wrapText="1"/>
    </xf>
    <xf numFmtId="0" fontId="0" fillId="0" borderId="34" xfId="0" applyBorder="1" applyAlignment="1">
      <alignment vertical="top" wrapText="1"/>
    </xf>
    <xf numFmtId="0" fontId="25" fillId="0" borderId="3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0" fontId="10" fillId="0" borderId="40" xfId="0" applyFont="1" applyBorder="1" applyAlignment="1">
      <alignment vertical="center" wrapText="1"/>
    </xf>
    <xf numFmtId="14" fontId="11" fillId="0" borderId="34" xfId="0" applyNumberFormat="1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/>
    </xf>
    <xf numFmtId="14" fontId="11" fillId="0" borderId="34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33" fillId="0" borderId="34" xfId="0" applyFont="1" applyBorder="1" applyAlignment="1">
      <alignment vertical="center" wrapText="1"/>
    </xf>
    <xf numFmtId="0" fontId="34" fillId="0" borderId="34" xfId="0" applyFont="1" applyBorder="1" applyAlignment="1">
      <alignment vertical="center" wrapText="1"/>
    </xf>
    <xf numFmtId="14" fontId="11" fillId="0" borderId="41" xfId="0" applyNumberFormat="1" applyFont="1" applyBorder="1" applyAlignment="1">
      <alignment horizontal="center" vertical="center" wrapText="1"/>
    </xf>
    <xf numFmtId="0" fontId="27" fillId="0" borderId="27" xfId="1" applyBorder="1" applyAlignment="1">
      <alignment horizontal="center" vertical="top" wrapText="1"/>
    </xf>
    <xf numFmtId="0" fontId="2" fillId="10" borderId="42" xfId="0" applyFont="1" applyFill="1" applyBorder="1" applyAlignment="1">
      <alignment horizontal="center" vertical="top" wrapText="1"/>
    </xf>
    <xf numFmtId="0" fontId="10" fillId="0" borderId="43" xfId="0" applyFont="1" applyBorder="1" applyAlignment="1">
      <alignment horizontal="center" wrapText="1"/>
    </xf>
    <xf numFmtId="0" fontId="27" fillId="0" borderId="42" xfId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top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16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top" wrapText="1"/>
    </xf>
    <xf numFmtId="14" fontId="11" fillId="0" borderId="0" xfId="0" applyNumberFormat="1" applyFont="1" applyAlignment="1">
      <alignment horizontal="center" vertical="top" wrapText="1"/>
    </xf>
    <xf numFmtId="0" fontId="2" fillId="0" borderId="25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26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2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5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11" fillId="0" borderId="34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6" fontId="11" fillId="0" borderId="34" xfId="0" applyNumberFormat="1" applyFont="1" applyBorder="1" applyAlignment="1">
      <alignment horizontal="center" vertical="center" wrapText="1"/>
    </xf>
    <xf numFmtId="16" fontId="11" fillId="0" borderId="40" xfId="0" applyNumberFormat="1" applyFont="1" applyBorder="1" applyAlignment="1">
      <alignment horizontal="center" vertical="center" wrapText="1"/>
    </xf>
    <xf numFmtId="16" fontId="11" fillId="0" borderId="35" xfId="0" applyNumberFormat="1" applyFont="1" applyBorder="1" applyAlignment="1">
      <alignment horizontal="center" vertical="center" wrapText="1"/>
    </xf>
    <xf numFmtId="0" fontId="27" fillId="0" borderId="34" xfId="1" applyBorder="1" applyAlignment="1">
      <alignment horizontal="center" vertical="center" wrapText="1"/>
    </xf>
    <xf numFmtId="0" fontId="27" fillId="0" borderId="40" xfId="1" applyBorder="1" applyAlignment="1">
      <alignment horizontal="center" vertical="center" wrapText="1"/>
    </xf>
    <xf numFmtId="0" fontId="27" fillId="0" borderId="35" xfId="1" applyBorder="1" applyAlignment="1">
      <alignment horizontal="center" vertical="center" wrapText="1"/>
    </xf>
    <xf numFmtId="0" fontId="27" fillId="0" borderId="34" xfId="1" applyBorder="1" applyAlignment="1">
      <alignment horizontal="left" vertical="center" wrapText="1" indent="2"/>
    </xf>
    <xf numFmtId="0" fontId="27" fillId="0" borderId="40" xfId="1" applyBorder="1" applyAlignment="1">
      <alignment horizontal="left" vertical="center" wrapText="1" indent="2"/>
    </xf>
    <xf numFmtId="0" fontId="27" fillId="0" borderId="35" xfId="1" applyBorder="1" applyAlignment="1">
      <alignment horizontal="left" vertical="center" wrapText="1" indent="2"/>
    </xf>
    <xf numFmtId="0" fontId="11" fillId="0" borderId="34" xfId="0" applyFont="1" applyBorder="1" applyAlignment="1">
      <alignment horizontal="left" vertical="center" wrapText="1" indent="2"/>
    </xf>
    <xf numFmtId="0" fontId="11" fillId="0" borderId="40" xfId="0" applyFont="1" applyBorder="1" applyAlignment="1">
      <alignment horizontal="left" vertical="center" wrapText="1" indent="2"/>
    </xf>
    <xf numFmtId="0" fontId="11" fillId="0" borderId="35" xfId="0" applyFont="1" applyBorder="1" applyAlignment="1">
      <alignment horizontal="left" vertical="center" wrapText="1" indent="2"/>
    </xf>
    <xf numFmtId="0" fontId="10" fillId="0" borderId="3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14" fontId="11" fillId="0" borderId="34" xfId="0" applyNumberFormat="1" applyFont="1" applyBorder="1" applyAlignment="1">
      <alignment horizontal="center" vertical="center" wrapText="1"/>
    </xf>
    <xf numFmtId="14" fontId="11" fillId="0" borderId="40" xfId="0" applyNumberFormat="1" applyFont="1" applyBorder="1" applyAlignment="1">
      <alignment horizontal="center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35" fillId="0" borderId="34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top" wrapText="1"/>
      <protection hidden="1"/>
    </xf>
    <xf numFmtId="17" fontId="11" fillId="0" borderId="34" xfId="0" applyNumberFormat="1" applyFont="1" applyBorder="1" applyAlignment="1">
      <alignment horizontal="center" vertical="center" wrapText="1"/>
    </xf>
    <xf numFmtId="17" fontId="11" fillId="0" borderId="35" xfId="0" applyNumberFormat="1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17" fontId="11" fillId="0" borderId="32" xfId="0" applyNumberFormat="1" applyFont="1" applyBorder="1" applyAlignment="1">
      <alignment horizontal="center" vertical="center" wrapText="1"/>
    </xf>
    <xf numFmtId="17" fontId="11" fillId="0" borderId="36" xfId="0" applyNumberFormat="1" applyFont="1" applyBorder="1" applyAlignment="1">
      <alignment horizontal="center" vertical="center" wrapText="1"/>
    </xf>
    <xf numFmtId="17" fontId="11" fillId="0" borderId="38" xfId="0" applyNumberFormat="1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7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46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vk.com/wall3392185_2774" TargetMode="External"/><Relationship Id="rId21" Type="http://schemas.openxmlformats.org/officeDocument/2006/relationships/hyperlink" Target="https://novo-sibirsk.ru/news/369128/" TargetMode="External"/><Relationship Id="rId42" Type="http://schemas.openxmlformats.org/officeDocument/2006/relationships/hyperlink" Target="https://vk.com/club129893825?w=wall-129893825_1708%2Fall" TargetMode="External"/><Relationship Id="rId47" Type="http://schemas.openxmlformats.org/officeDocument/2006/relationships/hyperlink" Target="https://vk.com/po_nso" TargetMode="External"/><Relationship Id="rId63" Type="http://schemas.openxmlformats.org/officeDocument/2006/relationships/hyperlink" Target="https://festkonkurs.ru/" TargetMode="External"/><Relationship Id="rId68" Type="http://schemas.openxmlformats.org/officeDocument/2006/relationships/hyperlink" Target="https://www.art-talant.org/raboty/konkursnye-raboty/carstvo-zhivotnyh" TargetMode="External"/><Relationship Id="rId84" Type="http://schemas.openxmlformats.org/officeDocument/2006/relationships/hyperlink" Target="https://art-mercury.ru/" TargetMode="External"/><Relationship Id="rId89" Type="http://schemas.openxmlformats.org/officeDocument/2006/relationships/hyperlink" Target="https://vk.com/away.php?to=http%3A%2F%2Fwww.eurokultura.com" TargetMode="External"/><Relationship Id="rId16" Type="http://schemas.openxmlformats.org/officeDocument/2006/relationships/hyperlink" Target="https://dkstroitel.kmr.muzkult.ru/afisha/event/94385179" TargetMode="External"/><Relationship Id="rId107" Type="http://schemas.openxmlformats.org/officeDocument/2006/relationships/hyperlink" Target="https://vk.com/no_fstr?w=wall-211191479_525" TargetMode="External"/><Relationship Id="rId11" Type="http://schemas.openxmlformats.org/officeDocument/2006/relationships/hyperlink" Target="https://abakan.bezformata.com/listnews/hakasii-startovalo-pervenstvo-sibiri/114771944/" TargetMode="External"/><Relationship Id="rId32" Type="http://schemas.openxmlformats.org/officeDocument/2006/relationships/hyperlink" Target="https://vk.com/grand_dance_studio?w=wall-32459040_8940%2Fall" TargetMode="External"/><Relationship Id="rId37" Type="http://schemas.openxmlformats.org/officeDocument/2006/relationships/hyperlink" Target="https://shitoryu-nsk.ru/pervenstvo-novosibirskoj-oblasti-po-karate" TargetMode="External"/><Relationship Id="rId53" Type="http://schemas.openxmlformats.org/officeDocument/2006/relationships/hyperlink" Target="https://vk.com/event59748448" TargetMode="External"/><Relationship Id="rId58" Type="http://schemas.openxmlformats.org/officeDocument/2006/relationships/hyperlink" Target="https://xppen-shop.ru/news/konkursy/konkurs-risunka-zimnie-istorii/" TargetMode="External"/><Relationship Id="rId74" Type="http://schemas.openxmlformats.org/officeDocument/2006/relationships/hyperlink" Target="https://art-ptica.ru/vse-kraski-mira/" TargetMode="External"/><Relationship Id="rId79" Type="http://schemas.openxmlformats.org/officeDocument/2006/relationships/hyperlink" Target="https://vk.com/star_proekt" TargetMode="External"/><Relationship Id="rId102" Type="http://schemas.openxmlformats.org/officeDocument/2006/relationships/hyperlink" Target="https://talantorg.ru/" TargetMode="External"/><Relationship Id="rId5" Type="http://schemas.openxmlformats.org/officeDocument/2006/relationships/hyperlink" Target="https://kolpashevo.bezformata.com/listnews/horeografii-oriental-bollywood/117679000/" TargetMode="External"/><Relationship Id="rId90" Type="http://schemas.openxmlformats.org/officeDocument/2006/relationships/hyperlink" Target="https://www.tvorchestvospb.ru/" TargetMode="External"/><Relationship Id="rId95" Type="http://schemas.openxmlformats.org/officeDocument/2006/relationships/hyperlink" Target="https://vk.com/im?w=wall-13409015_82284_r82412" TargetMode="External"/><Relationship Id="rId22" Type="http://schemas.openxmlformats.org/officeDocument/2006/relationships/hyperlink" Target="https://vk.com/wall3392185_2792" TargetMode="External"/><Relationship Id="rId27" Type="http://schemas.openxmlformats.org/officeDocument/2006/relationships/hyperlink" Target="https://shitoryu-nsk.ru/pervenstvo-novosibirskoj-oblasti-po-karate" TargetMode="External"/><Relationship Id="rId43" Type="http://schemas.openxmlformats.org/officeDocument/2006/relationships/hyperlink" Target="https://vk.com/molodozhgostin?w=wall-138507264_320%2Fall" TargetMode="External"/><Relationship Id="rId48" Type="http://schemas.openxmlformats.org/officeDocument/2006/relationships/hyperlink" Target="https://vk.com/activatortalantov" TargetMode="External"/><Relationship Id="rId64" Type="http://schemas.openxmlformats.org/officeDocument/2006/relationships/hyperlink" Target="https://prem-org.ru/" TargetMode="External"/><Relationship Id="rId69" Type="http://schemas.openxmlformats.org/officeDocument/2006/relationships/hyperlink" Target="https://talantorg.ru/" TargetMode="External"/><Relationship Id="rId80" Type="http://schemas.openxmlformats.org/officeDocument/2006/relationships/hyperlink" Target="https://disk.yandex.ru/i/k5deHag8hw13og" TargetMode="External"/><Relationship Id="rId85" Type="http://schemas.openxmlformats.org/officeDocument/2006/relationships/hyperlink" Target="https://vk.com/fest_muzikantoff" TargetMode="External"/><Relationship Id="rId12" Type="http://schemas.openxmlformats.org/officeDocument/2006/relationships/hyperlink" Target="https://vk.com/wall-17945693_27753" TargetMode="External"/><Relationship Id="rId17" Type="http://schemas.openxmlformats.org/officeDocument/2006/relationships/hyperlink" Target="https://vk.com/club129893825?w=wall-129893825_1641%2Fall" TargetMode="External"/><Relationship Id="rId33" Type="http://schemas.openxmlformats.org/officeDocument/2006/relationships/hyperlink" Target="https://vk.com/wall-217002099_244" TargetMode="External"/><Relationship Id="rId38" Type="http://schemas.openxmlformats.org/officeDocument/2006/relationships/hyperlink" Target="https://myrosmol.ru/measures" TargetMode="External"/><Relationship Id="rId59" Type="http://schemas.openxmlformats.org/officeDocument/2006/relationships/hyperlink" Target="https://foto-konkursy.ru/otkrytka-iz-karelii" TargetMode="External"/><Relationship Id="rId103" Type="http://schemas.openxmlformats.org/officeDocument/2006/relationships/hyperlink" Target="https://vk.com/public_detmuz?w=wall-57886097_2255" TargetMode="External"/><Relationship Id="rId108" Type="http://schemas.openxmlformats.org/officeDocument/2006/relationships/hyperlink" Target="http://altaicompass.com/files/rez/20230630_results.html?ranking=1&amp;sportorg=1" TargetMode="External"/><Relationship Id="rId54" Type="http://schemas.openxmlformats.org/officeDocument/2006/relationships/hyperlink" Target="https://vk.com/expromt_school" TargetMode="External"/><Relationship Id="rId70" Type="http://schemas.openxmlformats.org/officeDocument/2006/relationships/hyperlink" Target="https://vk.com/fest_muzikantoff" TargetMode="External"/><Relationship Id="rId75" Type="http://schemas.openxmlformats.org/officeDocument/2006/relationships/hyperlink" Target="https://tvorchestvospb.ru/" TargetMode="External"/><Relationship Id="rId91" Type="http://schemas.openxmlformats.org/officeDocument/2006/relationships/hyperlink" Target="https://vk.com/zharpti" TargetMode="External"/><Relationship Id="rId96" Type="http://schemas.openxmlformats.org/officeDocument/2006/relationships/hyperlink" Target="https://vk.com/fest_muzikantoff" TargetMode="External"/><Relationship Id="rId1" Type="http://schemas.openxmlformats.org/officeDocument/2006/relationships/hyperlink" Target="https://vk.com/nskzodiak?w=wall-65986007_23726" TargetMode="External"/><Relationship Id="rId6" Type="http://schemas.openxmlformats.org/officeDocument/2006/relationships/hyperlink" Target="https://rttf.ru/events/336" TargetMode="External"/><Relationship Id="rId15" Type="http://schemas.openxmlformats.org/officeDocument/2006/relationships/hyperlink" Target="https://junior-nsk.ru/wp-content/uploads/2021/11/&#1050;&#1086;&#1085;&#1094;&#1077;&#1087;&#1094;&#1080;&#1103;-&#1055;&#1056;&#1054;&#1045;&#1050;&#1058;_-&#1074;&#1089;&#1090;&#1088;&#1077;&#1095;&#1072;-&#1089;&#1086;-&#1089;&#1084;&#1099;&#1089;&#1083;&#1086;&#1084;.pdf" TargetMode="External"/><Relationship Id="rId23" Type="http://schemas.openxmlformats.org/officeDocument/2006/relationships/hyperlink" Target="https://novo-sibirsk.ru/news/344091/" TargetMode="External"/><Relationship Id="rId28" Type="http://schemas.openxmlformats.org/officeDocument/2006/relationships/hyperlink" Target="https://mk.nso.ru/news/9619" TargetMode="External"/><Relationship Id="rId36" Type="http://schemas.openxmlformats.org/officeDocument/2006/relationships/hyperlink" Target="https://nsk.zoon.ru/trainings/shkola_tantsev_pervaya_liniya_na_kubovoj_ulitse-c127/social/" TargetMode="External"/><Relationship Id="rId49" Type="http://schemas.openxmlformats.org/officeDocument/2006/relationships/hyperlink" Target="https://vk.com/park_kirova" TargetMode="External"/><Relationship Id="rId57" Type="http://schemas.openxmlformats.org/officeDocument/2006/relationships/hyperlink" Target="https://talantorg.ru/" TargetMode="External"/><Relationship Id="rId106" Type="http://schemas.openxmlformats.org/officeDocument/2006/relationships/hyperlink" Target="https://vk.com/no_fstr?w=wall-211191479_396" TargetMode="External"/><Relationship Id="rId10" Type="http://schemas.openxmlformats.org/officeDocument/2006/relationships/hyperlink" Target="https://pulse19.ru/170186-v-abakane-podveli-itogi-pervenstva-sfo-po-nastolnomu-tennisu-2/" TargetMode="External"/><Relationship Id="rId31" Type="http://schemas.openxmlformats.org/officeDocument/2006/relationships/hyperlink" Target="https://vk.com/doc350029266_664636610?hash=UsLqDHqd59eAJ7LOpd8l35I21o0WGjGM56bUd0Tsg2L&amp;dl=t4LT7rfLddXzFFRZPlsCKgy07o4ESAzuLdMDs6XrNoP" TargetMode="External"/><Relationship Id="rId44" Type="http://schemas.openxmlformats.org/officeDocument/2006/relationships/hyperlink" Target="https://vk.com/wall3392185_2792" TargetMode="External"/><Relationship Id="rId52" Type="http://schemas.openxmlformats.org/officeDocument/2006/relationships/hyperlink" Target="https://vk.com/expromt_school" TargetMode="External"/><Relationship Id="rId60" Type="http://schemas.openxmlformats.org/officeDocument/2006/relationships/hyperlink" Target="https://www.konkurs-izo.ru/" TargetMode="External"/><Relationship Id="rId65" Type="http://schemas.openxmlformats.org/officeDocument/2006/relationships/hyperlink" Target="https://vk.com/fest_muzikantoff" TargetMode="External"/><Relationship Id="rId73" Type="http://schemas.openxmlformats.org/officeDocument/2006/relationships/hyperlink" Target="https://www.vershina-masterov.ru/konkursy/podvodnyj-mir" TargetMode="External"/><Relationship Id="rId78" Type="http://schemas.openxmlformats.org/officeDocument/2006/relationships/hyperlink" Target="https://www.art-talant.org/raspisanie/detskie-konkyrsi/mezhdunarodnyj-konkurs-izobrazitelnogo-iskusstva-i-avtorskoj-fotografii-posvjaschennyj-dnju-dikoj-prirody-prikosnovenie-k-prirode" TargetMode="External"/><Relationship Id="rId81" Type="http://schemas.openxmlformats.org/officeDocument/2006/relationships/hyperlink" Target="https://talantorg.ru/" TargetMode="External"/><Relationship Id="rId86" Type="http://schemas.openxmlformats.org/officeDocument/2006/relationships/hyperlink" Target="https://vk.com/vdoxnovenie_fesf" TargetMode="External"/><Relationship Id="rId94" Type="http://schemas.openxmlformats.org/officeDocument/2006/relationships/hyperlink" Target="https://www.art-talant.org/raboty/konkursnye-raboty/cvetochnyj-kalejdoskop" TargetMode="External"/><Relationship Id="rId99" Type="http://schemas.openxmlformats.org/officeDocument/2006/relationships/hyperlink" Target="https://vk.com/fest_muzikantoff" TargetMode="External"/><Relationship Id="rId101" Type="http://schemas.openxmlformats.org/officeDocument/2006/relationships/hyperlink" Target="https://www.nevskayapalitra.ru/konkurs-risunkov-2022/" TargetMode="External"/><Relationship Id="rId4" Type="http://schemas.openxmlformats.org/officeDocument/2006/relationships/hyperlink" Target="https://vk.com/event191553836" TargetMode="External"/><Relationship Id="rId9" Type="http://schemas.openxmlformats.org/officeDocument/2006/relationships/hyperlink" Target="https://barnaul.org/news/chempionat-sibiri-po-nastolnomu-tennisu-startuet-v-barnaule-24-yanvarya.html" TargetMode="External"/><Relationship Id="rId13" Type="http://schemas.openxmlformats.org/officeDocument/2006/relationships/hyperlink" Target="https://vk.com/wall150923881_52142" TargetMode="External"/><Relationship Id="rId18" Type="http://schemas.openxmlformats.org/officeDocument/2006/relationships/hyperlink" Target="https://vk.com/grand_dance_studio?w=wall-32459040_8900%2Fall" TargetMode="External"/><Relationship Id="rId39" Type="http://schemas.openxmlformats.org/officeDocument/2006/relationships/hyperlink" Target="https://vk.com/wall3392185_2792" TargetMode="External"/><Relationship Id="rId109" Type="http://schemas.openxmlformats.org/officeDocument/2006/relationships/hyperlink" Target="https://www.orient.nsk.ru/prostory2023" TargetMode="External"/><Relationship Id="rId34" Type="http://schemas.openxmlformats.org/officeDocument/2006/relationships/hyperlink" Target="https://detinso.ru/news/oblastnye-sorevnovaniya-po-komnatnym-radioupravlyaemym-modelyam-vertoletov" TargetMode="External"/><Relationship Id="rId50" Type="http://schemas.openxmlformats.org/officeDocument/2006/relationships/hyperlink" Target="https://vk.com/youthresidence?w=wall-186614899_2085" TargetMode="External"/><Relationship Id="rId55" Type="http://schemas.openxmlformats.org/officeDocument/2006/relationships/hyperlink" Target="https://vk.com/expromt_school" TargetMode="External"/><Relationship Id="rId76" Type="http://schemas.openxmlformats.org/officeDocument/2006/relationships/hyperlink" Target="https://vk.com/revival_arts" TargetMode="External"/><Relationship Id="rId97" Type="http://schemas.openxmlformats.org/officeDocument/2006/relationships/hyperlink" Target="https://prem-org.ru/" TargetMode="External"/><Relationship Id="rId104" Type="http://schemas.openxmlformats.org/officeDocument/2006/relationships/hyperlink" Target="https://vk.com/star_friends_fest?w=wall-185052421_680" TargetMode="External"/><Relationship Id="rId7" Type="http://schemas.openxmlformats.org/officeDocument/2006/relationships/hyperlink" Target="https://klnt-solaris.ru/pologenie/detskiy-turnir-rozhdestvenskaya-raketka" TargetMode="External"/><Relationship Id="rId71" Type="http://schemas.openxmlformats.org/officeDocument/2006/relationships/hyperlink" Target="https://vk.com/fest_muzikantoff" TargetMode="External"/><Relationship Id="rId92" Type="http://schemas.openxmlformats.org/officeDocument/2006/relationships/hyperlink" Target="https://festkonkurs.ru/" TargetMode="External"/><Relationship Id="rId2" Type="http://schemas.openxmlformats.org/officeDocument/2006/relationships/hyperlink" Target="https://www.kristall.berdsk.ru/tennis" TargetMode="External"/><Relationship Id="rId29" Type="http://schemas.openxmlformats.org/officeDocument/2006/relationships/hyperlink" Target="https://detinso.ru/news/&#1055;&#1088;&#1086;&#1090;&#1086;&#1082;&#1086;&#1083;%2012%20&#1092;&#1077;&#1074;&#1088;&#1072;&#1083;&#1103;%202023%20&#1072;&#1074;&#1080;&#1072;.pdf" TargetMode="External"/><Relationship Id="rId24" Type="http://schemas.openxmlformats.org/officeDocument/2006/relationships/hyperlink" Target="https://scisc.ru/konkurs-dobrovolets-goda-novosibirsk/" TargetMode="External"/><Relationship Id="rId40" Type="http://schemas.openxmlformats.org/officeDocument/2006/relationships/hyperlink" Target="https://vk.com/club129893825?w=wall-129893825_1637%2Fall" TargetMode="External"/><Relationship Id="rId45" Type="http://schemas.openxmlformats.org/officeDocument/2006/relationships/hyperlink" Target="https://stankin.ru/subdivisions/id_181/about" TargetMode="External"/><Relationship Id="rId66" Type="http://schemas.openxmlformats.org/officeDocument/2006/relationships/hyperlink" Target="https://art-mercury.ru/" TargetMode="External"/><Relationship Id="rId87" Type="http://schemas.openxmlformats.org/officeDocument/2006/relationships/hyperlink" Target="https://vk.com/fest_muzikantoff" TargetMode="External"/><Relationship Id="rId110" Type="http://schemas.openxmlformats.org/officeDocument/2006/relationships/hyperlink" Target="https://vk.com/orientpandansk?w=wall-86481521_516%2Fall" TargetMode="External"/><Relationship Id="rId61" Type="http://schemas.openxmlformats.org/officeDocument/2006/relationships/hyperlink" Target="https://vk.com/konkurs_my_russia" TargetMode="External"/><Relationship Id="rId82" Type="http://schemas.openxmlformats.org/officeDocument/2006/relationships/hyperlink" Target="https://www.eurokultura.com/" TargetMode="External"/><Relationship Id="rId19" Type="http://schemas.openxmlformats.org/officeDocument/2006/relationships/hyperlink" Target="https://timolod.ru/media/news/konkurs-talantov-tochka-vzleta-otkryvaet-priyem-zayavok/" TargetMode="External"/><Relationship Id="rId14" Type="http://schemas.openxmlformats.org/officeDocument/2006/relationships/hyperlink" Target="https://nsk.zoon.ru/trainings/shkola_tantsev_pervaya_liniya_na_kubovoj_ulitse-c127/social/" TargetMode="External"/><Relationship Id="rId30" Type="http://schemas.openxmlformats.org/officeDocument/2006/relationships/hyperlink" Target="https://mk.nso.ru/news/9619" TargetMode="External"/><Relationship Id="rId35" Type="http://schemas.openxmlformats.org/officeDocument/2006/relationships/hyperlink" Target="https://vk.com/wall3392185_2775" TargetMode="External"/><Relationship Id="rId56" Type="http://schemas.openxmlformats.org/officeDocument/2006/relationships/hyperlink" Target="https://talantorg.ru/" TargetMode="External"/><Relationship Id="rId77" Type="http://schemas.openxmlformats.org/officeDocument/2006/relationships/hyperlink" Target="https://tvorchestvospb.ru/" TargetMode="External"/><Relationship Id="rId100" Type="http://schemas.openxmlformats.org/officeDocument/2006/relationships/hyperlink" Target="https://vk.com/konkurs_my_russia" TargetMode="External"/><Relationship Id="rId105" Type="http://schemas.openxmlformats.org/officeDocument/2006/relationships/hyperlink" Target="https://vk.com/artistsibiri?w=wall-199252350_572" TargetMode="External"/><Relationship Id="rId8" Type="http://schemas.openxmlformats.org/officeDocument/2006/relationships/hyperlink" Target="https://dussh2nsk.edusite.ru/mconstr.html?page=/p54aa1.html" TargetMode="External"/><Relationship Id="rId51" Type="http://schemas.openxmlformats.org/officeDocument/2006/relationships/hyperlink" Target="https://vk.com/konkursy2020" TargetMode="External"/><Relationship Id="rId72" Type="http://schemas.openxmlformats.org/officeDocument/2006/relationships/hyperlink" Target="https://tvorchestvospb.ru/" TargetMode="External"/><Relationship Id="rId93" Type="http://schemas.openxmlformats.org/officeDocument/2006/relationships/hyperlink" Target="https://www.art-talant.org/raboty/konkursnye-raboty/morskie-sezony" TargetMode="External"/><Relationship Id="rId98" Type="http://schemas.openxmlformats.org/officeDocument/2006/relationships/hyperlink" Target="https://vk.com/sibfest2017" TargetMode="External"/><Relationship Id="rId3" Type="http://schemas.openxmlformats.org/officeDocument/2006/relationships/hyperlink" Target="https://www.kristall.berdsk.ru/tennis" TargetMode="External"/><Relationship Id="rId25" Type="http://schemas.openxmlformats.org/officeDocument/2006/relationships/hyperlink" Target="https://novo-sibirsk.ru/news/375453/" TargetMode="External"/><Relationship Id="rId46" Type="http://schemas.openxmlformats.org/officeDocument/2006/relationships/hyperlink" Target="https://csp86.ru/2022/01/21/vserossijskie-sorevnovanija-po-karatje-kubok-priirtyshja" TargetMode="External"/><Relationship Id="rId67" Type="http://schemas.openxmlformats.org/officeDocument/2006/relationships/hyperlink" Target="https://prem-org.ru/premiera" TargetMode="External"/><Relationship Id="rId20" Type="http://schemas.openxmlformats.org/officeDocument/2006/relationships/hyperlink" Target="https://vk.com/wall3392185_2777" TargetMode="External"/><Relationship Id="rId41" Type="http://schemas.openxmlformats.org/officeDocument/2006/relationships/hyperlink" Target="https://&#1084;&#1094;&#1090;&#1080;1.&#1088;&#1092;/disney" TargetMode="External"/><Relationship Id="rId62" Type="http://schemas.openxmlformats.org/officeDocument/2006/relationships/hyperlink" Target="https://rcfh.ru/presscenter/novosti/roslesozashchita-priglashaet-k-uchastiyu-vo-vserossiyskom-konkurse-detskikh-risunkov-rebyat-iz-mosko/" TargetMode="External"/><Relationship Id="rId83" Type="http://schemas.openxmlformats.org/officeDocument/2006/relationships/hyperlink" Target="https://www.tvorchestvospb.ru/" TargetMode="External"/><Relationship Id="rId88" Type="http://schemas.openxmlformats.org/officeDocument/2006/relationships/hyperlink" Target="https://vk.com/fest_muzikantoff" TargetMode="External"/><Relationship Id="rId11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rutube.ru/channel/25385156/" TargetMode="External"/><Relationship Id="rId1" Type="http://schemas.openxmlformats.org/officeDocument/2006/relationships/hyperlink" Target="https://timolod.ru/organization/molodezhnye-tsentry/zodiak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hyperlink" Target="https://vk.com/pro_region" TargetMode="External"/><Relationship Id="rId7" Type="http://schemas.openxmlformats.org/officeDocument/2006/relationships/hyperlink" Target="https://edu.dobro.ru/courses/70/" TargetMode="External"/><Relationship Id="rId2" Type="http://schemas.openxmlformats.org/officeDocument/2006/relationships/hyperlink" Target="https://pro.sgdeti.ru/" TargetMode="External"/><Relationship Id="rId1" Type="http://schemas.openxmlformats.org/officeDocument/2006/relationships/hyperlink" Target="https://www.art-talant.org/kursy/dopolnitelnoe-obrazovanie/vidy-stili-i-tehniki-v-izobrazitelnom-iskusstve" TargetMode="External"/><Relationship Id="rId6" Type="http://schemas.openxmlformats.org/officeDocument/2006/relationships/hyperlink" Target="https://edu.dobro.ru/courses/75/?amp&amp;amp&amp;amp" TargetMode="External"/><Relationship Id="rId5" Type="http://schemas.openxmlformats.org/officeDocument/2006/relationships/hyperlink" Target="https://azbuka-rosmol.ru/teach/control/stream" TargetMode="External"/><Relationship Id="rId4" Type="http://schemas.openxmlformats.org/officeDocument/2006/relationships/hyperlink" Target="https://ngti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topLeftCell="A7" zoomScaleSheetLayoutView="100" workbookViewId="0">
      <selection activeCell="A6" sqref="A6:B6"/>
    </sheetView>
  </sheetViews>
  <sheetFormatPr defaultColWidth="9.140625" defaultRowHeight="15" x14ac:dyDescent="0.25"/>
  <cols>
    <col min="1" max="1" width="10.140625" style="33" customWidth="1"/>
    <col min="2" max="2" width="9.140625" style="33"/>
    <col min="3" max="3" width="2.140625" style="33" customWidth="1"/>
    <col min="4" max="7" width="9.140625" style="33"/>
    <col min="8" max="8" width="8.5703125" style="33" customWidth="1"/>
    <col min="9" max="9" width="9.140625" style="33"/>
    <col min="10" max="10" width="9.140625" style="33" customWidth="1"/>
    <col min="11" max="11" width="5.42578125" style="33" customWidth="1"/>
    <col min="12" max="12" width="15.5703125" style="33" customWidth="1"/>
    <col min="13" max="13" width="9.140625" style="33"/>
    <col min="14" max="14" width="15.5703125" style="33" customWidth="1"/>
    <col min="15" max="16384" width="9.140625" style="33"/>
  </cols>
  <sheetData>
    <row r="1" spans="1:14" ht="20.25" x14ac:dyDescent="0.25">
      <c r="A1" s="306" t="s">
        <v>263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8"/>
    </row>
    <row r="2" spans="1:14" ht="38.25" customHeight="1" x14ac:dyDescent="0.25">
      <c r="A2" s="187"/>
      <c r="N2" s="188"/>
    </row>
    <row r="3" spans="1:14" ht="19.5" customHeight="1" x14ac:dyDescent="0.25">
      <c r="A3" s="323" t="s">
        <v>199</v>
      </c>
      <c r="B3" s="324"/>
      <c r="C3" s="324"/>
      <c r="D3" s="324"/>
      <c r="E3" s="324"/>
      <c r="L3" s="309"/>
      <c r="M3" s="309"/>
      <c r="N3" s="310"/>
    </row>
    <row r="4" spans="1:14" ht="15.75" x14ac:dyDescent="0.25">
      <c r="A4" s="189" t="s">
        <v>72</v>
      </c>
      <c r="B4" s="322" t="s">
        <v>282</v>
      </c>
      <c r="C4" s="322"/>
      <c r="D4" s="322"/>
      <c r="E4" s="322"/>
      <c r="N4" s="188"/>
    </row>
    <row r="5" spans="1:14" ht="21.75" customHeight="1" x14ac:dyDescent="0.25">
      <c r="A5" s="325"/>
      <c r="B5" s="322"/>
      <c r="C5" s="322"/>
      <c r="D5" s="322"/>
      <c r="E5" s="322"/>
      <c r="N5" s="188"/>
    </row>
    <row r="6" spans="1:14" ht="30.75" customHeight="1" x14ac:dyDescent="0.25">
      <c r="A6" s="322" t="s">
        <v>283</v>
      </c>
      <c r="B6" s="322"/>
      <c r="D6" s="326"/>
      <c r="E6" s="326"/>
      <c r="N6" s="188"/>
    </row>
    <row r="7" spans="1:14" ht="12.75" customHeight="1" x14ac:dyDescent="0.25">
      <c r="A7" s="327" t="s">
        <v>200</v>
      </c>
      <c r="B7" s="328"/>
      <c r="D7" s="304" t="s">
        <v>201</v>
      </c>
      <c r="E7" s="304"/>
      <c r="N7" s="188"/>
    </row>
    <row r="8" spans="1:14" ht="12.75" customHeight="1" x14ac:dyDescent="0.25">
      <c r="A8" s="190"/>
      <c r="B8" s="305" t="s">
        <v>202</v>
      </c>
      <c r="C8" s="305"/>
      <c r="D8" s="305"/>
      <c r="E8" s="97"/>
      <c r="N8" s="188"/>
    </row>
    <row r="9" spans="1:14" ht="101.25" customHeight="1" x14ac:dyDescent="0.25">
      <c r="A9" s="187"/>
      <c r="N9" s="188"/>
    </row>
    <row r="10" spans="1:14" ht="18.75" x14ac:dyDescent="0.3">
      <c r="A10" s="312" t="s">
        <v>93</v>
      </c>
      <c r="B10" s="313"/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313"/>
      <c r="N10" s="314"/>
    </row>
    <row r="11" spans="1:14" ht="18.75" customHeight="1" x14ac:dyDescent="0.3">
      <c r="A11" s="315" t="s">
        <v>284</v>
      </c>
      <c r="B11" s="316"/>
      <c r="C11" s="316"/>
      <c r="D11" s="316"/>
      <c r="E11" s="316"/>
      <c r="F11" s="316"/>
      <c r="G11" s="316"/>
      <c r="H11" s="316"/>
      <c r="I11" s="316"/>
      <c r="J11" s="316"/>
      <c r="K11" s="316"/>
      <c r="L11" s="316"/>
      <c r="M11" s="316"/>
      <c r="N11" s="317"/>
    </row>
    <row r="12" spans="1:14" x14ac:dyDescent="0.25">
      <c r="A12" s="318" t="s">
        <v>94</v>
      </c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20"/>
    </row>
    <row r="13" spans="1:14" ht="18.75" x14ac:dyDescent="0.3">
      <c r="A13" s="187"/>
      <c r="E13" s="191" t="s">
        <v>95</v>
      </c>
      <c r="F13" s="311">
        <v>2023</v>
      </c>
      <c r="G13" s="311"/>
      <c r="H13" s="321" t="s">
        <v>96</v>
      </c>
      <c r="I13" s="321"/>
      <c r="J13" s="321"/>
      <c r="N13" s="188"/>
    </row>
    <row r="14" spans="1:14" x14ac:dyDescent="0.25">
      <c r="A14" s="187"/>
      <c r="N14" s="188"/>
    </row>
    <row r="15" spans="1:14" x14ac:dyDescent="0.25">
      <c r="A15" s="187"/>
      <c r="N15" s="188"/>
    </row>
    <row r="16" spans="1:14" x14ac:dyDescent="0.25">
      <c r="A16" s="187"/>
      <c r="N16" s="188"/>
    </row>
    <row r="17" spans="1:14" x14ac:dyDescent="0.25">
      <c r="A17" s="187"/>
      <c r="N17" s="188"/>
    </row>
    <row r="18" spans="1:14" x14ac:dyDescent="0.25">
      <c r="A18" s="187"/>
      <c r="N18" s="188"/>
    </row>
    <row r="19" spans="1:14" x14ac:dyDescent="0.25">
      <c r="A19" s="187"/>
      <c r="N19" s="188"/>
    </row>
    <row r="20" spans="1:14" x14ac:dyDescent="0.25">
      <c r="A20" s="187"/>
      <c r="N20" s="188"/>
    </row>
    <row r="21" spans="1:14" x14ac:dyDescent="0.25">
      <c r="A21" s="187"/>
      <c r="N21" s="188"/>
    </row>
    <row r="22" spans="1:14" x14ac:dyDescent="0.25">
      <c r="A22" s="187"/>
      <c r="N22" s="188"/>
    </row>
    <row r="23" spans="1:14" ht="18.75" x14ac:dyDescent="0.25">
      <c r="A23" s="301" t="s">
        <v>188</v>
      </c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  <c r="M23" s="302"/>
      <c r="N23" s="303"/>
    </row>
    <row r="24" spans="1:14" x14ac:dyDescent="0.25">
      <c r="A24" s="187"/>
      <c r="N24" s="188"/>
    </row>
    <row r="25" spans="1:14" x14ac:dyDescent="0.25">
      <c r="A25" s="187"/>
      <c r="N25" s="188"/>
    </row>
    <row r="26" spans="1:14" x14ac:dyDescent="0.25">
      <c r="A26" s="187"/>
      <c r="N26" s="188"/>
    </row>
    <row r="27" spans="1:14" x14ac:dyDescent="0.25">
      <c r="A27" s="187"/>
      <c r="N27" s="188"/>
    </row>
    <row r="28" spans="1:14" x14ac:dyDescent="0.25">
      <c r="A28" s="187"/>
      <c r="N28" s="188"/>
    </row>
    <row r="29" spans="1:14" x14ac:dyDescent="0.25">
      <c r="A29" s="192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4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4"/>
  <sheetViews>
    <sheetView tabSelected="1" view="pageBreakPreview" topLeftCell="A112" zoomScale="86" zoomScaleSheetLayoutView="86" workbookViewId="0">
      <selection activeCell="C30" sqref="C30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6" width="25.42578125" customWidth="1"/>
  </cols>
  <sheetData>
    <row r="1" spans="1:6" ht="37.5" customHeight="1" x14ac:dyDescent="0.25">
      <c r="A1" s="371" t="s">
        <v>240</v>
      </c>
      <c r="B1" s="371"/>
      <c r="C1" s="371"/>
      <c r="D1" s="371"/>
      <c r="E1" s="371"/>
      <c r="F1" s="371"/>
    </row>
    <row r="2" spans="1:6" ht="86.25" customHeight="1" x14ac:dyDescent="0.25">
      <c r="A2" s="23" t="s">
        <v>56</v>
      </c>
      <c r="B2" s="23" t="s">
        <v>117</v>
      </c>
      <c r="C2" s="23" t="s">
        <v>248</v>
      </c>
      <c r="D2" s="133" t="s">
        <v>259</v>
      </c>
      <c r="E2" s="133" t="s">
        <v>246</v>
      </c>
      <c r="F2" s="23" t="s">
        <v>260</v>
      </c>
    </row>
    <row r="3" spans="1:6" ht="18.75" x14ac:dyDescent="0.25">
      <c r="A3" s="121"/>
      <c r="B3" s="122" t="s">
        <v>218</v>
      </c>
      <c r="C3" s="121"/>
      <c r="D3" s="145"/>
      <c r="E3" s="145"/>
      <c r="F3" s="121"/>
    </row>
    <row r="4" spans="1:6" ht="19.5" thickBot="1" x14ac:dyDescent="0.35">
      <c r="A4" s="123"/>
      <c r="B4" s="119" t="s">
        <v>55</v>
      </c>
      <c r="C4" s="120"/>
      <c r="D4" s="120"/>
      <c r="E4" s="120"/>
      <c r="F4" s="120"/>
    </row>
    <row r="5" spans="1:6" ht="57" thickBot="1" x14ac:dyDescent="0.3">
      <c r="A5" s="88">
        <v>1</v>
      </c>
      <c r="B5" s="291" t="s">
        <v>880</v>
      </c>
      <c r="C5" s="289" t="s">
        <v>881</v>
      </c>
      <c r="D5" s="291" t="s">
        <v>882</v>
      </c>
      <c r="E5" s="290" t="s">
        <v>883</v>
      </c>
      <c r="F5" s="291" t="s">
        <v>884</v>
      </c>
    </row>
    <row r="6" spans="1:6" ht="18.75" x14ac:dyDescent="0.25">
      <c r="A6" s="88">
        <v>2</v>
      </c>
      <c r="B6" s="61"/>
      <c r="C6" s="61"/>
      <c r="D6" s="61"/>
      <c r="E6" s="61"/>
      <c r="F6" s="61"/>
    </row>
    <row r="7" spans="1:6" ht="18.75" x14ac:dyDescent="0.25">
      <c r="A7" s="88">
        <v>3</v>
      </c>
      <c r="B7" s="61"/>
      <c r="C7" s="61"/>
      <c r="D7" s="61"/>
      <c r="E7" s="61"/>
      <c r="F7" s="61"/>
    </row>
    <row r="8" spans="1:6" ht="18.75" x14ac:dyDescent="0.25">
      <c r="A8" s="88">
        <v>4</v>
      </c>
      <c r="B8" s="61"/>
      <c r="C8" s="61"/>
      <c r="D8" s="61"/>
      <c r="E8" s="61"/>
      <c r="F8" s="61"/>
    </row>
    <row r="9" spans="1:6" ht="18.75" x14ac:dyDescent="0.25">
      <c r="A9" s="88">
        <v>5</v>
      </c>
      <c r="B9" s="61"/>
      <c r="C9" s="61"/>
      <c r="D9" s="61"/>
      <c r="E9" s="61"/>
      <c r="F9" s="61"/>
    </row>
    <row r="10" spans="1:6" ht="23.25" customHeight="1" x14ac:dyDescent="0.3">
      <c r="A10" s="123"/>
      <c r="B10" s="119" t="s">
        <v>220</v>
      </c>
      <c r="C10" s="120"/>
      <c r="D10" s="120"/>
      <c r="E10" s="120"/>
      <c r="F10" s="120"/>
    </row>
    <row r="11" spans="1:6" ht="18.75" x14ac:dyDescent="0.25">
      <c r="A11" s="88">
        <v>1</v>
      </c>
      <c r="B11" s="51"/>
      <c r="C11" s="51"/>
      <c r="D11" s="51"/>
      <c r="E11" s="51"/>
      <c r="F11" s="51"/>
    </row>
    <row r="12" spans="1:6" ht="18.75" x14ac:dyDescent="0.25">
      <c r="A12" s="88">
        <v>2</v>
      </c>
      <c r="B12" s="51"/>
      <c r="C12" s="51"/>
      <c r="D12" s="51"/>
      <c r="E12" s="51"/>
      <c r="F12" s="51"/>
    </row>
    <row r="13" spans="1:6" ht="18.75" x14ac:dyDescent="0.25">
      <c r="A13" s="88">
        <v>3</v>
      </c>
      <c r="B13" s="51"/>
      <c r="C13" s="51"/>
      <c r="D13" s="51"/>
      <c r="E13" s="51"/>
      <c r="F13" s="51"/>
    </row>
    <row r="14" spans="1:6" ht="18.75" x14ac:dyDescent="0.25">
      <c r="A14" s="88">
        <v>4</v>
      </c>
      <c r="B14" s="51"/>
      <c r="C14" s="51"/>
      <c r="D14" s="51"/>
      <c r="E14" s="51"/>
      <c r="F14" s="51"/>
    </row>
    <row r="15" spans="1:6" ht="18.75" x14ac:dyDescent="0.25">
      <c r="A15" s="88">
        <v>5</v>
      </c>
      <c r="B15" s="51"/>
      <c r="C15" s="51"/>
      <c r="D15" s="51"/>
      <c r="E15" s="51"/>
      <c r="F15" s="51"/>
    </row>
    <row r="16" spans="1:6" ht="18.75" x14ac:dyDescent="0.3">
      <c r="A16" s="123"/>
      <c r="B16" s="119" t="s">
        <v>65</v>
      </c>
      <c r="C16" s="120"/>
      <c r="D16" s="120"/>
      <c r="E16" s="120"/>
      <c r="F16" s="120"/>
    </row>
    <row r="17" spans="1:6" ht="18.75" x14ac:dyDescent="0.25">
      <c r="A17" s="88">
        <v>1</v>
      </c>
      <c r="B17" s="51"/>
      <c r="C17" s="51"/>
      <c r="D17" s="51"/>
      <c r="E17" s="51"/>
      <c r="F17" s="51"/>
    </row>
    <row r="18" spans="1:6" ht="18.75" x14ac:dyDescent="0.25">
      <c r="A18" s="88">
        <v>2</v>
      </c>
      <c r="B18" s="51"/>
      <c r="C18" s="51"/>
      <c r="D18" s="51"/>
      <c r="E18" s="51"/>
      <c r="F18" s="51"/>
    </row>
    <row r="19" spans="1:6" ht="18.75" x14ac:dyDescent="0.25">
      <c r="A19" s="88">
        <v>3</v>
      </c>
      <c r="B19" s="51"/>
      <c r="C19" s="51"/>
      <c r="D19" s="51"/>
      <c r="E19" s="51"/>
      <c r="F19" s="51"/>
    </row>
    <row r="20" spans="1:6" ht="18.75" x14ac:dyDescent="0.25">
      <c r="A20" s="88">
        <v>4</v>
      </c>
      <c r="B20" s="51"/>
      <c r="C20" s="51"/>
      <c r="D20" s="51"/>
      <c r="E20" s="51"/>
      <c r="F20" s="51"/>
    </row>
    <row r="21" spans="1:6" ht="18.75" x14ac:dyDescent="0.25">
      <c r="A21" s="88">
        <v>5</v>
      </c>
      <c r="B21" s="61"/>
      <c r="C21" s="61"/>
      <c r="D21" s="61"/>
      <c r="E21" s="61"/>
      <c r="F21" s="61"/>
    </row>
    <row r="22" spans="1:6" ht="37.5" x14ac:dyDescent="0.3">
      <c r="A22" s="123"/>
      <c r="B22" s="125" t="s">
        <v>180</v>
      </c>
      <c r="C22" s="120"/>
      <c r="D22" s="120"/>
      <c r="E22" s="120"/>
      <c r="F22" s="120"/>
    </row>
    <row r="23" spans="1:6" ht="18.75" x14ac:dyDescent="0.3">
      <c r="A23" s="141">
        <v>1</v>
      </c>
      <c r="B23" s="126"/>
      <c r="C23" s="124"/>
      <c r="D23" s="124"/>
      <c r="E23" s="124"/>
      <c r="F23" s="124"/>
    </row>
    <row r="24" spans="1:6" ht="18.75" x14ac:dyDescent="0.3">
      <c r="A24" s="141">
        <v>2</v>
      </c>
      <c r="B24" s="126"/>
      <c r="C24" s="124"/>
      <c r="D24" s="124"/>
      <c r="E24" s="124"/>
      <c r="F24" s="124"/>
    </row>
    <row r="25" spans="1:6" ht="18.75" x14ac:dyDescent="0.3">
      <c r="A25" s="141">
        <v>3</v>
      </c>
      <c r="B25" s="126"/>
      <c r="C25" s="124"/>
      <c r="D25" s="124"/>
      <c r="E25" s="124"/>
      <c r="F25" s="124"/>
    </row>
    <row r="26" spans="1:6" ht="18.75" x14ac:dyDescent="0.3">
      <c r="A26" s="141">
        <v>4</v>
      </c>
      <c r="B26" s="126"/>
      <c r="C26" s="124"/>
      <c r="D26" s="124"/>
      <c r="E26" s="124"/>
      <c r="F26" s="124"/>
    </row>
    <row r="27" spans="1:6" ht="18.75" x14ac:dyDescent="0.3">
      <c r="A27" s="141">
        <v>5</v>
      </c>
      <c r="B27" s="126"/>
      <c r="C27" s="124"/>
      <c r="D27" s="124"/>
      <c r="E27" s="124"/>
      <c r="F27" s="124"/>
    </row>
    <row r="28" spans="1:6" ht="18.75" x14ac:dyDescent="0.25">
      <c r="A28" s="145"/>
      <c r="B28" s="122" t="s">
        <v>217</v>
      </c>
      <c r="C28" s="173"/>
      <c r="D28" s="173"/>
      <c r="E28" s="173"/>
      <c r="F28" s="173"/>
    </row>
    <row r="29" spans="1:6" ht="18.75" x14ac:dyDescent="0.3">
      <c r="A29" s="123"/>
      <c r="B29" s="119" t="s">
        <v>221</v>
      </c>
      <c r="C29" s="120"/>
      <c r="D29" s="120"/>
      <c r="E29" s="120"/>
      <c r="F29" s="120"/>
    </row>
    <row r="30" spans="1:6" ht="47.25" x14ac:dyDescent="0.25">
      <c r="A30" s="88">
        <v>1</v>
      </c>
      <c r="B30" s="292" t="s">
        <v>885</v>
      </c>
      <c r="C30" s="300">
        <v>44983</v>
      </c>
      <c r="D30" s="296" t="s">
        <v>886</v>
      </c>
      <c r="E30" s="296" t="s">
        <v>887</v>
      </c>
      <c r="F30" s="296" t="s">
        <v>888</v>
      </c>
    </row>
    <row r="31" spans="1:6" ht="18.75" x14ac:dyDescent="0.25">
      <c r="A31" s="88">
        <v>2</v>
      </c>
      <c r="B31" s="51"/>
      <c r="C31" s="51"/>
      <c r="D31" s="51"/>
      <c r="E31" s="51"/>
      <c r="F31" s="51"/>
    </row>
    <row r="32" spans="1:6" ht="18.75" x14ac:dyDescent="0.25">
      <c r="A32" s="88">
        <v>3</v>
      </c>
      <c r="B32" s="51"/>
      <c r="C32" s="51"/>
      <c r="D32" s="51"/>
      <c r="E32" s="51"/>
      <c r="F32" s="51"/>
    </row>
    <row r="33" spans="1:6" ht="18.75" x14ac:dyDescent="0.25">
      <c r="A33" s="88">
        <v>4</v>
      </c>
      <c r="B33" s="51"/>
      <c r="C33" s="51"/>
      <c r="D33" s="51"/>
      <c r="E33" s="51"/>
      <c r="F33" s="51"/>
    </row>
    <row r="34" spans="1:6" ht="18.75" x14ac:dyDescent="0.25">
      <c r="A34" s="88">
        <v>5</v>
      </c>
      <c r="B34" s="61"/>
      <c r="C34" s="137"/>
      <c r="D34" s="138"/>
      <c r="E34" s="138"/>
      <c r="F34" s="138"/>
    </row>
    <row r="35" spans="1:6" ht="18.75" x14ac:dyDescent="0.3">
      <c r="A35" s="146"/>
      <c r="B35" s="119" t="s">
        <v>220</v>
      </c>
      <c r="C35" s="120"/>
      <c r="D35" s="120"/>
      <c r="E35" s="120"/>
      <c r="F35" s="120"/>
    </row>
    <row r="36" spans="1:6" ht="18.75" customHeight="1" x14ac:dyDescent="0.25">
      <c r="A36" s="88">
        <v>1</v>
      </c>
      <c r="B36" s="51"/>
      <c r="C36" s="51"/>
      <c r="D36" s="51"/>
      <c r="E36" s="51"/>
      <c r="F36" s="51"/>
    </row>
    <row r="37" spans="1:6" ht="24" customHeight="1" x14ac:dyDescent="0.25">
      <c r="A37" s="88">
        <v>2</v>
      </c>
      <c r="B37" s="51"/>
      <c r="C37" s="51"/>
      <c r="D37" s="51"/>
      <c r="E37" s="51"/>
      <c r="F37" s="51"/>
    </row>
    <row r="38" spans="1:6" ht="21" customHeight="1" x14ac:dyDescent="0.25">
      <c r="A38" s="88">
        <v>3</v>
      </c>
      <c r="B38" s="51"/>
      <c r="C38" s="51"/>
      <c r="D38" s="51"/>
      <c r="E38" s="51"/>
      <c r="F38" s="51"/>
    </row>
    <row r="39" spans="1:6" ht="18.75" customHeight="1" x14ac:dyDescent="0.25">
      <c r="A39" s="88">
        <v>4</v>
      </c>
      <c r="B39" s="51"/>
      <c r="C39" s="51"/>
      <c r="D39" s="51"/>
      <c r="E39" s="51"/>
      <c r="F39" s="51"/>
    </row>
    <row r="40" spans="1:6" ht="19.5" customHeight="1" x14ac:dyDescent="0.25">
      <c r="A40" s="88">
        <v>5</v>
      </c>
      <c r="B40" s="51"/>
      <c r="C40" s="51"/>
      <c r="D40" s="51"/>
      <c r="E40" s="51"/>
      <c r="F40" s="51"/>
    </row>
    <row r="41" spans="1:6" ht="18.75" x14ac:dyDescent="0.25">
      <c r="A41" s="88">
        <v>6</v>
      </c>
      <c r="B41" s="51"/>
      <c r="C41" s="51"/>
      <c r="D41" s="51"/>
      <c r="E41" s="51"/>
      <c r="F41" s="51"/>
    </row>
    <row r="42" spans="1:6" ht="18" customHeight="1" x14ac:dyDescent="0.25">
      <c r="A42" s="88">
        <v>7</v>
      </c>
      <c r="B42" s="51"/>
      <c r="C42" s="51"/>
      <c r="D42" s="51"/>
      <c r="E42" s="51"/>
      <c r="F42" s="51"/>
    </row>
    <row r="43" spans="1:6" ht="20.25" customHeight="1" x14ac:dyDescent="0.25">
      <c r="A43" s="147">
        <v>8</v>
      </c>
      <c r="B43" s="51"/>
      <c r="C43" s="51"/>
      <c r="D43" s="51"/>
      <c r="E43" s="51"/>
      <c r="F43" s="51"/>
    </row>
    <row r="44" spans="1:6" ht="20.25" customHeight="1" x14ac:dyDescent="0.25">
      <c r="A44" s="147">
        <v>9</v>
      </c>
      <c r="B44" s="51"/>
      <c r="C44" s="51"/>
      <c r="D44" s="51"/>
      <c r="E44" s="51"/>
      <c r="F44" s="51"/>
    </row>
    <row r="45" spans="1:6" ht="21" customHeight="1" x14ac:dyDescent="0.25">
      <c r="A45" s="147">
        <v>10</v>
      </c>
      <c r="B45" s="51"/>
      <c r="C45" s="51"/>
      <c r="D45" s="51"/>
      <c r="E45" s="51"/>
      <c r="F45" s="51"/>
    </row>
    <row r="46" spans="1:6" ht="18.75" x14ac:dyDescent="0.3">
      <c r="A46" s="148"/>
      <c r="B46" s="119" t="s">
        <v>65</v>
      </c>
      <c r="C46" s="120"/>
      <c r="D46" s="120"/>
      <c r="E46" s="120"/>
      <c r="F46" s="120"/>
    </row>
    <row r="47" spans="1:6" ht="18.75" x14ac:dyDescent="0.25">
      <c r="A47" s="88">
        <v>1</v>
      </c>
      <c r="B47" s="51"/>
      <c r="C47" s="51"/>
      <c r="D47" s="51"/>
      <c r="E47" s="51"/>
      <c r="F47" s="51"/>
    </row>
    <row r="48" spans="1:6" ht="22.5" customHeight="1" x14ac:dyDescent="0.25">
      <c r="A48" s="88">
        <v>2</v>
      </c>
      <c r="B48" s="51"/>
      <c r="C48" s="51"/>
      <c r="D48" s="51"/>
      <c r="E48" s="51"/>
      <c r="F48" s="51"/>
    </row>
    <row r="49" spans="1:6" ht="17.25" customHeight="1" x14ac:dyDescent="0.25">
      <c r="A49" s="88">
        <v>3</v>
      </c>
      <c r="B49" s="51"/>
      <c r="C49" s="51"/>
      <c r="D49" s="51"/>
      <c r="E49" s="51"/>
      <c r="F49" s="51"/>
    </row>
    <row r="50" spans="1:6" ht="18.75" x14ac:dyDescent="0.25">
      <c r="A50" s="88">
        <v>4</v>
      </c>
      <c r="B50" s="51"/>
      <c r="C50" s="51"/>
      <c r="D50" s="51"/>
      <c r="E50" s="51"/>
      <c r="F50" s="51"/>
    </row>
    <row r="51" spans="1:6" ht="18.75" x14ac:dyDescent="0.25">
      <c r="A51" s="88">
        <v>5</v>
      </c>
      <c r="B51" s="51"/>
      <c r="C51" s="51"/>
      <c r="D51" s="51"/>
      <c r="E51" s="51"/>
      <c r="F51" s="51"/>
    </row>
    <row r="52" spans="1:6" ht="18.75" x14ac:dyDescent="0.25">
      <c r="A52" s="88">
        <v>6</v>
      </c>
      <c r="B52" s="51"/>
      <c r="C52" s="51"/>
      <c r="D52" s="51"/>
      <c r="E52" s="51"/>
      <c r="F52" s="51"/>
    </row>
    <row r="53" spans="1:6" ht="18.75" x14ac:dyDescent="0.25">
      <c r="A53" s="88">
        <v>7</v>
      </c>
      <c r="B53" s="51"/>
      <c r="C53" s="51"/>
      <c r="D53" s="51"/>
      <c r="E53" s="51"/>
      <c r="F53" s="51"/>
    </row>
    <row r="54" spans="1:6" ht="18.75" x14ac:dyDescent="0.25">
      <c r="A54" s="88">
        <v>8</v>
      </c>
      <c r="B54" s="51"/>
      <c r="C54" s="51"/>
      <c r="D54" s="51"/>
      <c r="E54" s="51"/>
      <c r="F54" s="51"/>
    </row>
    <row r="55" spans="1:6" ht="18.75" x14ac:dyDescent="0.25">
      <c r="A55" s="88">
        <v>9</v>
      </c>
      <c r="B55" s="51"/>
      <c r="C55" s="51"/>
      <c r="D55" s="51"/>
      <c r="E55" s="51"/>
      <c r="F55" s="51"/>
    </row>
    <row r="56" spans="1:6" ht="18.75" x14ac:dyDescent="0.25">
      <c r="A56" s="88">
        <v>10</v>
      </c>
      <c r="B56" s="51"/>
      <c r="C56" s="51"/>
      <c r="D56" s="51"/>
      <c r="E56" s="51"/>
      <c r="F56" s="51"/>
    </row>
    <row r="57" spans="1:6" ht="37.5" x14ac:dyDescent="0.3">
      <c r="A57" s="123"/>
      <c r="B57" s="125" t="s">
        <v>180</v>
      </c>
      <c r="C57" s="120"/>
      <c r="D57" s="120"/>
      <c r="E57" s="120"/>
      <c r="F57" s="120"/>
    </row>
    <row r="58" spans="1:6" ht="18.75" x14ac:dyDescent="0.25">
      <c r="A58" s="88">
        <v>1</v>
      </c>
      <c r="B58" s="61"/>
      <c r="C58" s="61"/>
      <c r="D58" s="61"/>
      <c r="E58" s="61"/>
      <c r="F58" s="61"/>
    </row>
    <row r="59" spans="1:6" ht="18.75" x14ac:dyDescent="0.25">
      <c r="A59" s="88">
        <v>2</v>
      </c>
      <c r="B59" s="61"/>
      <c r="C59" s="61"/>
      <c r="D59" s="61"/>
      <c r="E59" s="61"/>
      <c r="F59" s="61"/>
    </row>
    <row r="60" spans="1:6" ht="18.75" x14ac:dyDescent="0.25">
      <c r="A60" s="88">
        <v>3</v>
      </c>
      <c r="B60" s="61"/>
      <c r="C60" s="61"/>
      <c r="D60" s="61"/>
      <c r="E60" s="61"/>
      <c r="F60" s="61"/>
    </row>
    <row r="61" spans="1:6" ht="18.75" x14ac:dyDescent="0.25">
      <c r="A61" s="88">
        <v>4</v>
      </c>
      <c r="B61" s="61"/>
      <c r="C61" s="61"/>
      <c r="D61" s="61"/>
      <c r="E61" s="61"/>
      <c r="F61" s="61"/>
    </row>
    <row r="62" spans="1:6" ht="18.75" x14ac:dyDescent="0.25">
      <c r="A62" s="88">
        <v>5</v>
      </c>
      <c r="B62" s="61"/>
      <c r="C62" s="61"/>
      <c r="D62" s="61"/>
      <c r="E62" s="61"/>
      <c r="F62" s="61"/>
    </row>
    <row r="63" spans="1:6" ht="18.75" x14ac:dyDescent="0.25">
      <c r="A63" s="145"/>
      <c r="B63" s="122" t="s">
        <v>219</v>
      </c>
      <c r="C63" s="173"/>
      <c r="D63" s="173"/>
      <c r="E63" s="173"/>
      <c r="F63" s="173"/>
    </row>
    <row r="64" spans="1:6" ht="18.75" x14ac:dyDescent="0.3">
      <c r="A64" s="123"/>
      <c r="B64" s="119" t="s">
        <v>221</v>
      </c>
      <c r="C64" s="120"/>
      <c r="D64" s="120"/>
      <c r="E64" s="120"/>
      <c r="F64" s="120"/>
    </row>
    <row r="65" spans="1:6" ht="20.25" customHeight="1" x14ac:dyDescent="0.25">
      <c r="A65" s="88">
        <v>1</v>
      </c>
      <c r="B65" s="51"/>
      <c r="C65" s="51"/>
      <c r="D65" s="51"/>
      <c r="E65" s="51"/>
      <c r="F65" s="51"/>
    </row>
    <row r="66" spans="1:6" ht="20.25" customHeight="1" x14ac:dyDescent="0.25">
      <c r="A66" s="88">
        <v>2</v>
      </c>
      <c r="B66" s="51"/>
      <c r="C66" s="51"/>
      <c r="D66" s="51"/>
      <c r="E66" s="51"/>
      <c r="F66" s="51"/>
    </row>
    <row r="67" spans="1:6" ht="20.25" customHeight="1" x14ac:dyDescent="0.25">
      <c r="A67" s="88">
        <v>3</v>
      </c>
      <c r="B67" s="51"/>
      <c r="C67" s="51"/>
      <c r="D67" s="51"/>
      <c r="E67" s="51"/>
      <c r="F67" s="51"/>
    </row>
    <row r="68" spans="1:6" ht="18.75" x14ac:dyDescent="0.25">
      <c r="A68" s="88">
        <v>4</v>
      </c>
      <c r="B68" s="51"/>
      <c r="C68" s="51"/>
      <c r="D68" s="51"/>
      <c r="E68" s="51"/>
      <c r="F68" s="51"/>
    </row>
    <row r="69" spans="1:6" ht="18.75" x14ac:dyDescent="0.25">
      <c r="A69" s="88">
        <v>5</v>
      </c>
      <c r="B69" s="61"/>
      <c r="C69" s="61"/>
      <c r="D69" s="61"/>
      <c r="E69" s="61"/>
      <c r="F69" s="61"/>
    </row>
    <row r="70" spans="1:6" ht="18.75" x14ac:dyDescent="0.3">
      <c r="A70" s="123"/>
      <c r="B70" s="119" t="s">
        <v>220</v>
      </c>
      <c r="C70" s="120"/>
      <c r="D70" s="120"/>
      <c r="E70" s="120"/>
      <c r="F70" s="120"/>
    </row>
    <row r="71" spans="1:6" ht="18.75" x14ac:dyDescent="0.25">
      <c r="A71" s="88">
        <v>1</v>
      </c>
      <c r="B71" s="51"/>
      <c r="C71" s="51"/>
      <c r="D71" s="51"/>
      <c r="E71" s="51"/>
      <c r="F71" s="51"/>
    </row>
    <row r="72" spans="1:6" ht="18.75" x14ac:dyDescent="0.25">
      <c r="A72" s="88">
        <v>2</v>
      </c>
      <c r="B72" s="51"/>
      <c r="C72" s="51"/>
      <c r="D72" s="51"/>
      <c r="E72" s="51"/>
      <c r="F72" s="51"/>
    </row>
    <row r="73" spans="1:6" ht="18.75" x14ac:dyDescent="0.25">
      <c r="A73" s="88">
        <v>3</v>
      </c>
      <c r="B73" s="51"/>
      <c r="C73" s="51"/>
      <c r="D73" s="51"/>
      <c r="E73" s="51"/>
      <c r="F73" s="51"/>
    </row>
    <row r="74" spans="1:6" ht="18.75" x14ac:dyDescent="0.25">
      <c r="A74" s="88">
        <v>4</v>
      </c>
      <c r="B74" s="51"/>
      <c r="C74" s="51"/>
      <c r="D74" s="51"/>
      <c r="E74" s="51"/>
      <c r="F74" s="51"/>
    </row>
    <row r="75" spans="1:6" ht="18.75" x14ac:dyDescent="0.25">
      <c r="A75" s="88">
        <v>5</v>
      </c>
      <c r="B75" s="51"/>
      <c r="C75" s="51"/>
      <c r="D75" s="51"/>
      <c r="E75" s="51"/>
      <c r="F75" s="51"/>
    </row>
    <row r="76" spans="1:6" ht="18.75" x14ac:dyDescent="0.25">
      <c r="A76" s="88">
        <v>6</v>
      </c>
      <c r="B76" s="51"/>
      <c r="C76" s="51"/>
      <c r="D76" s="51"/>
      <c r="E76" s="51"/>
      <c r="F76" s="51"/>
    </row>
    <row r="77" spans="1:6" ht="19.5" customHeight="1" x14ac:dyDescent="0.25">
      <c r="A77" s="88">
        <v>7</v>
      </c>
      <c r="B77" s="51"/>
      <c r="C77" s="51"/>
      <c r="D77" s="51"/>
      <c r="E77" s="51"/>
      <c r="F77" s="51"/>
    </row>
    <row r="78" spans="1:6" ht="21.75" customHeight="1" x14ac:dyDescent="0.25">
      <c r="A78" s="88">
        <v>8</v>
      </c>
      <c r="B78" s="51"/>
      <c r="C78" s="51"/>
      <c r="D78" s="51"/>
      <c r="E78" s="51"/>
      <c r="F78" s="51"/>
    </row>
    <row r="79" spans="1:6" ht="21" customHeight="1" x14ac:dyDescent="0.25">
      <c r="A79" s="88">
        <v>9</v>
      </c>
      <c r="B79" s="51"/>
      <c r="C79" s="51"/>
      <c r="D79" s="51"/>
      <c r="E79" s="51"/>
      <c r="F79" s="51"/>
    </row>
    <row r="80" spans="1:6" ht="21.75" customHeight="1" x14ac:dyDescent="0.25">
      <c r="A80" s="88">
        <v>10</v>
      </c>
      <c r="B80" s="51"/>
      <c r="C80" s="51"/>
      <c r="D80" s="51"/>
      <c r="E80" s="51"/>
      <c r="F80" s="51"/>
    </row>
    <row r="81" spans="1:6" ht="22.5" customHeight="1" x14ac:dyDescent="0.25">
      <c r="A81" s="88">
        <v>11</v>
      </c>
      <c r="B81" s="51"/>
      <c r="C81" s="51"/>
      <c r="D81" s="51"/>
      <c r="E81" s="51"/>
      <c r="F81" s="51"/>
    </row>
    <row r="82" spans="1:6" ht="20.25" customHeight="1" x14ac:dyDescent="0.25">
      <c r="A82" s="88">
        <v>12</v>
      </c>
      <c r="B82" s="51"/>
      <c r="C82" s="51"/>
      <c r="D82" s="51"/>
      <c r="E82" s="51"/>
      <c r="F82" s="51"/>
    </row>
    <row r="83" spans="1:6" ht="18.75" x14ac:dyDescent="0.3">
      <c r="A83" s="123"/>
      <c r="B83" s="119" t="s">
        <v>65</v>
      </c>
      <c r="C83" s="120"/>
      <c r="D83" s="174"/>
      <c r="E83" s="174"/>
      <c r="F83" s="120"/>
    </row>
    <row r="84" spans="1:6" ht="18.75" x14ac:dyDescent="0.25">
      <c r="A84" s="141">
        <v>1</v>
      </c>
      <c r="B84" s="51"/>
      <c r="C84" s="51"/>
      <c r="D84" s="51"/>
      <c r="E84" s="51"/>
      <c r="F84" s="51"/>
    </row>
    <row r="85" spans="1:6" ht="18.75" customHeight="1" x14ac:dyDescent="0.25">
      <c r="A85" s="141">
        <v>2</v>
      </c>
      <c r="B85" s="51"/>
      <c r="C85" s="51"/>
      <c r="D85" s="51"/>
      <c r="E85" s="51"/>
      <c r="F85" s="51"/>
    </row>
    <row r="86" spans="1:6" ht="18.75" x14ac:dyDescent="0.25">
      <c r="A86" s="141">
        <v>3</v>
      </c>
      <c r="B86" s="51"/>
      <c r="C86" s="51"/>
      <c r="D86" s="51"/>
      <c r="E86" s="51"/>
      <c r="F86" s="51"/>
    </row>
    <row r="87" spans="1:6" ht="18.75" customHeight="1" x14ac:dyDescent="0.25">
      <c r="A87" s="141">
        <v>4</v>
      </c>
      <c r="B87" s="51"/>
      <c r="C87" s="51"/>
      <c r="D87" s="51"/>
      <c r="E87" s="51"/>
      <c r="F87" s="51"/>
    </row>
    <row r="88" spans="1:6" ht="18" customHeight="1" x14ac:dyDescent="0.25">
      <c r="A88" s="141">
        <v>5</v>
      </c>
      <c r="B88" s="51"/>
      <c r="C88" s="51"/>
      <c r="D88" s="51"/>
      <c r="E88" s="51"/>
      <c r="F88" s="51"/>
    </row>
    <row r="89" spans="1:6" ht="23.25" customHeight="1" x14ac:dyDescent="0.25">
      <c r="A89" s="141">
        <v>6</v>
      </c>
      <c r="B89" s="51"/>
      <c r="C89" s="51"/>
      <c r="D89" s="51"/>
      <c r="E89" s="51"/>
      <c r="F89" s="51"/>
    </row>
    <row r="90" spans="1:6" ht="19.5" customHeight="1" x14ac:dyDescent="0.25">
      <c r="A90" s="141">
        <v>7</v>
      </c>
      <c r="B90" s="51"/>
      <c r="C90" s="51"/>
      <c r="D90" s="51"/>
      <c r="E90" s="51"/>
      <c r="F90" s="51"/>
    </row>
    <row r="91" spans="1:6" ht="24.75" customHeight="1" x14ac:dyDescent="0.25">
      <c r="A91" s="172">
        <v>8</v>
      </c>
      <c r="B91" s="51"/>
      <c r="C91" s="51"/>
      <c r="D91" s="51"/>
      <c r="E91" s="51"/>
      <c r="F91" s="51"/>
    </row>
    <row r="92" spans="1:6" ht="21" customHeight="1" x14ac:dyDescent="0.25">
      <c r="A92" s="172">
        <v>9</v>
      </c>
      <c r="B92" s="51"/>
      <c r="C92" s="51"/>
      <c r="D92" s="51"/>
      <c r="E92" s="51"/>
      <c r="F92" s="51"/>
    </row>
    <row r="93" spans="1:6" ht="37.5" x14ac:dyDescent="0.3">
      <c r="A93" s="148"/>
      <c r="B93" s="125" t="s">
        <v>180</v>
      </c>
      <c r="C93" s="120"/>
      <c r="D93" s="120"/>
      <c r="E93" s="120"/>
      <c r="F93" s="120"/>
    </row>
    <row r="94" spans="1:6" ht="18.75" x14ac:dyDescent="0.3">
      <c r="A94" s="141">
        <v>1</v>
      </c>
      <c r="B94" s="52"/>
      <c r="C94" s="124"/>
      <c r="D94" s="124"/>
      <c r="E94" s="124"/>
      <c r="F94" s="124"/>
    </row>
    <row r="95" spans="1:6" ht="18.75" x14ac:dyDescent="0.3">
      <c r="A95" s="141">
        <v>2</v>
      </c>
      <c r="B95" s="52"/>
      <c r="C95" s="124"/>
      <c r="D95" s="124"/>
      <c r="E95" s="124"/>
      <c r="F95" s="124"/>
    </row>
    <row r="96" spans="1:6" ht="18.75" x14ac:dyDescent="0.3">
      <c r="A96" s="141">
        <v>3</v>
      </c>
      <c r="B96" s="52"/>
      <c r="C96" s="124"/>
      <c r="D96" s="124"/>
      <c r="E96" s="124"/>
      <c r="F96" s="124"/>
    </row>
    <row r="97" spans="1:6" ht="18.75" x14ac:dyDescent="0.3">
      <c r="A97" s="141">
        <v>4</v>
      </c>
      <c r="B97" s="52"/>
      <c r="C97" s="124"/>
      <c r="D97" s="124"/>
      <c r="E97" s="124"/>
      <c r="F97" s="124"/>
    </row>
    <row r="98" spans="1:6" ht="18.75" x14ac:dyDescent="0.3">
      <c r="A98" s="141">
        <v>5</v>
      </c>
      <c r="B98" s="52"/>
      <c r="C98" s="124"/>
      <c r="D98" s="124"/>
      <c r="E98" s="124"/>
      <c r="F98" s="124"/>
    </row>
    <row r="99" spans="1:6" ht="18.75" x14ac:dyDescent="0.25">
      <c r="A99" s="145"/>
      <c r="B99" s="122" t="s">
        <v>215</v>
      </c>
      <c r="C99" s="122"/>
      <c r="D99" s="122"/>
      <c r="E99" s="122"/>
      <c r="F99" s="122"/>
    </row>
    <row r="100" spans="1:6" ht="18.75" x14ac:dyDescent="0.3">
      <c r="A100" s="123"/>
      <c r="B100" s="119" t="s">
        <v>221</v>
      </c>
      <c r="C100" s="120"/>
      <c r="D100" s="120"/>
      <c r="E100" s="120"/>
      <c r="F100" s="120"/>
    </row>
    <row r="101" spans="1:6" ht="18.75" x14ac:dyDescent="0.25">
      <c r="A101" s="88">
        <v>1</v>
      </c>
      <c r="B101" s="61"/>
      <c r="C101" s="61"/>
      <c r="D101" s="61"/>
      <c r="E101" s="61"/>
      <c r="F101" s="61"/>
    </row>
    <row r="102" spans="1:6" ht="18.75" x14ac:dyDescent="0.25">
      <c r="A102" s="88">
        <v>2</v>
      </c>
      <c r="B102" s="61"/>
      <c r="C102" s="61"/>
      <c r="D102" s="61"/>
      <c r="E102" s="61"/>
      <c r="F102" s="61"/>
    </row>
    <row r="103" spans="1:6" ht="18.75" x14ac:dyDescent="0.25">
      <c r="A103" s="88">
        <v>3</v>
      </c>
      <c r="B103" s="61"/>
      <c r="C103" s="61"/>
      <c r="D103" s="61"/>
      <c r="E103" s="61"/>
      <c r="F103" s="61"/>
    </row>
    <row r="104" spans="1:6" ht="18.75" x14ac:dyDescent="0.25">
      <c r="A104" s="88">
        <v>4</v>
      </c>
      <c r="B104" s="61"/>
      <c r="C104" s="61"/>
      <c r="D104" s="61"/>
      <c r="E104" s="61"/>
      <c r="F104" s="61"/>
    </row>
    <row r="105" spans="1:6" ht="18.75" x14ac:dyDescent="0.25">
      <c r="A105" s="88">
        <v>5</v>
      </c>
      <c r="B105" s="61"/>
      <c r="C105" s="61"/>
      <c r="D105" s="61"/>
      <c r="E105" s="61"/>
      <c r="F105" s="61"/>
    </row>
    <row r="106" spans="1:6" ht="18.75" x14ac:dyDescent="0.3">
      <c r="A106" s="123"/>
      <c r="B106" s="119" t="s">
        <v>220</v>
      </c>
      <c r="C106" s="120"/>
      <c r="D106" s="120"/>
      <c r="E106" s="120"/>
      <c r="F106" s="120"/>
    </row>
    <row r="107" spans="1:6" ht="18.75" x14ac:dyDescent="0.25">
      <c r="A107" s="88">
        <v>1</v>
      </c>
      <c r="B107" s="51"/>
      <c r="C107" s="51"/>
      <c r="D107" s="51"/>
      <c r="E107" s="51"/>
      <c r="F107" s="51"/>
    </row>
    <row r="108" spans="1:6" ht="18.75" x14ac:dyDescent="0.25">
      <c r="A108" s="88">
        <v>2</v>
      </c>
      <c r="B108" s="51"/>
      <c r="C108" s="51"/>
      <c r="D108" s="51"/>
      <c r="E108" s="51"/>
      <c r="F108" s="51"/>
    </row>
    <row r="109" spans="1:6" ht="18.75" x14ac:dyDescent="0.25">
      <c r="A109" s="88">
        <v>3</v>
      </c>
      <c r="B109" s="51"/>
      <c r="C109" s="51"/>
      <c r="D109" s="51"/>
      <c r="E109" s="51"/>
      <c r="F109" s="51"/>
    </row>
    <row r="110" spans="1:6" ht="21.75" customHeight="1" x14ac:dyDescent="0.25">
      <c r="A110" s="88">
        <v>4</v>
      </c>
      <c r="B110" s="51"/>
      <c r="C110" s="51"/>
      <c r="D110" s="51"/>
      <c r="E110" s="51"/>
      <c r="F110" s="51"/>
    </row>
    <row r="111" spans="1:6" ht="18.75" x14ac:dyDescent="0.25">
      <c r="A111" s="88">
        <v>5</v>
      </c>
      <c r="B111" s="51"/>
      <c r="C111" s="51"/>
      <c r="D111" s="51"/>
      <c r="E111" s="51"/>
      <c r="F111" s="51"/>
    </row>
    <row r="112" spans="1:6" ht="18.75" x14ac:dyDescent="0.25">
      <c r="A112" s="88">
        <v>6</v>
      </c>
      <c r="B112" s="51"/>
      <c r="C112" s="51"/>
      <c r="D112" s="51"/>
      <c r="E112" s="51"/>
      <c r="F112" s="51"/>
    </row>
    <row r="113" spans="1:6" ht="18.75" x14ac:dyDescent="0.25">
      <c r="A113" s="88">
        <v>7</v>
      </c>
      <c r="B113" s="51"/>
      <c r="C113" s="51"/>
      <c r="D113" s="51"/>
      <c r="E113" s="51"/>
      <c r="F113" s="51"/>
    </row>
    <row r="114" spans="1:6" ht="22.5" customHeight="1" x14ac:dyDescent="0.25">
      <c r="A114" s="88">
        <v>8</v>
      </c>
      <c r="B114" s="51"/>
      <c r="C114" s="51"/>
      <c r="D114" s="51"/>
      <c r="E114" s="51"/>
      <c r="F114" s="51"/>
    </row>
    <row r="115" spans="1:6" ht="21.75" customHeight="1" x14ac:dyDescent="0.25">
      <c r="A115" s="88">
        <v>9</v>
      </c>
      <c r="B115" s="51"/>
      <c r="C115" s="51"/>
      <c r="D115" s="51"/>
      <c r="E115" s="51"/>
      <c r="F115" s="51"/>
    </row>
    <row r="116" spans="1:6" ht="20.25" customHeight="1" x14ac:dyDescent="0.25">
      <c r="A116" s="88">
        <v>10</v>
      </c>
      <c r="B116" s="51"/>
      <c r="C116" s="51"/>
      <c r="D116" s="51"/>
      <c r="E116" s="51"/>
      <c r="F116" s="51"/>
    </row>
    <row r="117" spans="1:6" ht="19.5" customHeight="1" x14ac:dyDescent="0.25">
      <c r="A117" s="88">
        <v>11</v>
      </c>
      <c r="B117" s="51"/>
      <c r="C117" s="51"/>
      <c r="D117" s="51"/>
      <c r="E117" s="51"/>
      <c r="F117" s="51"/>
    </row>
    <row r="118" spans="1:6" ht="24" customHeight="1" x14ac:dyDescent="0.25">
      <c r="A118" s="88">
        <v>12</v>
      </c>
      <c r="B118" s="51"/>
      <c r="C118" s="51"/>
      <c r="D118" s="51"/>
      <c r="E118" s="51"/>
      <c r="F118" s="51"/>
    </row>
    <row r="119" spans="1:6" ht="26.25" customHeight="1" x14ac:dyDescent="0.25">
      <c r="A119" s="88">
        <v>13</v>
      </c>
      <c r="B119" s="51"/>
      <c r="C119" s="51"/>
      <c r="D119" s="51"/>
      <c r="E119" s="51"/>
      <c r="F119" s="51"/>
    </row>
    <row r="120" spans="1:6" ht="19.5" customHeight="1" x14ac:dyDescent="0.25">
      <c r="A120" s="88">
        <v>14</v>
      </c>
      <c r="B120" s="51"/>
      <c r="C120" s="51"/>
      <c r="D120" s="51"/>
      <c r="E120" s="51"/>
      <c r="F120" s="51"/>
    </row>
    <row r="121" spans="1:6" ht="18.75" x14ac:dyDescent="0.25">
      <c r="A121" s="123"/>
      <c r="B121" s="118" t="s">
        <v>65</v>
      </c>
      <c r="C121" s="175"/>
      <c r="D121" s="175"/>
      <c r="E121" s="175"/>
      <c r="F121" s="175"/>
    </row>
    <row r="122" spans="1:6" ht="18.75" x14ac:dyDescent="0.25">
      <c r="A122" s="141">
        <v>1</v>
      </c>
      <c r="B122" s="51"/>
      <c r="C122" s="51"/>
      <c r="D122" s="51"/>
      <c r="E122" s="51"/>
      <c r="F122" s="51"/>
    </row>
    <row r="123" spans="1:6" ht="18.75" x14ac:dyDescent="0.25">
      <c r="A123" s="141">
        <v>2</v>
      </c>
      <c r="B123" s="51"/>
      <c r="C123" s="51"/>
      <c r="D123" s="51"/>
      <c r="E123" s="51"/>
      <c r="F123" s="51"/>
    </row>
    <row r="124" spans="1:6" ht="18.75" x14ac:dyDescent="0.25">
      <c r="A124" s="141">
        <v>3</v>
      </c>
      <c r="B124" s="51"/>
      <c r="C124" s="51"/>
      <c r="D124" s="51"/>
      <c r="E124" s="51"/>
      <c r="F124" s="51"/>
    </row>
    <row r="125" spans="1:6" ht="18.75" x14ac:dyDescent="0.25">
      <c r="A125" s="141">
        <v>4</v>
      </c>
      <c r="B125" s="51"/>
      <c r="C125" s="51"/>
      <c r="D125" s="51"/>
      <c r="E125" s="51"/>
      <c r="F125" s="51"/>
    </row>
    <row r="126" spans="1:6" ht="18.75" x14ac:dyDescent="0.3">
      <c r="A126" s="141">
        <v>5</v>
      </c>
      <c r="B126" s="52"/>
      <c r="C126" s="124"/>
      <c r="D126" s="124"/>
      <c r="E126" s="124"/>
      <c r="F126" s="124"/>
    </row>
    <row r="127" spans="1:6" ht="37.5" x14ac:dyDescent="0.3">
      <c r="A127" s="123"/>
      <c r="B127" s="125" t="s">
        <v>180</v>
      </c>
      <c r="C127" s="120"/>
      <c r="D127" s="120"/>
      <c r="E127" s="120"/>
      <c r="F127" s="120"/>
    </row>
    <row r="128" spans="1:6" ht="18.75" x14ac:dyDescent="0.3">
      <c r="A128" s="141">
        <v>1</v>
      </c>
      <c r="B128" s="52"/>
      <c r="C128" s="124"/>
      <c r="D128" s="124"/>
      <c r="E128" s="124"/>
      <c r="F128" s="124"/>
    </row>
    <row r="129" spans="1:6" ht="18.75" x14ac:dyDescent="0.3">
      <c r="A129" s="141">
        <v>2</v>
      </c>
      <c r="B129" s="52"/>
      <c r="C129" s="124"/>
      <c r="D129" s="124"/>
      <c r="E129" s="124"/>
      <c r="F129" s="124"/>
    </row>
    <row r="130" spans="1:6" ht="18.75" x14ac:dyDescent="0.3">
      <c r="A130" s="141">
        <v>3</v>
      </c>
      <c r="B130" s="52"/>
      <c r="C130" s="124"/>
      <c r="D130" s="124"/>
      <c r="E130" s="124"/>
      <c r="F130" s="124"/>
    </row>
    <row r="131" spans="1:6" ht="18.75" x14ac:dyDescent="0.3">
      <c r="A131" s="141">
        <v>4</v>
      </c>
      <c r="B131" s="52"/>
      <c r="C131" s="124"/>
      <c r="D131" s="124"/>
      <c r="E131" s="124"/>
      <c r="F131" s="124"/>
    </row>
    <row r="132" spans="1:6" ht="18.75" x14ac:dyDescent="0.3">
      <c r="A132" s="141">
        <v>5</v>
      </c>
      <c r="B132" s="52"/>
      <c r="C132" s="124"/>
      <c r="D132" s="124"/>
      <c r="E132" s="124"/>
      <c r="F132" s="124"/>
    </row>
    <row r="133" spans="1:6" ht="18.75" x14ac:dyDescent="0.25">
      <c r="A133" s="5"/>
      <c r="B133" s="5"/>
      <c r="C133" s="5"/>
      <c r="D133" s="5"/>
      <c r="E133" s="5"/>
      <c r="F133" s="5"/>
    </row>
    <row r="134" spans="1:6" ht="18.75" x14ac:dyDescent="0.25">
      <c r="A134" s="5"/>
      <c r="B134" s="5"/>
      <c r="C134" s="5"/>
      <c r="D134" s="5"/>
      <c r="E134" s="5"/>
      <c r="F134" s="5"/>
    </row>
  </sheetData>
  <sheetProtection sort="0" autoFilter="0" pivotTables="0"/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topLeftCell="A4" zoomScale="90" zoomScaleSheetLayoutView="90" workbookViewId="0">
      <selection activeCell="C4" sqref="C4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72" t="s">
        <v>129</v>
      </c>
      <c r="B1" s="372"/>
      <c r="C1" s="372"/>
      <c r="D1" s="372"/>
      <c r="E1" s="372"/>
    </row>
    <row r="2" spans="1:5" ht="94.5" customHeight="1" x14ac:dyDescent="0.25">
      <c r="A2" s="23" t="s">
        <v>130</v>
      </c>
      <c r="B2" s="23" t="s">
        <v>131</v>
      </c>
      <c r="C2" s="23" t="s">
        <v>132</v>
      </c>
      <c r="D2" s="23" t="s">
        <v>133</v>
      </c>
      <c r="E2" s="23" t="s">
        <v>134</v>
      </c>
    </row>
    <row r="3" spans="1:5" ht="56.25" x14ac:dyDescent="0.3">
      <c r="A3" s="58" t="s">
        <v>135</v>
      </c>
      <c r="B3" s="49">
        <v>14</v>
      </c>
      <c r="C3" s="19">
        <v>9</v>
      </c>
      <c r="D3" s="19">
        <v>0</v>
      </c>
      <c r="E3" s="19">
        <v>5</v>
      </c>
    </row>
    <row r="4" spans="1:5" ht="75" x14ac:dyDescent="0.3">
      <c r="A4" s="58" t="s">
        <v>136</v>
      </c>
      <c r="B4" s="49">
        <v>4</v>
      </c>
      <c r="C4" s="19">
        <v>3</v>
      </c>
      <c r="D4" s="19">
        <v>1</v>
      </c>
      <c r="E4" s="19">
        <v>0</v>
      </c>
    </row>
    <row r="5" spans="1:5" ht="112.5" x14ac:dyDescent="0.3">
      <c r="A5" s="58" t="s">
        <v>203</v>
      </c>
      <c r="B5" s="98">
        <v>0</v>
      </c>
      <c r="C5" s="98">
        <f>C6+C7+C8+C9</f>
        <v>0</v>
      </c>
      <c r="D5" s="98">
        <f>D6+D7+D8+D9</f>
        <v>0</v>
      </c>
      <c r="E5" s="98">
        <f>E6+E7+E8+E9</f>
        <v>0</v>
      </c>
    </row>
    <row r="6" spans="1:5" ht="24" customHeight="1" x14ac:dyDescent="0.3">
      <c r="A6" s="58" t="s">
        <v>241</v>
      </c>
      <c r="B6" s="49">
        <v>0</v>
      </c>
      <c r="C6" s="19">
        <v>0</v>
      </c>
      <c r="D6" s="19">
        <v>0</v>
      </c>
      <c r="E6" s="19">
        <v>0</v>
      </c>
    </row>
    <row r="7" spans="1:5" ht="37.5" x14ac:dyDescent="0.3">
      <c r="A7" s="58" t="s">
        <v>137</v>
      </c>
      <c r="B7" s="49">
        <v>0</v>
      </c>
      <c r="C7" s="19">
        <v>0</v>
      </c>
      <c r="D7" s="19">
        <v>0</v>
      </c>
      <c r="E7" s="19">
        <v>0</v>
      </c>
    </row>
    <row r="8" spans="1:5" ht="56.25" x14ac:dyDescent="0.3">
      <c r="A8" s="58" t="s">
        <v>138</v>
      </c>
      <c r="B8" s="49">
        <v>0</v>
      </c>
      <c r="C8" s="19">
        <v>0</v>
      </c>
      <c r="D8" s="19">
        <v>0</v>
      </c>
      <c r="E8" s="19">
        <v>0</v>
      </c>
    </row>
    <row r="9" spans="1:5" ht="56.25" x14ac:dyDescent="0.3">
      <c r="A9" s="58" t="s">
        <v>139</v>
      </c>
      <c r="B9" s="49">
        <v>0</v>
      </c>
      <c r="C9" s="19">
        <v>0</v>
      </c>
      <c r="D9" s="19">
        <v>0</v>
      </c>
      <c r="E9" s="19">
        <v>0</v>
      </c>
    </row>
    <row r="10" spans="1:5" ht="18.75" x14ac:dyDescent="0.25">
      <c r="A10" s="59" t="s">
        <v>84</v>
      </c>
      <c r="B10" s="89">
        <f>B9+B8+B7+B6+B5+B3+B4</f>
        <v>18</v>
      </c>
      <c r="C10" s="89">
        <f>C9+C8+C7+C6+C5+C4+C3</f>
        <v>12</v>
      </c>
      <c r="D10" s="89">
        <f>D9+D8+D7+D6+D5+D4+D3</f>
        <v>1</v>
      </c>
      <c r="E10" s="89">
        <f>E9+E8+E7+E6+E5+E4+E3</f>
        <v>5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27"/>
  <sheetViews>
    <sheetView view="pageBreakPreview" topLeftCell="A68" zoomScale="90" zoomScaleSheetLayoutView="90" workbookViewId="0">
      <selection activeCell="D81" sqref="D81"/>
    </sheetView>
  </sheetViews>
  <sheetFormatPr defaultRowHeight="15" x14ac:dyDescent="0.25"/>
  <cols>
    <col min="1" max="1" width="43.425781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71" t="s">
        <v>140</v>
      </c>
      <c r="B1" s="400"/>
      <c r="C1" s="400"/>
      <c r="D1" s="400"/>
      <c r="E1" s="400"/>
    </row>
    <row r="2" spans="1:5" ht="90.75" customHeight="1" x14ac:dyDescent="0.25">
      <c r="A2" s="23" t="s">
        <v>86</v>
      </c>
      <c r="B2" s="23" t="s">
        <v>245</v>
      </c>
      <c r="C2" s="23" t="s">
        <v>247</v>
      </c>
      <c r="D2" s="23" t="s">
        <v>261</v>
      </c>
      <c r="E2" s="23" t="s">
        <v>141</v>
      </c>
    </row>
    <row r="3" spans="1:5" ht="18.75" x14ac:dyDescent="0.25">
      <c r="A3" s="116" t="s">
        <v>204</v>
      </c>
      <c r="B3" s="117"/>
      <c r="C3" s="116"/>
      <c r="D3" s="116"/>
      <c r="E3" s="117"/>
    </row>
    <row r="4" spans="1:5" ht="47.25" x14ac:dyDescent="0.25">
      <c r="A4" s="135" t="s">
        <v>889</v>
      </c>
      <c r="B4" s="139">
        <v>45213</v>
      </c>
      <c r="C4" s="139" t="s">
        <v>890</v>
      </c>
      <c r="D4" s="139"/>
      <c r="E4" s="135" t="s">
        <v>891</v>
      </c>
    </row>
    <row r="5" spans="1:5" ht="18.75" x14ac:dyDescent="0.25">
      <c r="A5" s="116" t="s">
        <v>114</v>
      </c>
      <c r="B5" s="127"/>
      <c r="C5" s="116"/>
      <c r="D5" s="116"/>
      <c r="E5" s="117"/>
    </row>
    <row r="6" spans="1:5" ht="51" customHeight="1" x14ac:dyDescent="0.25">
      <c r="A6" s="135" t="s">
        <v>324</v>
      </c>
      <c r="B6" s="136">
        <v>45035</v>
      </c>
      <c r="C6" s="135" t="s">
        <v>325</v>
      </c>
      <c r="D6" s="211" t="s">
        <v>326</v>
      </c>
      <c r="E6" s="135" t="s">
        <v>327</v>
      </c>
    </row>
    <row r="7" spans="1:5" ht="47.25" x14ac:dyDescent="0.25">
      <c r="A7" s="135" t="s">
        <v>398</v>
      </c>
      <c r="B7" s="142">
        <v>44979</v>
      </c>
      <c r="C7" s="135" t="s">
        <v>399</v>
      </c>
      <c r="D7" s="211" t="s">
        <v>400</v>
      </c>
      <c r="E7" s="135" t="s">
        <v>401</v>
      </c>
    </row>
    <row r="8" spans="1:5" ht="63" x14ac:dyDescent="0.25">
      <c r="A8" s="154" t="s">
        <v>892</v>
      </c>
      <c r="B8" s="136">
        <v>45017</v>
      </c>
      <c r="C8" s="135" t="s">
        <v>893</v>
      </c>
      <c r="D8" s="135"/>
      <c r="E8" s="135" t="s">
        <v>894</v>
      </c>
    </row>
    <row r="9" spans="1:5" ht="110.25" x14ac:dyDescent="0.25">
      <c r="A9" s="135" t="s">
        <v>895</v>
      </c>
      <c r="B9" s="139" t="s">
        <v>896</v>
      </c>
      <c r="C9" s="139" t="s">
        <v>897</v>
      </c>
      <c r="D9" s="139"/>
      <c r="E9" s="135" t="s">
        <v>898</v>
      </c>
    </row>
    <row r="10" spans="1:5" ht="19.5" customHeight="1" x14ac:dyDescent="0.25">
      <c r="A10" s="200" t="s">
        <v>218</v>
      </c>
      <c r="B10" s="199"/>
      <c r="C10" s="198"/>
      <c r="D10" s="198"/>
      <c r="E10" s="198"/>
    </row>
    <row r="11" spans="1:5" ht="35.450000000000003" customHeight="1" x14ac:dyDescent="0.25">
      <c r="A11" s="135" t="s">
        <v>328</v>
      </c>
      <c r="B11" s="142">
        <v>45116</v>
      </c>
      <c r="C11" s="135" t="s">
        <v>329</v>
      </c>
      <c r="D11" s="211" t="s">
        <v>330</v>
      </c>
      <c r="E11" s="135" t="s">
        <v>331</v>
      </c>
    </row>
    <row r="12" spans="1:5" ht="32.25" thickBot="1" x14ac:dyDescent="0.3">
      <c r="A12" s="144" t="s">
        <v>328</v>
      </c>
      <c r="B12" s="150">
        <v>45123</v>
      </c>
      <c r="C12" s="144" t="s">
        <v>329</v>
      </c>
      <c r="D12" s="212" t="s">
        <v>330</v>
      </c>
      <c r="E12" s="144" t="s">
        <v>332</v>
      </c>
    </row>
    <row r="13" spans="1:5" x14ac:dyDescent="0.25">
      <c r="A13" s="373" t="s">
        <v>581</v>
      </c>
      <c r="B13" s="401">
        <v>45047</v>
      </c>
      <c r="C13" s="373" t="s">
        <v>582</v>
      </c>
      <c r="D13" s="373"/>
      <c r="E13" s="373" t="s">
        <v>583</v>
      </c>
    </row>
    <row r="14" spans="1:5" ht="16.5" customHeight="1" thickBot="1" x14ac:dyDescent="0.3">
      <c r="A14" s="375"/>
      <c r="B14" s="402"/>
      <c r="C14" s="375"/>
      <c r="D14" s="375"/>
      <c r="E14" s="375"/>
    </row>
    <row r="15" spans="1:5" x14ac:dyDescent="0.25">
      <c r="A15" s="373" t="s">
        <v>584</v>
      </c>
      <c r="B15" s="373" t="s">
        <v>585</v>
      </c>
      <c r="C15" s="373" t="s">
        <v>586</v>
      </c>
      <c r="D15" s="409" t="s">
        <v>587</v>
      </c>
      <c r="E15" s="373" t="s">
        <v>588</v>
      </c>
    </row>
    <row r="16" spans="1:5" ht="15.75" thickBot="1" x14ac:dyDescent="0.3">
      <c r="A16" s="375"/>
      <c r="B16" s="375"/>
      <c r="C16" s="375"/>
      <c r="D16" s="410"/>
      <c r="E16" s="375"/>
    </row>
    <row r="17" spans="1:5" ht="78.75" x14ac:dyDescent="0.25">
      <c r="A17" s="292" t="s">
        <v>899</v>
      </c>
      <c r="B17" s="142">
        <v>44934</v>
      </c>
      <c r="C17" s="293" t="s">
        <v>900</v>
      </c>
      <c r="D17" s="211" t="s">
        <v>901</v>
      </c>
      <c r="E17" s="135" t="s">
        <v>902</v>
      </c>
    </row>
    <row r="18" spans="1:5" ht="45.6" customHeight="1" x14ac:dyDescent="0.25">
      <c r="A18" s="292" t="s">
        <v>903</v>
      </c>
      <c r="B18" s="150" t="s">
        <v>904</v>
      </c>
      <c r="C18" s="293" t="s">
        <v>905</v>
      </c>
      <c r="D18" s="144"/>
      <c r="E18" s="144" t="s">
        <v>906</v>
      </c>
    </row>
    <row r="19" spans="1:5" ht="68.45" customHeight="1" x14ac:dyDescent="0.25">
      <c r="A19" s="144" t="s">
        <v>907</v>
      </c>
      <c r="B19" s="294" t="s">
        <v>908</v>
      </c>
      <c r="C19" s="144" t="s">
        <v>909</v>
      </c>
      <c r="D19" s="61"/>
      <c r="E19" s="61" t="s">
        <v>910</v>
      </c>
    </row>
    <row r="20" spans="1:5" ht="63" customHeight="1" x14ac:dyDescent="0.25">
      <c r="A20" s="135" t="s">
        <v>911</v>
      </c>
      <c r="B20" s="142" t="s">
        <v>912</v>
      </c>
      <c r="C20" s="135" t="s">
        <v>857</v>
      </c>
      <c r="D20" s="135"/>
      <c r="E20" s="135" t="s">
        <v>913</v>
      </c>
    </row>
    <row r="21" spans="1:5" ht="24.6" customHeight="1" x14ac:dyDescent="0.25">
      <c r="A21" s="116" t="s">
        <v>216</v>
      </c>
      <c r="B21" s="127"/>
      <c r="C21" s="116"/>
      <c r="D21" s="116"/>
      <c r="E21" s="117"/>
    </row>
    <row r="22" spans="1:5" ht="65.45" customHeight="1" x14ac:dyDescent="0.25">
      <c r="A22" s="135" t="s">
        <v>333</v>
      </c>
      <c r="B22" s="150">
        <v>44934</v>
      </c>
      <c r="C22" s="144" t="s">
        <v>334</v>
      </c>
      <c r="D22" s="213" t="s">
        <v>335</v>
      </c>
      <c r="E22" s="144" t="s">
        <v>336</v>
      </c>
    </row>
    <row r="23" spans="1:5" ht="66" customHeight="1" x14ac:dyDescent="0.25">
      <c r="A23" s="135" t="s">
        <v>337</v>
      </c>
      <c r="B23" s="139" t="s">
        <v>338</v>
      </c>
      <c r="C23" s="135" t="s">
        <v>339</v>
      </c>
      <c r="D23" s="211" t="s">
        <v>340</v>
      </c>
      <c r="E23" s="135" t="s">
        <v>341</v>
      </c>
    </row>
    <row r="24" spans="1:5" ht="67.349999999999994" customHeight="1" x14ac:dyDescent="0.25">
      <c r="A24" s="135" t="s">
        <v>342</v>
      </c>
      <c r="B24" s="135" t="s">
        <v>343</v>
      </c>
      <c r="C24" s="135" t="s">
        <v>339</v>
      </c>
      <c r="D24" s="211" t="s">
        <v>344</v>
      </c>
      <c r="E24" s="135" t="s">
        <v>345</v>
      </c>
    </row>
    <row r="25" spans="1:5" ht="47.25" x14ac:dyDescent="0.25">
      <c r="A25" s="135" t="s">
        <v>346</v>
      </c>
      <c r="B25" s="135" t="s">
        <v>347</v>
      </c>
      <c r="C25" s="135" t="s">
        <v>348</v>
      </c>
      <c r="D25" s="211" t="s">
        <v>349</v>
      </c>
      <c r="E25" s="135" t="s">
        <v>350</v>
      </c>
    </row>
    <row r="26" spans="1:5" ht="49.7" customHeight="1" thickBot="1" x14ac:dyDescent="0.3">
      <c r="A26" s="135" t="s">
        <v>351</v>
      </c>
      <c r="B26" s="142">
        <v>45066</v>
      </c>
      <c r="C26" s="143" t="s">
        <v>188</v>
      </c>
      <c r="D26" s="211" t="s">
        <v>352</v>
      </c>
      <c r="E26" s="135" t="s">
        <v>353</v>
      </c>
    </row>
    <row r="27" spans="1:5" ht="49.7" customHeight="1" x14ac:dyDescent="0.25">
      <c r="A27" s="217" t="s">
        <v>402</v>
      </c>
      <c r="B27" s="218">
        <v>44938</v>
      </c>
      <c r="C27" s="219" t="s">
        <v>403</v>
      </c>
      <c r="D27" s="211" t="s">
        <v>404</v>
      </c>
      <c r="E27" s="135" t="s">
        <v>401</v>
      </c>
    </row>
    <row r="28" spans="1:5" ht="42.6" customHeight="1" x14ac:dyDescent="0.25">
      <c r="A28" s="135" t="s">
        <v>405</v>
      </c>
      <c r="B28" s="137">
        <v>44930</v>
      </c>
      <c r="C28" s="220" t="s">
        <v>406</v>
      </c>
      <c r="D28" s="221" t="s">
        <v>407</v>
      </c>
      <c r="E28" s="135" t="s">
        <v>401</v>
      </c>
    </row>
    <row r="29" spans="1:5" ht="57" customHeight="1" x14ac:dyDescent="0.25">
      <c r="A29" s="135" t="s">
        <v>447</v>
      </c>
      <c r="B29" s="137">
        <v>44955</v>
      </c>
      <c r="C29" s="220" t="s">
        <v>408</v>
      </c>
      <c r="D29" s="221" t="s">
        <v>409</v>
      </c>
      <c r="E29" s="135" t="s">
        <v>410</v>
      </c>
    </row>
    <row r="30" spans="1:5" ht="84" customHeight="1" x14ac:dyDescent="0.25">
      <c r="A30" s="222" t="s">
        <v>411</v>
      </c>
      <c r="B30" s="226">
        <v>44989</v>
      </c>
      <c r="C30" s="222" t="s">
        <v>412</v>
      </c>
      <c r="D30" s="211" t="s">
        <v>413</v>
      </c>
      <c r="E30" s="135" t="s">
        <v>414</v>
      </c>
    </row>
    <row r="31" spans="1:5" ht="53.45" customHeight="1" x14ac:dyDescent="0.25">
      <c r="A31" s="135" t="s">
        <v>415</v>
      </c>
      <c r="B31" s="139">
        <v>45005</v>
      </c>
      <c r="C31" s="135" t="s">
        <v>416</v>
      </c>
      <c r="D31" s="211" t="s">
        <v>417</v>
      </c>
      <c r="E31" s="135" t="s">
        <v>418</v>
      </c>
    </row>
    <row r="32" spans="1:5" ht="51" customHeight="1" x14ac:dyDescent="0.25">
      <c r="A32" s="135" t="s">
        <v>419</v>
      </c>
      <c r="B32" s="139">
        <v>44996</v>
      </c>
      <c r="C32" s="135" t="s">
        <v>420</v>
      </c>
      <c r="D32" s="211" t="s">
        <v>448</v>
      </c>
      <c r="E32" s="135" t="s">
        <v>421</v>
      </c>
    </row>
    <row r="33" spans="1:5" ht="39" customHeight="1" x14ac:dyDescent="0.25">
      <c r="A33" s="135" t="s">
        <v>422</v>
      </c>
      <c r="B33" s="139">
        <v>45032</v>
      </c>
      <c r="C33" s="135" t="s">
        <v>423</v>
      </c>
      <c r="D33" s="211" t="s">
        <v>424</v>
      </c>
      <c r="E33" s="135" t="s">
        <v>425</v>
      </c>
    </row>
    <row r="34" spans="1:5" ht="53.45" customHeight="1" x14ac:dyDescent="0.25">
      <c r="A34" s="135" t="s">
        <v>426</v>
      </c>
      <c r="B34" s="139">
        <v>45066</v>
      </c>
      <c r="C34" s="135" t="s">
        <v>427</v>
      </c>
      <c r="D34" s="211" t="s">
        <v>428</v>
      </c>
      <c r="E34" s="135" t="s">
        <v>429</v>
      </c>
    </row>
    <row r="35" spans="1:5" ht="46.35" customHeight="1" thickBot="1" x14ac:dyDescent="0.3">
      <c r="A35" s="135" t="s">
        <v>430</v>
      </c>
      <c r="B35" s="139">
        <v>45074</v>
      </c>
      <c r="C35" s="135" t="s">
        <v>420</v>
      </c>
      <c r="D35" s="211" t="s">
        <v>431</v>
      </c>
      <c r="E35" s="135" t="s">
        <v>432</v>
      </c>
    </row>
    <row r="36" spans="1:5" ht="53.45" customHeight="1" thickBot="1" x14ac:dyDescent="0.3">
      <c r="A36" s="135" t="s">
        <v>433</v>
      </c>
      <c r="B36" s="224">
        <v>45115</v>
      </c>
      <c r="C36" s="225" t="s">
        <v>434</v>
      </c>
      <c r="D36" s="213" t="s">
        <v>435</v>
      </c>
      <c r="E36" s="144" t="s">
        <v>401</v>
      </c>
    </row>
    <row r="37" spans="1:5" ht="19.5" customHeight="1" x14ac:dyDescent="0.25">
      <c r="A37" s="135" t="s">
        <v>436</v>
      </c>
      <c r="B37" s="135" t="s">
        <v>437</v>
      </c>
      <c r="C37" s="135" t="s">
        <v>438</v>
      </c>
      <c r="D37" s="211" t="s">
        <v>439</v>
      </c>
      <c r="E37" s="135" t="s">
        <v>401</v>
      </c>
    </row>
    <row r="38" spans="1:5" ht="51" customHeight="1" x14ac:dyDescent="0.25">
      <c r="A38" s="135" t="s">
        <v>440</v>
      </c>
      <c r="B38" s="139">
        <v>45217</v>
      </c>
      <c r="C38" s="135" t="s">
        <v>441</v>
      </c>
      <c r="D38" s="211" t="s">
        <v>442</v>
      </c>
      <c r="E38" s="135" t="s">
        <v>443</v>
      </c>
    </row>
    <row r="39" spans="1:5" ht="51.6" customHeight="1" x14ac:dyDescent="0.25">
      <c r="A39" s="135" t="s">
        <v>444</v>
      </c>
      <c r="B39" s="139">
        <v>45231</v>
      </c>
      <c r="C39" s="211" t="s">
        <v>445</v>
      </c>
      <c r="D39" s="211" t="s">
        <v>446</v>
      </c>
      <c r="E39" s="135"/>
    </row>
    <row r="40" spans="1:5" ht="45" customHeight="1" x14ac:dyDescent="0.25">
      <c r="A40" s="135" t="s">
        <v>589</v>
      </c>
      <c r="B40" s="150">
        <v>44927</v>
      </c>
      <c r="C40" s="144" t="s">
        <v>590</v>
      </c>
      <c r="D40" s="144"/>
      <c r="E40" s="144" t="s">
        <v>591</v>
      </c>
    </row>
    <row r="41" spans="1:5" ht="37.700000000000003" customHeight="1" x14ac:dyDescent="0.25">
      <c r="A41" s="135" t="s">
        <v>592</v>
      </c>
      <c r="B41" s="139">
        <v>44958</v>
      </c>
      <c r="C41" s="135" t="s">
        <v>441</v>
      </c>
      <c r="D41" s="135"/>
      <c r="E41" s="232" t="s">
        <v>591</v>
      </c>
    </row>
    <row r="42" spans="1:5" ht="46.7" customHeight="1" x14ac:dyDescent="0.25">
      <c r="A42" s="138" t="s">
        <v>593</v>
      </c>
      <c r="B42" s="233">
        <v>45200</v>
      </c>
      <c r="C42" s="234" t="s">
        <v>594</v>
      </c>
      <c r="D42" s="234"/>
      <c r="E42" s="235" t="s">
        <v>595</v>
      </c>
    </row>
    <row r="43" spans="1:5" ht="100.35" customHeight="1" thickBot="1" x14ac:dyDescent="0.3">
      <c r="A43" s="135" t="s">
        <v>596</v>
      </c>
      <c r="B43" s="136">
        <v>45066</v>
      </c>
      <c r="C43" s="135" t="s">
        <v>597</v>
      </c>
      <c r="D43" s="211" t="s">
        <v>598</v>
      </c>
      <c r="E43" s="135" t="s">
        <v>600</v>
      </c>
    </row>
    <row r="44" spans="1:5" ht="48" customHeight="1" thickBot="1" x14ac:dyDescent="0.3">
      <c r="A44" s="236" t="s">
        <v>601</v>
      </c>
      <c r="B44" s="237">
        <v>45156</v>
      </c>
      <c r="C44" s="237" t="s">
        <v>602</v>
      </c>
      <c r="D44" s="236"/>
      <c r="E44" s="236" t="s">
        <v>603</v>
      </c>
    </row>
    <row r="45" spans="1:5" ht="89.45" customHeight="1" thickBot="1" x14ac:dyDescent="0.3">
      <c r="A45" s="240" t="s">
        <v>604</v>
      </c>
      <c r="B45" s="240" t="s">
        <v>605</v>
      </c>
      <c r="C45" s="240" t="s">
        <v>606</v>
      </c>
      <c r="D45" s="241" t="s">
        <v>607</v>
      </c>
      <c r="E45" s="242" t="s">
        <v>609</v>
      </c>
    </row>
    <row r="46" spans="1:5" ht="39.6" customHeight="1" x14ac:dyDescent="0.25">
      <c r="A46" s="243" t="s">
        <v>610</v>
      </c>
      <c r="B46" s="239">
        <v>44927</v>
      </c>
      <c r="C46" s="239" t="s">
        <v>611</v>
      </c>
      <c r="D46" s="238"/>
      <c r="E46" s="238" t="s">
        <v>603</v>
      </c>
    </row>
    <row r="47" spans="1:5" ht="45" customHeight="1" thickBot="1" x14ac:dyDescent="0.3">
      <c r="A47" s="135" t="s">
        <v>616</v>
      </c>
      <c r="B47" s="139">
        <v>44958</v>
      </c>
      <c r="C47" s="135" t="s">
        <v>188</v>
      </c>
      <c r="D47" s="135" t="s">
        <v>612</v>
      </c>
      <c r="E47" s="135" t="s">
        <v>603</v>
      </c>
    </row>
    <row r="48" spans="1:5" ht="65.45" customHeight="1" thickBot="1" x14ac:dyDescent="0.3">
      <c r="A48" s="240" t="s">
        <v>613</v>
      </c>
      <c r="B48" s="244">
        <v>45047</v>
      </c>
      <c r="C48" s="240" t="s">
        <v>614</v>
      </c>
      <c r="D48" s="241" t="s">
        <v>615</v>
      </c>
      <c r="E48" s="240" t="s">
        <v>603</v>
      </c>
    </row>
    <row r="49" spans="1:5" ht="16.5" customHeight="1" x14ac:dyDescent="0.25">
      <c r="A49" s="403" t="s">
        <v>618</v>
      </c>
      <c r="B49" s="406">
        <v>45078</v>
      </c>
      <c r="C49" s="403" t="s">
        <v>617</v>
      </c>
      <c r="D49" s="403"/>
      <c r="E49" s="403" t="s">
        <v>603</v>
      </c>
    </row>
    <row r="50" spans="1:5" ht="15.75" customHeight="1" x14ac:dyDescent="0.25">
      <c r="A50" s="404"/>
      <c r="B50" s="407"/>
      <c r="C50" s="404"/>
      <c r="D50" s="404"/>
      <c r="E50" s="404"/>
    </row>
    <row r="51" spans="1:5" ht="18.75" customHeight="1" thickBot="1" x14ac:dyDescent="0.3">
      <c r="A51" s="405"/>
      <c r="B51" s="408"/>
      <c r="C51" s="405"/>
      <c r="D51" s="405"/>
      <c r="E51" s="405"/>
    </row>
    <row r="52" spans="1:5" ht="62.45" customHeight="1" x14ac:dyDescent="0.25">
      <c r="A52" s="295" t="s">
        <v>914</v>
      </c>
      <c r="B52" s="150">
        <v>44962</v>
      </c>
      <c r="C52" s="144" t="s">
        <v>915</v>
      </c>
      <c r="D52" s="144"/>
      <c r="E52" s="144" t="s">
        <v>916</v>
      </c>
    </row>
    <row r="53" spans="1:5" ht="234" customHeight="1" x14ac:dyDescent="0.25">
      <c r="A53" s="296" t="s">
        <v>917</v>
      </c>
      <c r="B53" s="139">
        <v>45047</v>
      </c>
      <c r="C53" s="135" t="s">
        <v>918</v>
      </c>
      <c r="D53" s="211" t="s">
        <v>919</v>
      </c>
      <c r="E53" s="135" t="s">
        <v>920</v>
      </c>
    </row>
    <row r="54" spans="1:5" ht="65.45" customHeight="1" x14ac:dyDescent="0.25">
      <c r="A54" s="135" t="s">
        <v>921</v>
      </c>
      <c r="B54" s="139">
        <v>45047</v>
      </c>
      <c r="C54" s="135" t="s">
        <v>918</v>
      </c>
      <c r="D54" s="135"/>
      <c r="E54" s="135" t="s">
        <v>922</v>
      </c>
    </row>
    <row r="55" spans="1:5" ht="79.349999999999994" customHeight="1" x14ac:dyDescent="0.25">
      <c r="A55" s="135" t="s">
        <v>923</v>
      </c>
      <c r="B55" s="139">
        <v>45061</v>
      </c>
      <c r="C55" s="135" t="s">
        <v>924</v>
      </c>
      <c r="D55" s="135"/>
      <c r="E55" s="135" t="s">
        <v>925</v>
      </c>
    </row>
    <row r="56" spans="1:5" ht="51.6" customHeight="1" x14ac:dyDescent="0.25">
      <c r="A56" s="135" t="s">
        <v>926</v>
      </c>
      <c r="B56" s="142">
        <v>45175</v>
      </c>
      <c r="C56" s="143" t="s">
        <v>927</v>
      </c>
      <c r="D56" s="143"/>
      <c r="E56" s="135" t="s">
        <v>928</v>
      </c>
    </row>
    <row r="57" spans="1:5" ht="64.349999999999994" customHeight="1" x14ac:dyDescent="0.25">
      <c r="A57" s="135" t="s">
        <v>929</v>
      </c>
      <c r="B57" s="136" t="s">
        <v>930</v>
      </c>
      <c r="C57" s="135" t="s">
        <v>931</v>
      </c>
      <c r="D57" s="135"/>
      <c r="E57" s="135" t="s">
        <v>932</v>
      </c>
    </row>
    <row r="58" spans="1:5" ht="53.45" customHeight="1" x14ac:dyDescent="0.25">
      <c r="A58" s="135" t="s">
        <v>933</v>
      </c>
      <c r="B58" s="143" t="s">
        <v>934</v>
      </c>
      <c r="C58" s="143" t="s">
        <v>935</v>
      </c>
      <c r="D58" s="143"/>
      <c r="E58" s="135" t="s">
        <v>956</v>
      </c>
    </row>
    <row r="59" spans="1:5" ht="22.7" customHeight="1" thickBot="1" x14ac:dyDescent="0.3">
      <c r="A59" s="116" t="s">
        <v>217</v>
      </c>
      <c r="B59" s="127"/>
      <c r="C59" s="116"/>
      <c r="D59" s="116"/>
      <c r="E59" s="117"/>
    </row>
    <row r="60" spans="1:5" ht="67.349999999999994" customHeight="1" thickBot="1" x14ac:dyDescent="0.3">
      <c r="A60" s="144" t="s">
        <v>449</v>
      </c>
      <c r="B60" s="227">
        <v>44948</v>
      </c>
      <c r="C60" s="228" t="s">
        <v>502</v>
      </c>
      <c r="D60" s="207" t="s">
        <v>450</v>
      </c>
      <c r="E60" s="144" t="s">
        <v>451</v>
      </c>
    </row>
    <row r="61" spans="1:5" ht="94.35" customHeight="1" x14ac:dyDescent="0.25">
      <c r="A61" s="144" t="s">
        <v>452</v>
      </c>
      <c r="B61" s="144" t="s">
        <v>453</v>
      </c>
      <c r="C61" s="144" t="s">
        <v>454</v>
      </c>
      <c r="D61" s="207" t="s">
        <v>455</v>
      </c>
      <c r="E61" s="144" t="s">
        <v>503</v>
      </c>
    </row>
    <row r="62" spans="1:5" ht="70.349999999999994" customHeight="1" x14ac:dyDescent="0.25">
      <c r="A62" s="144" t="s">
        <v>456</v>
      </c>
      <c r="B62" s="139">
        <v>44967</v>
      </c>
      <c r="C62" s="144" t="s">
        <v>457</v>
      </c>
      <c r="D62" s="207" t="s">
        <v>458</v>
      </c>
      <c r="E62" s="144" t="s">
        <v>401</v>
      </c>
    </row>
    <row r="63" spans="1:5" ht="55.7" customHeight="1" x14ac:dyDescent="0.25">
      <c r="A63" s="144" t="s">
        <v>459</v>
      </c>
      <c r="B63" s="139">
        <v>44969</v>
      </c>
      <c r="C63" s="144" t="s">
        <v>460</v>
      </c>
      <c r="D63" s="207" t="s">
        <v>461</v>
      </c>
      <c r="E63" s="144" t="s">
        <v>462</v>
      </c>
    </row>
    <row r="64" spans="1:5" ht="36.6" customHeight="1" thickBot="1" x14ac:dyDescent="0.3">
      <c r="A64" s="144" t="s">
        <v>463</v>
      </c>
      <c r="B64" s="223">
        <v>44989</v>
      </c>
      <c r="C64" s="144" t="s">
        <v>464</v>
      </c>
      <c r="D64" s="207" t="s">
        <v>458</v>
      </c>
      <c r="E64" s="144" t="s">
        <v>465</v>
      </c>
    </row>
    <row r="65" spans="1:5" ht="54" customHeight="1" thickBot="1" x14ac:dyDescent="0.3">
      <c r="A65" s="144" t="s">
        <v>466</v>
      </c>
      <c r="B65" s="227">
        <v>45046</v>
      </c>
      <c r="C65" s="144" t="s">
        <v>467</v>
      </c>
      <c r="D65" s="207" t="s">
        <v>468</v>
      </c>
      <c r="E65" s="144" t="s">
        <v>469</v>
      </c>
    </row>
    <row r="66" spans="1:5" ht="40.35" customHeight="1" x14ac:dyDescent="0.25">
      <c r="A66" s="144" t="s">
        <v>470</v>
      </c>
      <c r="B66" s="139">
        <v>45033</v>
      </c>
      <c r="C66" s="144" t="s">
        <v>471</v>
      </c>
      <c r="D66" s="207" t="s">
        <v>472</v>
      </c>
      <c r="E66" s="144" t="s">
        <v>401</v>
      </c>
    </row>
    <row r="67" spans="1:5" ht="96.6" customHeight="1" x14ac:dyDescent="0.25">
      <c r="A67" s="144" t="s">
        <v>473</v>
      </c>
      <c r="B67" s="144" t="s">
        <v>474</v>
      </c>
      <c r="C67" s="144" t="s">
        <v>475</v>
      </c>
      <c r="D67" s="207" t="s">
        <v>476</v>
      </c>
      <c r="E67" s="144" t="s">
        <v>477</v>
      </c>
    </row>
    <row r="68" spans="1:5" ht="53.45" customHeight="1" x14ac:dyDescent="0.25">
      <c r="A68" s="144" t="s">
        <v>478</v>
      </c>
      <c r="B68" s="139">
        <v>45066</v>
      </c>
      <c r="C68" s="144" t="s">
        <v>479</v>
      </c>
      <c r="D68" s="207" t="s">
        <v>480</v>
      </c>
      <c r="E68" s="144" t="s">
        <v>481</v>
      </c>
    </row>
    <row r="69" spans="1:5" ht="50.45" customHeight="1" x14ac:dyDescent="0.25">
      <c r="A69" s="144" t="s">
        <v>482</v>
      </c>
      <c r="B69" s="139">
        <v>45074</v>
      </c>
      <c r="C69" s="144" t="s">
        <v>483</v>
      </c>
      <c r="D69" s="207" t="s">
        <v>484</v>
      </c>
      <c r="E69" s="144" t="s">
        <v>401</v>
      </c>
    </row>
    <row r="70" spans="1:5" ht="81.599999999999994" customHeight="1" x14ac:dyDescent="0.25">
      <c r="A70" s="144" t="s">
        <v>485</v>
      </c>
      <c r="B70" s="142">
        <v>45110</v>
      </c>
      <c r="C70" s="144" t="s">
        <v>486</v>
      </c>
      <c r="D70" s="207" t="s">
        <v>487</v>
      </c>
      <c r="E70" s="144" t="s">
        <v>488</v>
      </c>
    </row>
    <row r="71" spans="1:5" ht="80.45" customHeight="1" x14ac:dyDescent="0.25">
      <c r="A71" s="144" t="s">
        <v>489</v>
      </c>
      <c r="B71" s="144" t="s">
        <v>490</v>
      </c>
      <c r="C71" s="144" t="s">
        <v>491</v>
      </c>
      <c r="D71" s="207" t="s">
        <v>492</v>
      </c>
      <c r="E71" s="144" t="s">
        <v>401</v>
      </c>
    </row>
    <row r="72" spans="1:5" ht="39" customHeight="1" x14ac:dyDescent="0.25">
      <c r="A72" s="144" t="s">
        <v>493</v>
      </c>
      <c r="B72" s="144" t="s">
        <v>494</v>
      </c>
      <c r="C72" s="144" t="s">
        <v>495</v>
      </c>
      <c r="D72" s="207" t="s">
        <v>496</v>
      </c>
      <c r="E72" s="144" t="s">
        <v>497</v>
      </c>
    </row>
    <row r="73" spans="1:5" ht="39" customHeight="1" x14ac:dyDescent="0.25">
      <c r="A73" s="144" t="s">
        <v>436</v>
      </c>
      <c r="B73" s="144" t="s">
        <v>437</v>
      </c>
      <c r="C73" s="144" t="s">
        <v>498</v>
      </c>
      <c r="D73" s="207" t="s">
        <v>439</v>
      </c>
      <c r="E73" s="144" t="s">
        <v>401</v>
      </c>
    </row>
    <row r="74" spans="1:5" ht="51" customHeight="1" x14ac:dyDescent="0.25">
      <c r="A74" s="144" t="s">
        <v>499</v>
      </c>
      <c r="B74" s="139">
        <v>45242</v>
      </c>
      <c r="C74" s="144" t="s">
        <v>500</v>
      </c>
      <c r="D74" s="207" t="s">
        <v>501</v>
      </c>
      <c r="E74" s="144" t="s">
        <v>401</v>
      </c>
    </row>
    <row r="75" spans="1:5" ht="84.6" customHeight="1" x14ac:dyDescent="0.25">
      <c r="A75" s="135" t="s">
        <v>936</v>
      </c>
      <c r="B75" s="139" t="s">
        <v>937</v>
      </c>
      <c r="C75" s="135" t="s">
        <v>938</v>
      </c>
      <c r="D75" s="211" t="s">
        <v>939</v>
      </c>
      <c r="E75" s="135" t="s">
        <v>940</v>
      </c>
    </row>
    <row r="76" spans="1:5" ht="22.7" customHeight="1" x14ac:dyDescent="0.25">
      <c r="A76" s="116" t="s">
        <v>214</v>
      </c>
      <c r="B76" s="127"/>
      <c r="C76" s="116"/>
      <c r="D76" s="116"/>
      <c r="E76" s="117"/>
    </row>
    <row r="77" spans="1:5" ht="63" x14ac:dyDescent="0.25">
      <c r="A77" s="144" t="s">
        <v>354</v>
      </c>
      <c r="B77" s="214" t="s">
        <v>355</v>
      </c>
      <c r="C77" s="144" t="s">
        <v>356</v>
      </c>
      <c r="D77" s="206" t="s">
        <v>357</v>
      </c>
      <c r="E77" s="214" t="s">
        <v>358</v>
      </c>
    </row>
    <row r="78" spans="1:5" ht="47.25" x14ac:dyDescent="0.25">
      <c r="A78" s="144" t="s">
        <v>359</v>
      </c>
      <c r="B78" s="214" t="s">
        <v>360</v>
      </c>
      <c r="C78" s="144" t="s">
        <v>361</v>
      </c>
      <c r="D78" s="206" t="s">
        <v>362</v>
      </c>
      <c r="E78" s="214" t="s">
        <v>363</v>
      </c>
    </row>
    <row r="79" spans="1:5" ht="78.75" x14ac:dyDescent="0.25">
      <c r="A79" s="144" t="s">
        <v>364</v>
      </c>
      <c r="B79" s="214" t="s">
        <v>365</v>
      </c>
      <c r="C79" s="144" t="s">
        <v>366</v>
      </c>
      <c r="D79" s="206" t="s">
        <v>367</v>
      </c>
      <c r="E79" s="215" t="s">
        <v>368</v>
      </c>
    </row>
    <row r="80" spans="1:5" ht="46.7" customHeight="1" thickBot="1" x14ac:dyDescent="0.3">
      <c r="A80" s="116" t="s">
        <v>219</v>
      </c>
      <c r="B80" s="127"/>
      <c r="C80" s="116"/>
      <c r="D80" s="116"/>
      <c r="E80" s="117"/>
    </row>
    <row r="81" spans="1:5" ht="60" x14ac:dyDescent="0.25">
      <c r="A81" s="229" t="s">
        <v>504</v>
      </c>
      <c r="B81" s="230" t="s">
        <v>505</v>
      </c>
      <c r="C81" s="231" t="s">
        <v>506</v>
      </c>
      <c r="D81" s="211" t="s">
        <v>531</v>
      </c>
      <c r="E81" s="135" t="s">
        <v>401</v>
      </c>
    </row>
    <row r="82" spans="1:5" ht="51" customHeight="1" x14ac:dyDescent="0.25">
      <c r="A82" s="135" t="s">
        <v>507</v>
      </c>
      <c r="B82" s="139">
        <v>44998</v>
      </c>
      <c r="C82" s="135" t="s">
        <v>508</v>
      </c>
      <c r="D82" s="211" t="s">
        <v>509</v>
      </c>
      <c r="E82" s="135" t="s">
        <v>510</v>
      </c>
    </row>
    <row r="83" spans="1:5" ht="64.7" customHeight="1" x14ac:dyDescent="0.25">
      <c r="A83" s="135" t="s">
        <v>511</v>
      </c>
      <c r="B83" s="139">
        <v>45032</v>
      </c>
      <c r="C83" s="135" t="s">
        <v>512</v>
      </c>
      <c r="D83" s="211" t="s">
        <v>513</v>
      </c>
      <c r="E83" s="135" t="s">
        <v>532</v>
      </c>
    </row>
    <row r="84" spans="1:5" ht="79.349999999999994" customHeight="1" x14ac:dyDescent="0.25">
      <c r="A84" s="135" t="s">
        <v>514</v>
      </c>
      <c r="B84" s="139">
        <v>45055</v>
      </c>
      <c r="C84" s="135" t="s">
        <v>515</v>
      </c>
      <c r="D84" s="211" t="s">
        <v>516</v>
      </c>
      <c r="E84" s="135" t="s">
        <v>517</v>
      </c>
    </row>
    <row r="85" spans="1:5" ht="67.349999999999994" customHeight="1" x14ac:dyDescent="0.25">
      <c r="A85" s="135" t="s">
        <v>518</v>
      </c>
      <c r="B85" s="139">
        <v>45177</v>
      </c>
      <c r="C85" s="211" t="s">
        <v>519</v>
      </c>
      <c r="D85" s="211" t="s">
        <v>533</v>
      </c>
      <c r="E85" s="135" t="s">
        <v>520</v>
      </c>
    </row>
    <row r="86" spans="1:5" ht="59.45" customHeight="1" x14ac:dyDescent="0.25">
      <c r="A86" s="135" t="s">
        <v>521</v>
      </c>
      <c r="B86" s="139">
        <v>45177</v>
      </c>
      <c r="C86" s="135" t="s">
        <v>522</v>
      </c>
      <c r="D86" s="211" t="s">
        <v>523</v>
      </c>
      <c r="E86" s="135" t="s">
        <v>401</v>
      </c>
    </row>
    <row r="87" spans="1:5" ht="77.45" customHeight="1" x14ac:dyDescent="0.25">
      <c r="A87" s="135" t="s">
        <v>524</v>
      </c>
      <c r="B87" s="139" t="s">
        <v>525</v>
      </c>
      <c r="C87" s="135" t="s">
        <v>498</v>
      </c>
      <c r="D87" s="211" t="s">
        <v>439</v>
      </c>
      <c r="E87" s="135" t="s">
        <v>526</v>
      </c>
    </row>
    <row r="88" spans="1:5" ht="76.7" customHeight="1" thickBot="1" x14ac:dyDescent="0.3">
      <c r="A88" s="135" t="s">
        <v>527</v>
      </c>
      <c r="B88" s="139">
        <v>45231</v>
      </c>
      <c r="C88" s="135" t="s">
        <v>528</v>
      </c>
      <c r="D88" s="211" t="s">
        <v>529</v>
      </c>
      <c r="E88" s="135" t="s">
        <v>530</v>
      </c>
    </row>
    <row r="89" spans="1:5" ht="80.45" customHeight="1" thickBot="1" x14ac:dyDescent="0.3">
      <c r="A89" s="256" t="s">
        <v>619</v>
      </c>
      <c r="B89" s="257">
        <v>44954</v>
      </c>
      <c r="C89" s="256" t="s">
        <v>620</v>
      </c>
      <c r="D89" s="258" t="s">
        <v>621</v>
      </c>
      <c r="E89" s="256" t="s">
        <v>673</v>
      </c>
    </row>
    <row r="90" spans="1:5" ht="82.35" customHeight="1" x14ac:dyDescent="0.25">
      <c r="A90" s="373" t="s">
        <v>623</v>
      </c>
      <c r="B90" s="373" t="s">
        <v>624</v>
      </c>
      <c r="C90" s="373" t="s">
        <v>625</v>
      </c>
      <c r="D90" s="379" t="s">
        <v>626</v>
      </c>
      <c r="E90" s="373" t="s">
        <v>627</v>
      </c>
    </row>
    <row r="91" spans="1:5" ht="18" customHeight="1" x14ac:dyDescent="0.25">
      <c r="A91" s="374"/>
      <c r="B91" s="374"/>
      <c r="C91" s="374"/>
      <c r="D91" s="380"/>
      <c r="E91" s="374"/>
    </row>
    <row r="92" spans="1:5" ht="1.35" customHeight="1" thickBot="1" x14ac:dyDescent="0.3">
      <c r="A92" s="375"/>
      <c r="B92" s="375"/>
      <c r="C92" s="375"/>
      <c r="D92" s="381"/>
      <c r="E92" s="375"/>
    </row>
    <row r="93" spans="1:5" ht="49.35" customHeight="1" thickBot="1" x14ac:dyDescent="0.3">
      <c r="A93" s="248" t="s">
        <v>674</v>
      </c>
      <c r="B93" s="264">
        <v>44927</v>
      </c>
      <c r="C93" s="256" t="s">
        <v>628</v>
      </c>
      <c r="D93" s="265" t="s">
        <v>675</v>
      </c>
      <c r="E93" s="256" t="s">
        <v>603</v>
      </c>
    </row>
    <row r="94" spans="1:5" ht="100.7" customHeight="1" thickBot="1" x14ac:dyDescent="0.3">
      <c r="A94" s="256" t="s">
        <v>629</v>
      </c>
      <c r="B94" s="256" t="s">
        <v>630</v>
      </c>
      <c r="C94" s="256" t="s">
        <v>676</v>
      </c>
      <c r="D94" s="258" t="s">
        <v>631</v>
      </c>
      <c r="E94" s="256" t="s">
        <v>677</v>
      </c>
    </row>
    <row r="95" spans="1:5" ht="63" customHeight="1" thickBot="1" x14ac:dyDescent="0.3">
      <c r="A95" s="256" t="s">
        <v>632</v>
      </c>
      <c r="B95" s="264">
        <v>44958</v>
      </c>
      <c r="C95" s="256" t="s">
        <v>633</v>
      </c>
      <c r="D95" s="266" t="s">
        <v>634</v>
      </c>
      <c r="E95" s="259" t="s">
        <v>635</v>
      </c>
    </row>
    <row r="96" spans="1:5" ht="48" customHeight="1" thickBot="1" x14ac:dyDescent="0.3">
      <c r="A96" s="267" t="s">
        <v>678</v>
      </c>
      <c r="B96" s="264">
        <v>44958</v>
      </c>
      <c r="C96" s="256" t="s">
        <v>636</v>
      </c>
      <c r="D96" s="256" t="s">
        <v>637</v>
      </c>
      <c r="E96" s="259" t="s">
        <v>679</v>
      </c>
    </row>
    <row r="97" spans="1:5" ht="51.6" customHeight="1" thickBot="1" x14ac:dyDescent="0.3">
      <c r="A97" s="256" t="s">
        <v>638</v>
      </c>
      <c r="B97" s="264">
        <v>44958</v>
      </c>
      <c r="C97" s="256" t="s">
        <v>639</v>
      </c>
      <c r="D97" s="260" t="s">
        <v>680</v>
      </c>
      <c r="E97" s="259" t="s">
        <v>681</v>
      </c>
    </row>
    <row r="98" spans="1:5" ht="66" customHeight="1" thickBot="1" x14ac:dyDescent="0.3">
      <c r="A98" s="254" t="s">
        <v>641</v>
      </c>
      <c r="B98" s="254" t="s">
        <v>642</v>
      </c>
      <c r="C98" s="254" t="s">
        <v>643</v>
      </c>
      <c r="D98" s="262" t="s">
        <v>626</v>
      </c>
      <c r="E98" s="254" t="s">
        <v>627</v>
      </c>
    </row>
    <row r="99" spans="1:5" ht="46.35" customHeight="1" thickBot="1" x14ac:dyDescent="0.3">
      <c r="A99" s="248" t="s">
        <v>683</v>
      </c>
      <c r="B99" s="268">
        <v>44986</v>
      </c>
      <c r="C99" s="254" t="s">
        <v>644</v>
      </c>
      <c r="D99" s="263" t="s">
        <v>684</v>
      </c>
      <c r="E99" s="248" t="s">
        <v>685</v>
      </c>
    </row>
    <row r="100" spans="1:5" ht="32.25" thickBot="1" x14ac:dyDescent="0.3">
      <c r="A100" s="270" t="s">
        <v>682</v>
      </c>
      <c r="B100" s="264">
        <v>45017</v>
      </c>
      <c r="C100" s="256" t="s">
        <v>686</v>
      </c>
      <c r="D100" s="258" t="s">
        <v>687</v>
      </c>
      <c r="E100" s="256" t="s">
        <v>603</v>
      </c>
    </row>
    <row r="101" spans="1:5" ht="60" customHeight="1" thickBot="1" x14ac:dyDescent="0.3">
      <c r="A101" s="248" t="s">
        <v>688</v>
      </c>
      <c r="B101" s="256" t="s">
        <v>645</v>
      </c>
      <c r="C101" s="246" t="s">
        <v>689</v>
      </c>
      <c r="D101" s="265" t="s">
        <v>690</v>
      </c>
      <c r="E101" s="256" t="s">
        <v>646</v>
      </c>
    </row>
    <row r="102" spans="1:5" ht="54" customHeight="1" thickBot="1" x14ac:dyDescent="0.3">
      <c r="A102" s="256" t="s">
        <v>647</v>
      </c>
      <c r="B102" s="256" t="s">
        <v>648</v>
      </c>
      <c r="C102" s="256" t="s">
        <v>649</v>
      </c>
      <c r="D102" s="258" t="s">
        <v>626</v>
      </c>
      <c r="E102" s="256" t="s">
        <v>650</v>
      </c>
    </row>
    <row r="103" spans="1:5" ht="59.45" customHeight="1" thickBot="1" x14ac:dyDescent="0.3">
      <c r="A103" s="254" t="s">
        <v>651</v>
      </c>
      <c r="B103" s="254" t="s">
        <v>648</v>
      </c>
      <c r="C103" s="254" t="s">
        <v>652</v>
      </c>
      <c r="D103" s="262" t="s">
        <v>653</v>
      </c>
      <c r="E103" s="254" t="s">
        <v>654</v>
      </c>
    </row>
    <row r="104" spans="1:5" ht="50.45" customHeight="1" thickBot="1" x14ac:dyDescent="0.3">
      <c r="A104" s="254" t="s">
        <v>655</v>
      </c>
      <c r="B104" s="254" t="s">
        <v>648</v>
      </c>
      <c r="C104" s="254" t="s">
        <v>652</v>
      </c>
      <c r="D104" s="262" t="s">
        <v>653</v>
      </c>
      <c r="E104" s="254" t="s">
        <v>656</v>
      </c>
    </row>
    <row r="105" spans="1:5" ht="68.45" customHeight="1" thickBot="1" x14ac:dyDescent="0.3">
      <c r="A105" s="254" t="s">
        <v>657</v>
      </c>
      <c r="B105" s="268">
        <v>45047</v>
      </c>
      <c r="C105" s="254" t="s">
        <v>658</v>
      </c>
      <c r="D105" s="271" t="s">
        <v>659</v>
      </c>
      <c r="E105" s="254" t="s">
        <v>660</v>
      </c>
    </row>
    <row r="106" spans="1:5" ht="68.45" customHeight="1" thickBot="1" x14ac:dyDescent="0.3">
      <c r="A106" s="254" t="s">
        <v>661</v>
      </c>
      <c r="B106" s="268">
        <v>45139</v>
      </c>
      <c r="C106" s="254" t="s">
        <v>691</v>
      </c>
      <c r="D106" s="271" t="s">
        <v>662</v>
      </c>
      <c r="E106" s="254" t="s">
        <v>401</v>
      </c>
    </row>
    <row r="107" spans="1:5" ht="63" customHeight="1" thickBot="1" x14ac:dyDescent="0.3">
      <c r="A107" s="254" t="s">
        <v>663</v>
      </c>
      <c r="B107" s="254" t="s">
        <v>664</v>
      </c>
      <c r="C107" s="254" t="s">
        <v>652</v>
      </c>
      <c r="D107" s="262" t="s">
        <v>665</v>
      </c>
      <c r="E107" s="254" t="s">
        <v>666</v>
      </c>
    </row>
    <row r="108" spans="1:5" ht="53.45" customHeight="1" x14ac:dyDescent="0.25">
      <c r="A108" s="254" t="s">
        <v>667</v>
      </c>
      <c r="B108" s="254" t="s">
        <v>668</v>
      </c>
      <c r="C108" s="254" t="s">
        <v>652</v>
      </c>
      <c r="D108" s="262" t="s">
        <v>669</v>
      </c>
      <c r="E108" s="254" t="s">
        <v>670</v>
      </c>
    </row>
    <row r="109" spans="1:5" ht="32.25" thickBot="1" x14ac:dyDescent="0.3">
      <c r="A109" s="251" t="s">
        <v>671</v>
      </c>
      <c r="B109" s="255">
        <v>45200</v>
      </c>
      <c r="C109" s="247"/>
      <c r="D109" s="252" t="s">
        <v>672</v>
      </c>
      <c r="E109" s="247" t="s">
        <v>640</v>
      </c>
    </row>
    <row r="110" spans="1:5" ht="76.349999999999994" customHeight="1" x14ac:dyDescent="0.25">
      <c r="A110" s="61" t="s">
        <v>941</v>
      </c>
      <c r="B110" s="297" t="s">
        <v>942</v>
      </c>
      <c r="C110" s="61" t="s">
        <v>943</v>
      </c>
      <c r="D110" s="212" t="s">
        <v>944</v>
      </c>
      <c r="E110" s="50" t="s">
        <v>945</v>
      </c>
    </row>
    <row r="111" spans="1:5" ht="23.45" customHeight="1" thickBot="1" x14ac:dyDescent="0.3">
      <c r="A111" s="116" t="s">
        <v>215</v>
      </c>
      <c r="B111" s="127"/>
      <c r="C111" s="116"/>
      <c r="D111" s="116"/>
      <c r="E111" s="117"/>
    </row>
    <row r="112" spans="1:5" ht="42.6" customHeight="1" thickBot="1" x14ac:dyDescent="0.3">
      <c r="A112" s="278" t="s">
        <v>692</v>
      </c>
      <c r="B112" s="280">
        <v>44950</v>
      </c>
      <c r="C112" s="272" t="s">
        <v>772</v>
      </c>
      <c r="D112" s="278" t="s">
        <v>694</v>
      </c>
      <c r="E112" s="245" t="s">
        <v>810</v>
      </c>
    </row>
    <row r="113" spans="1:5" ht="42" customHeight="1" thickBot="1" x14ac:dyDescent="0.3">
      <c r="A113" s="274" t="s">
        <v>811</v>
      </c>
      <c r="B113" s="280">
        <v>44957</v>
      </c>
      <c r="C113" s="272" t="s">
        <v>772</v>
      </c>
      <c r="D113" s="278" t="s">
        <v>694</v>
      </c>
      <c r="E113" s="245" t="s">
        <v>810</v>
      </c>
    </row>
    <row r="114" spans="1:5" ht="57.6" customHeight="1" thickBot="1" x14ac:dyDescent="0.3">
      <c r="A114" s="254" t="s">
        <v>698</v>
      </c>
      <c r="B114" s="261">
        <v>44940</v>
      </c>
      <c r="C114" s="254" t="s">
        <v>699</v>
      </c>
      <c r="D114" s="262" t="s">
        <v>700</v>
      </c>
      <c r="E114" s="254" t="s">
        <v>701</v>
      </c>
    </row>
    <row r="115" spans="1:5" ht="61.35" customHeight="1" thickBot="1" x14ac:dyDescent="0.3">
      <c r="A115" s="254" t="s">
        <v>702</v>
      </c>
      <c r="B115" s="254" t="s">
        <v>703</v>
      </c>
      <c r="C115" s="254" t="s">
        <v>652</v>
      </c>
      <c r="D115" s="262" t="s">
        <v>704</v>
      </c>
      <c r="E115" s="254" t="s">
        <v>608</v>
      </c>
    </row>
    <row r="116" spans="1:5" ht="65.45" customHeight="1" thickBot="1" x14ac:dyDescent="0.3">
      <c r="A116" s="254" t="s">
        <v>705</v>
      </c>
      <c r="B116" s="254" t="s">
        <v>706</v>
      </c>
      <c r="C116" s="254" t="s">
        <v>652</v>
      </c>
      <c r="D116" s="262" t="s">
        <v>707</v>
      </c>
      <c r="E116" s="254" t="s">
        <v>599</v>
      </c>
    </row>
    <row r="117" spans="1:5" ht="52.7" customHeight="1" thickBot="1" x14ac:dyDescent="0.3">
      <c r="A117" s="278" t="s">
        <v>708</v>
      </c>
      <c r="B117" s="280">
        <v>44978</v>
      </c>
      <c r="C117" s="272" t="s">
        <v>772</v>
      </c>
      <c r="D117" s="278" t="s">
        <v>694</v>
      </c>
      <c r="E117" s="245" t="s">
        <v>812</v>
      </c>
    </row>
    <row r="118" spans="1:5" ht="94.35" customHeight="1" thickBot="1" x14ac:dyDescent="0.3">
      <c r="A118" s="258" t="s">
        <v>709</v>
      </c>
      <c r="B118" s="280">
        <v>44985</v>
      </c>
      <c r="C118" s="273" t="s">
        <v>754</v>
      </c>
      <c r="D118" s="278" t="s">
        <v>710</v>
      </c>
      <c r="E118" s="246" t="s">
        <v>813</v>
      </c>
    </row>
    <row r="119" spans="1:5" ht="67.349999999999994" customHeight="1" thickBot="1" x14ac:dyDescent="0.3">
      <c r="A119" s="254" t="s">
        <v>712</v>
      </c>
      <c r="B119" s="254" t="s">
        <v>713</v>
      </c>
      <c r="C119" s="254" t="s">
        <v>652</v>
      </c>
      <c r="D119" s="262" t="s">
        <v>653</v>
      </c>
      <c r="E119" s="254" t="s">
        <v>714</v>
      </c>
    </row>
    <row r="120" spans="1:5" ht="55.7" customHeight="1" thickBot="1" x14ac:dyDescent="0.3">
      <c r="A120" s="254" t="s">
        <v>715</v>
      </c>
      <c r="B120" s="254" t="s">
        <v>716</v>
      </c>
      <c r="C120" s="254" t="s">
        <v>717</v>
      </c>
      <c r="D120" s="262" t="s">
        <v>718</v>
      </c>
      <c r="E120" s="254" t="s">
        <v>627</v>
      </c>
    </row>
    <row r="121" spans="1:5" ht="49.35" customHeight="1" thickBot="1" x14ac:dyDescent="0.3">
      <c r="A121" s="254" t="s">
        <v>719</v>
      </c>
      <c r="B121" s="254" t="s">
        <v>720</v>
      </c>
      <c r="C121" s="254" t="s">
        <v>717</v>
      </c>
      <c r="D121" s="262" t="s">
        <v>718</v>
      </c>
      <c r="E121" s="254"/>
    </row>
    <row r="122" spans="1:5" ht="63.6" customHeight="1" thickBot="1" x14ac:dyDescent="0.3">
      <c r="A122" s="254" t="s">
        <v>721</v>
      </c>
      <c r="B122" s="254" t="s">
        <v>713</v>
      </c>
      <c r="C122" s="254" t="s">
        <v>652</v>
      </c>
      <c r="D122" s="262" t="s">
        <v>722</v>
      </c>
      <c r="E122" s="254"/>
    </row>
    <row r="123" spans="1:5" ht="52.35" customHeight="1" thickBot="1" x14ac:dyDescent="0.3">
      <c r="A123" s="256" t="s">
        <v>723</v>
      </c>
      <c r="B123" s="280">
        <v>45006</v>
      </c>
      <c r="C123" s="272" t="s">
        <v>814</v>
      </c>
      <c r="D123" s="258" t="s">
        <v>724</v>
      </c>
      <c r="E123" s="245" t="s">
        <v>725</v>
      </c>
    </row>
    <row r="124" spans="1:5" ht="63.6" customHeight="1" thickBot="1" x14ac:dyDescent="0.3">
      <c r="A124" s="256" t="s">
        <v>726</v>
      </c>
      <c r="B124" s="280">
        <v>45013</v>
      </c>
      <c r="C124" s="279" t="s">
        <v>815</v>
      </c>
      <c r="D124" s="258" t="s">
        <v>727</v>
      </c>
      <c r="E124" s="279" t="s">
        <v>728</v>
      </c>
    </row>
    <row r="125" spans="1:5" ht="76.349999999999994" customHeight="1" thickBot="1" x14ac:dyDescent="0.3">
      <c r="A125" s="254" t="s">
        <v>729</v>
      </c>
      <c r="B125" s="282">
        <v>45015</v>
      </c>
      <c r="C125" s="281" t="s">
        <v>717</v>
      </c>
      <c r="D125" s="283" t="s">
        <v>694</v>
      </c>
      <c r="E125" s="254" t="s">
        <v>725</v>
      </c>
    </row>
    <row r="126" spans="1:5" ht="50.45" customHeight="1" thickBot="1" x14ac:dyDescent="0.3">
      <c r="A126" s="254" t="s">
        <v>730</v>
      </c>
      <c r="B126" s="254" t="s">
        <v>642</v>
      </c>
      <c r="C126" s="254" t="s">
        <v>652</v>
      </c>
      <c r="D126" s="262" t="s">
        <v>722</v>
      </c>
      <c r="E126" s="254" t="s">
        <v>627</v>
      </c>
    </row>
    <row r="127" spans="1:5" ht="59.45" customHeight="1" thickBot="1" x14ac:dyDescent="0.3">
      <c r="A127" s="254" t="s">
        <v>731</v>
      </c>
      <c r="B127" s="254" t="s">
        <v>642</v>
      </c>
      <c r="C127" s="254" t="s">
        <v>717</v>
      </c>
      <c r="D127" s="262" t="s">
        <v>732</v>
      </c>
      <c r="E127" s="254" t="s">
        <v>627</v>
      </c>
    </row>
    <row r="128" spans="1:5" ht="71.45" customHeight="1" thickBot="1" x14ac:dyDescent="0.3">
      <c r="A128" s="254" t="s">
        <v>733</v>
      </c>
      <c r="B128" s="254" t="s">
        <v>642</v>
      </c>
      <c r="C128" s="254" t="s">
        <v>652</v>
      </c>
      <c r="D128" s="262" t="s">
        <v>734</v>
      </c>
      <c r="E128" s="254" t="s">
        <v>599</v>
      </c>
    </row>
    <row r="129" spans="1:5" ht="47.45" customHeight="1" thickBot="1" x14ac:dyDescent="0.3">
      <c r="A129" s="248" t="s">
        <v>816</v>
      </c>
      <c r="B129" s="264">
        <v>44986</v>
      </c>
      <c r="C129" s="246" t="s">
        <v>686</v>
      </c>
      <c r="D129" s="265" t="s">
        <v>687</v>
      </c>
      <c r="E129" s="256" t="s">
        <v>603</v>
      </c>
    </row>
    <row r="130" spans="1:5" ht="33.6" customHeight="1" thickBot="1" x14ac:dyDescent="0.3">
      <c r="A130" s="276" t="s">
        <v>817</v>
      </c>
      <c r="B130" s="280">
        <v>45040</v>
      </c>
      <c r="C130" s="254" t="s">
        <v>717</v>
      </c>
      <c r="D130" s="284" t="s">
        <v>736</v>
      </c>
      <c r="E130" s="273" t="s">
        <v>697</v>
      </c>
    </row>
    <row r="131" spans="1:5" ht="50.45" customHeight="1" thickBot="1" x14ac:dyDescent="0.3">
      <c r="A131" s="256" t="s">
        <v>738</v>
      </c>
      <c r="B131" s="264">
        <v>45017</v>
      </c>
      <c r="C131" s="254" t="s">
        <v>652</v>
      </c>
      <c r="D131" s="265" t="s">
        <v>818</v>
      </c>
      <c r="E131" s="256" t="s">
        <v>603</v>
      </c>
    </row>
    <row r="132" spans="1:5" ht="94.35" customHeight="1" thickBot="1" x14ac:dyDescent="0.3">
      <c r="A132" s="258" t="s">
        <v>739</v>
      </c>
      <c r="B132" s="280">
        <v>45041</v>
      </c>
      <c r="C132" s="254" t="s">
        <v>652</v>
      </c>
      <c r="D132" s="285" t="s">
        <v>740</v>
      </c>
      <c r="E132" s="246" t="s">
        <v>725</v>
      </c>
    </row>
    <row r="133" spans="1:5" ht="144" customHeight="1" thickBot="1" x14ac:dyDescent="0.3">
      <c r="A133" s="256" t="s">
        <v>741</v>
      </c>
      <c r="B133" s="256" t="s">
        <v>742</v>
      </c>
      <c r="C133" s="256" t="s">
        <v>743</v>
      </c>
      <c r="D133" s="258" t="s">
        <v>744</v>
      </c>
      <c r="E133" s="246" t="s">
        <v>819</v>
      </c>
    </row>
    <row r="134" spans="1:5" ht="88.7" customHeight="1" thickBot="1" x14ac:dyDescent="0.3">
      <c r="A134" s="278" t="s">
        <v>745</v>
      </c>
      <c r="B134" s="256" t="s">
        <v>746</v>
      </c>
      <c r="C134" s="278" t="s">
        <v>747</v>
      </c>
      <c r="D134" s="269" t="s">
        <v>820</v>
      </c>
      <c r="E134" s="256" t="s">
        <v>748</v>
      </c>
    </row>
    <row r="135" spans="1:5" ht="50.45" customHeight="1" thickBot="1" x14ac:dyDescent="0.3">
      <c r="A135" s="276" t="s">
        <v>817</v>
      </c>
      <c r="B135" s="280">
        <v>45072</v>
      </c>
      <c r="C135" s="272" t="s">
        <v>772</v>
      </c>
      <c r="D135" s="278" t="s">
        <v>749</v>
      </c>
      <c r="E135" s="273" t="s">
        <v>821</v>
      </c>
    </row>
    <row r="136" spans="1:5" ht="49.35" customHeight="1" thickBot="1" x14ac:dyDescent="0.3">
      <c r="A136" s="254" t="s">
        <v>750</v>
      </c>
      <c r="B136" s="254" t="s">
        <v>648</v>
      </c>
      <c r="C136" s="254" t="s">
        <v>652</v>
      </c>
      <c r="D136" s="262" t="s">
        <v>653</v>
      </c>
      <c r="E136" s="254" t="s">
        <v>622</v>
      </c>
    </row>
    <row r="137" spans="1:5" ht="51.6" customHeight="1" thickBot="1" x14ac:dyDescent="0.3">
      <c r="A137" s="254" t="s">
        <v>751</v>
      </c>
      <c r="B137" s="254" t="s">
        <v>648</v>
      </c>
      <c r="C137" s="254" t="s">
        <v>652</v>
      </c>
      <c r="D137" s="262" t="s">
        <v>653</v>
      </c>
      <c r="E137" s="254" t="s">
        <v>599</v>
      </c>
    </row>
    <row r="138" spans="1:5" ht="45" customHeight="1" thickBot="1" x14ac:dyDescent="0.3">
      <c r="A138" s="254" t="s">
        <v>752</v>
      </c>
      <c r="B138" s="254" t="s">
        <v>753</v>
      </c>
      <c r="C138" s="254" t="s">
        <v>754</v>
      </c>
      <c r="D138" s="262" t="s">
        <v>755</v>
      </c>
      <c r="E138" s="254" t="s">
        <v>627</v>
      </c>
    </row>
    <row r="139" spans="1:5" ht="111" thickBot="1" x14ac:dyDescent="0.3">
      <c r="A139" s="256" t="s">
        <v>756</v>
      </c>
      <c r="B139" s="280">
        <v>45078</v>
      </c>
      <c r="C139" s="283" t="s">
        <v>754</v>
      </c>
      <c r="D139" s="278" t="s">
        <v>757</v>
      </c>
      <c r="E139" s="278" t="s">
        <v>758</v>
      </c>
    </row>
    <row r="140" spans="1:5" ht="95.25" thickBot="1" x14ac:dyDescent="0.3">
      <c r="A140" s="256" t="s">
        <v>759</v>
      </c>
      <c r="B140" s="280">
        <v>45081</v>
      </c>
      <c r="C140" s="283" t="s">
        <v>754</v>
      </c>
      <c r="D140" s="278" t="s">
        <v>760</v>
      </c>
      <c r="E140" s="278" t="s">
        <v>758</v>
      </c>
    </row>
    <row r="141" spans="1:5" ht="63.75" thickBot="1" x14ac:dyDescent="0.3">
      <c r="A141" s="254" t="s">
        <v>761</v>
      </c>
      <c r="B141" s="254" t="s">
        <v>605</v>
      </c>
      <c r="C141" s="254" t="s">
        <v>652</v>
      </c>
      <c r="D141" s="262" t="s">
        <v>762</v>
      </c>
      <c r="E141" s="254" t="s">
        <v>627</v>
      </c>
    </row>
    <row r="142" spans="1:5" x14ac:dyDescent="0.25">
      <c r="A142" s="373" t="s">
        <v>763</v>
      </c>
      <c r="B142" s="373" t="s">
        <v>605</v>
      </c>
      <c r="C142" s="373" t="s">
        <v>652</v>
      </c>
      <c r="D142" s="379" t="s">
        <v>704</v>
      </c>
      <c r="E142" s="373" t="s">
        <v>608</v>
      </c>
    </row>
    <row r="143" spans="1:5" x14ac:dyDescent="0.25">
      <c r="A143" s="374"/>
      <c r="B143" s="374"/>
      <c r="C143" s="374"/>
      <c r="D143" s="380"/>
      <c r="E143" s="374"/>
    </row>
    <row r="144" spans="1:5" ht="15.75" thickBot="1" x14ac:dyDescent="0.3">
      <c r="A144" s="375"/>
      <c r="B144" s="375"/>
      <c r="C144" s="375"/>
      <c r="D144" s="381"/>
      <c r="E144" s="375"/>
    </row>
    <row r="145" spans="1:5" x14ac:dyDescent="0.25">
      <c r="A145" s="373" t="s">
        <v>764</v>
      </c>
      <c r="B145" s="376">
        <v>45089</v>
      </c>
      <c r="C145" s="373" t="s">
        <v>699</v>
      </c>
      <c r="D145" s="379" t="s">
        <v>718</v>
      </c>
      <c r="E145" s="373" t="s">
        <v>765</v>
      </c>
    </row>
    <row r="146" spans="1:5" x14ac:dyDescent="0.25">
      <c r="A146" s="374"/>
      <c r="B146" s="377"/>
      <c r="C146" s="374"/>
      <c r="D146" s="380"/>
      <c r="E146" s="374"/>
    </row>
    <row r="147" spans="1:5" ht="15.75" thickBot="1" x14ac:dyDescent="0.3">
      <c r="A147" s="375"/>
      <c r="B147" s="378"/>
      <c r="C147" s="375"/>
      <c r="D147" s="381"/>
      <c r="E147" s="375"/>
    </row>
    <row r="148" spans="1:5" x14ac:dyDescent="0.25">
      <c r="A148" s="373" t="s">
        <v>766</v>
      </c>
      <c r="B148" s="373" t="s">
        <v>767</v>
      </c>
      <c r="C148" s="373" t="s">
        <v>652</v>
      </c>
      <c r="D148" s="379" t="s">
        <v>768</v>
      </c>
      <c r="E148" s="373" t="s">
        <v>714</v>
      </c>
    </row>
    <row r="149" spans="1:5" x14ac:dyDescent="0.25">
      <c r="A149" s="374"/>
      <c r="B149" s="374"/>
      <c r="C149" s="374"/>
      <c r="D149" s="380"/>
      <c r="E149" s="374"/>
    </row>
    <row r="150" spans="1:5" ht="15.75" thickBot="1" x14ac:dyDescent="0.3">
      <c r="A150" s="375"/>
      <c r="B150" s="375"/>
      <c r="C150" s="375"/>
      <c r="D150" s="381"/>
      <c r="E150" s="375"/>
    </row>
    <row r="151" spans="1:5" x14ac:dyDescent="0.25">
      <c r="A151" s="373" t="s">
        <v>769</v>
      </c>
      <c r="B151" s="376">
        <v>45115</v>
      </c>
      <c r="C151" s="373" t="s">
        <v>699</v>
      </c>
      <c r="D151" s="379" t="s">
        <v>718</v>
      </c>
      <c r="E151" s="373" t="s">
        <v>765</v>
      </c>
    </row>
    <row r="152" spans="1:5" x14ac:dyDescent="0.25">
      <c r="A152" s="374"/>
      <c r="B152" s="377"/>
      <c r="C152" s="374"/>
      <c r="D152" s="380"/>
      <c r="E152" s="374"/>
    </row>
    <row r="153" spans="1:5" ht="15.75" thickBot="1" x14ac:dyDescent="0.3">
      <c r="A153" s="375"/>
      <c r="B153" s="378"/>
      <c r="C153" s="375"/>
      <c r="D153" s="381"/>
      <c r="E153" s="375"/>
    </row>
    <row r="154" spans="1:5" x14ac:dyDescent="0.25">
      <c r="A154" s="373" t="s">
        <v>770</v>
      </c>
      <c r="B154" s="376">
        <v>45160</v>
      </c>
      <c r="C154" s="373" t="s">
        <v>699</v>
      </c>
      <c r="D154" s="379" t="s">
        <v>718</v>
      </c>
      <c r="E154" s="373" t="s">
        <v>765</v>
      </c>
    </row>
    <row r="155" spans="1:5" x14ac:dyDescent="0.25">
      <c r="A155" s="374"/>
      <c r="B155" s="377"/>
      <c r="C155" s="374"/>
      <c r="D155" s="380"/>
      <c r="E155" s="374"/>
    </row>
    <row r="156" spans="1:5" ht="15.75" thickBot="1" x14ac:dyDescent="0.3">
      <c r="A156" s="375"/>
      <c r="B156" s="378"/>
      <c r="C156" s="375"/>
      <c r="D156" s="381"/>
      <c r="E156" s="375"/>
    </row>
    <row r="157" spans="1:5" ht="15.75" x14ac:dyDescent="0.25">
      <c r="A157" s="394" t="s">
        <v>771</v>
      </c>
      <c r="B157" s="390">
        <v>45187</v>
      </c>
      <c r="C157" s="388" t="s">
        <v>772</v>
      </c>
      <c r="D157" s="388" t="s">
        <v>749</v>
      </c>
      <c r="E157" s="245" t="s">
        <v>695</v>
      </c>
    </row>
    <row r="158" spans="1:5" ht="15.75" x14ac:dyDescent="0.25">
      <c r="A158" s="395"/>
      <c r="B158" s="391"/>
      <c r="C158" s="389"/>
      <c r="D158" s="389"/>
      <c r="E158" s="246" t="s">
        <v>697</v>
      </c>
    </row>
    <row r="159" spans="1:5" ht="13.7" customHeight="1" thickBot="1" x14ac:dyDescent="0.3">
      <c r="A159" s="395"/>
      <c r="B159" s="391"/>
      <c r="C159" s="389"/>
      <c r="D159" s="389"/>
      <c r="E159" s="273"/>
    </row>
    <row r="160" spans="1:5" ht="15.75" hidden="1" thickBot="1" x14ac:dyDescent="0.3">
      <c r="A160" s="396"/>
      <c r="B160" s="392"/>
      <c r="C160" s="393"/>
      <c r="D160" s="393"/>
      <c r="E160" s="253"/>
    </row>
    <row r="161" spans="1:5" ht="15.75" x14ac:dyDescent="0.25">
      <c r="A161" s="397" t="s">
        <v>773</v>
      </c>
      <c r="B161" s="390">
        <v>45185</v>
      </c>
      <c r="C161" s="273" t="s">
        <v>693</v>
      </c>
      <c r="D161" s="388" t="s">
        <v>774</v>
      </c>
      <c r="E161" s="246" t="s">
        <v>695</v>
      </c>
    </row>
    <row r="162" spans="1:5" ht="15.75" x14ac:dyDescent="0.25">
      <c r="A162" s="398"/>
      <c r="B162" s="391"/>
      <c r="C162" s="273" t="s">
        <v>711</v>
      </c>
      <c r="D162" s="389"/>
      <c r="E162" s="246" t="s">
        <v>725</v>
      </c>
    </row>
    <row r="163" spans="1:5" ht="15.75" x14ac:dyDescent="0.25">
      <c r="A163" s="398"/>
      <c r="B163" s="391"/>
      <c r="C163" s="273"/>
      <c r="D163" s="389"/>
      <c r="E163" s="246"/>
    </row>
    <row r="164" spans="1:5" x14ac:dyDescent="0.25">
      <c r="A164" s="398"/>
      <c r="B164" s="391"/>
      <c r="C164" s="250"/>
      <c r="D164" s="389"/>
      <c r="E164" s="250"/>
    </row>
    <row r="165" spans="1:5" ht="16.5" thickBot="1" x14ac:dyDescent="0.3">
      <c r="A165" s="399"/>
      <c r="B165" s="392"/>
      <c r="C165" s="247"/>
      <c r="D165" s="393"/>
      <c r="E165" s="253"/>
    </row>
    <row r="166" spans="1:5" x14ac:dyDescent="0.25">
      <c r="A166" s="373" t="s">
        <v>775</v>
      </c>
      <c r="B166" s="373" t="s">
        <v>776</v>
      </c>
      <c r="C166" s="373" t="s">
        <v>777</v>
      </c>
      <c r="D166" s="379" t="s">
        <v>778</v>
      </c>
      <c r="E166" s="373" t="s">
        <v>779</v>
      </c>
    </row>
    <row r="167" spans="1:5" x14ac:dyDescent="0.25">
      <c r="A167" s="374"/>
      <c r="B167" s="374"/>
      <c r="C167" s="374"/>
      <c r="D167" s="380"/>
      <c r="E167" s="374"/>
    </row>
    <row r="168" spans="1:5" ht="15.75" thickBot="1" x14ac:dyDescent="0.3">
      <c r="A168" s="375"/>
      <c r="B168" s="375"/>
      <c r="C168" s="375"/>
      <c r="D168" s="381"/>
      <c r="E168" s="375"/>
    </row>
    <row r="169" spans="1:5" x14ac:dyDescent="0.25">
      <c r="A169" s="373" t="s">
        <v>780</v>
      </c>
      <c r="B169" s="373" t="s">
        <v>664</v>
      </c>
      <c r="C169" s="373" t="s">
        <v>652</v>
      </c>
      <c r="D169" s="379" t="s">
        <v>762</v>
      </c>
      <c r="E169" s="373" t="s">
        <v>779</v>
      </c>
    </row>
    <row r="170" spans="1:5" x14ac:dyDescent="0.25">
      <c r="A170" s="374"/>
      <c r="B170" s="374"/>
      <c r="C170" s="374"/>
      <c r="D170" s="380"/>
      <c r="E170" s="374"/>
    </row>
    <row r="171" spans="1:5" ht="34.35" customHeight="1" thickBot="1" x14ac:dyDescent="0.3">
      <c r="A171" s="375"/>
      <c r="B171" s="375"/>
      <c r="C171" s="375"/>
      <c r="D171" s="381"/>
      <c r="E171" s="375"/>
    </row>
    <row r="172" spans="1:5" x14ac:dyDescent="0.25">
      <c r="A172" s="373" t="s">
        <v>781</v>
      </c>
      <c r="B172" s="373" t="s">
        <v>782</v>
      </c>
      <c r="C172" s="373" t="s">
        <v>699</v>
      </c>
      <c r="D172" s="379" t="s">
        <v>783</v>
      </c>
      <c r="E172" s="373" t="s">
        <v>784</v>
      </c>
    </row>
    <row r="173" spans="1:5" x14ac:dyDescent="0.25">
      <c r="A173" s="374"/>
      <c r="B173" s="374"/>
      <c r="C173" s="374"/>
      <c r="D173" s="380"/>
      <c r="E173" s="374"/>
    </row>
    <row r="174" spans="1:5" ht="15.75" thickBot="1" x14ac:dyDescent="0.3">
      <c r="A174" s="375"/>
      <c r="B174" s="375"/>
      <c r="C174" s="375"/>
      <c r="D174" s="381"/>
      <c r="E174" s="375"/>
    </row>
    <row r="175" spans="1:5" x14ac:dyDescent="0.25">
      <c r="A175" s="373" t="s">
        <v>785</v>
      </c>
      <c r="B175" s="373" t="s">
        <v>664</v>
      </c>
      <c r="C175" s="373" t="s">
        <v>652</v>
      </c>
      <c r="D175" s="379" t="s">
        <v>665</v>
      </c>
      <c r="E175" s="373" t="s">
        <v>786</v>
      </c>
    </row>
    <row r="176" spans="1:5" x14ac:dyDescent="0.25">
      <c r="A176" s="374"/>
      <c r="B176" s="374"/>
      <c r="C176" s="374"/>
      <c r="D176" s="380"/>
      <c r="E176" s="374"/>
    </row>
    <row r="177" spans="1:5" ht="15.75" thickBot="1" x14ac:dyDescent="0.3">
      <c r="A177" s="375"/>
      <c r="B177" s="375"/>
      <c r="C177" s="375"/>
      <c r="D177" s="381"/>
      <c r="E177" s="375"/>
    </row>
    <row r="178" spans="1:5" ht="15.75" x14ac:dyDescent="0.25">
      <c r="A178" s="379" t="s">
        <v>787</v>
      </c>
      <c r="B178" s="390">
        <v>45212</v>
      </c>
      <c r="C178" s="272" t="s">
        <v>693</v>
      </c>
      <c r="D178" s="388" t="s">
        <v>788</v>
      </c>
      <c r="E178" s="245" t="s">
        <v>695</v>
      </c>
    </row>
    <row r="179" spans="1:5" ht="15.75" x14ac:dyDescent="0.25">
      <c r="A179" s="380"/>
      <c r="B179" s="391"/>
      <c r="C179" s="250"/>
      <c r="D179" s="389"/>
      <c r="E179" s="246" t="s">
        <v>789</v>
      </c>
    </row>
    <row r="180" spans="1:5" ht="15.75" x14ac:dyDescent="0.25">
      <c r="A180" s="380"/>
      <c r="B180" s="391"/>
      <c r="C180" s="246" t="s">
        <v>711</v>
      </c>
      <c r="D180" s="389"/>
      <c r="E180" s="246"/>
    </row>
    <row r="181" spans="1:5" ht="15.75" x14ac:dyDescent="0.25">
      <c r="A181" s="380"/>
      <c r="B181" s="391"/>
      <c r="C181" s="250"/>
      <c r="D181" s="389"/>
      <c r="E181" s="273"/>
    </row>
    <row r="182" spans="1:5" ht="15.75" x14ac:dyDescent="0.25">
      <c r="A182" s="380"/>
      <c r="B182" s="391"/>
      <c r="C182" s="273"/>
      <c r="D182" s="389"/>
      <c r="E182" s="250"/>
    </row>
    <row r="183" spans="1:5" ht="16.5" thickBot="1" x14ac:dyDescent="0.3">
      <c r="A183" s="381"/>
      <c r="B183" s="392"/>
      <c r="C183" s="275"/>
      <c r="D183" s="393"/>
      <c r="E183" s="253"/>
    </row>
    <row r="184" spans="1:5" ht="15.75" x14ac:dyDescent="0.25">
      <c r="A184" s="379" t="s">
        <v>790</v>
      </c>
      <c r="B184" s="390">
        <v>45213</v>
      </c>
      <c r="C184" s="246" t="s">
        <v>693</v>
      </c>
      <c r="D184" s="373" t="s">
        <v>791</v>
      </c>
      <c r="E184" s="246" t="s">
        <v>695</v>
      </c>
    </row>
    <row r="185" spans="1:5" ht="15.75" x14ac:dyDescent="0.25">
      <c r="A185" s="380"/>
      <c r="B185" s="391"/>
      <c r="C185" s="250"/>
      <c r="D185" s="374"/>
      <c r="E185" s="246" t="s">
        <v>725</v>
      </c>
    </row>
    <row r="186" spans="1:5" ht="15.75" x14ac:dyDescent="0.25">
      <c r="A186" s="380"/>
      <c r="B186" s="391"/>
      <c r="C186" s="246" t="s">
        <v>711</v>
      </c>
      <c r="D186" s="374"/>
      <c r="E186" s="246"/>
    </row>
    <row r="187" spans="1:5" x14ac:dyDescent="0.25">
      <c r="A187" s="380"/>
      <c r="B187" s="391"/>
      <c r="C187" s="250"/>
      <c r="D187" s="374"/>
      <c r="E187" s="250"/>
    </row>
    <row r="188" spans="1:5" ht="16.5" thickBot="1" x14ac:dyDescent="0.3">
      <c r="A188" s="381"/>
      <c r="B188" s="392"/>
      <c r="C188" s="247"/>
      <c r="D188" s="375"/>
      <c r="E188" s="253"/>
    </row>
    <row r="189" spans="1:5" ht="15.75" x14ac:dyDescent="0.25">
      <c r="A189" s="373" t="s">
        <v>792</v>
      </c>
      <c r="B189" s="390">
        <v>45215</v>
      </c>
      <c r="C189" s="273" t="s">
        <v>693</v>
      </c>
      <c r="D189" s="388" t="s">
        <v>793</v>
      </c>
      <c r="E189" s="246" t="s">
        <v>695</v>
      </c>
    </row>
    <row r="190" spans="1:5" ht="15.75" x14ac:dyDescent="0.25">
      <c r="A190" s="374"/>
      <c r="B190" s="391"/>
      <c r="C190" s="273"/>
      <c r="D190" s="389"/>
      <c r="E190" s="246" t="s">
        <v>728</v>
      </c>
    </row>
    <row r="191" spans="1:5" ht="15.75" x14ac:dyDescent="0.25">
      <c r="A191" s="374"/>
      <c r="B191" s="391"/>
      <c r="C191" s="273" t="s">
        <v>794</v>
      </c>
      <c r="D191" s="389"/>
      <c r="E191" s="273"/>
    </row>
    <row r="192" spans="1:5" ht="15.75" x14ac:dyDescent="0.25">
      <c r="A192" s="374"/>
      <c r="B192" s="391"/>
      <c r="C192" s="273"/>
      <c r="D192" s="389"/>
      <c r="E192" s="250"/>
    </row>
    <row r="193" spans="1:5" ht="16.5" thickBot="1" x14ac:dyDescent="0.3">
      <c r="A193" s="375"/>
      <c r="B193" s="392"/>
      <c r="C193" s="275"/>
      <c r="D193" s="393"/>
      <c r="E193" s="253"/>
    </row>
    <row r="194" spans="1:5" ht="15.75" x14ac:dyDescent="0.25">
      <c r="A194" s="277" t="s">
        <v>735</v>
      </c>
      <c r="B194" s="390">
        <v>45235</v>
      </c>
      <c r="C194" s="273" t="s">
        <v>693</v>
      </c>
      <c r="D194" s="388" t="s">
        <v>795</v>
      </c>
      <c r="E194" s="388" t="s">
        <v>697</v>
      </c>
    </row>
    <row r="195" spans="1:5" ht="15.75" x14ac:dyDescent="0.25">
      <c r="A195" s="277" t="s">
        <v>737</v>
      </c>
      <c r="B195" s="391"/>
      <c r="C195" s="273" t="s">
        <v>696</v>
      </c>
      <c r="D195" s="389"/>
      <c r="E195" s="389"/>
    </row>
    <row r="196" spans="1:5" ht="16.5" thickBot="1" x14ac:dyDescent="0.3">
      <c r="A196" s="249"/>
      <c r="B196" s="391"/>
      <c r="C196" s="273"/>
      <c r="D196" s="389"/>
      <c r="E196" s="389"/>
    </row>
    <row r="197" spans="1:5" x14ac:dyDescent="0.25">
      <c r="A197" s="373" t="s">
        <v>796</v>
      </c>
      <c r="B197" s="373" t="s">
        <v>797</v>
      </c>
      <c r="C197" s="373" t="s">
        <v>772</v>
      </c>
      <c r="D197" s="379" t="s">
        <v>798</v>
      </c>
      <c r="E197" s="373" t="s">
        <v>799</v>
      </c>
    </row>
    <row r="198" spans="1:5" x14ac:dyDescent="0.25">
      <c r="A198" s="374"/>
      <c r="B198" s="374"/>
      <c r="C198" s="374"/>
      <c r="D198" s="380"/>
      <c r="E198" s="374"/>
    </row>
    <row r="199" spans="1:5" ht="34.700000000000003" customHeight="1" thickBot="1" x14ac:dyDescent="0.3">
      <c r="A199" s="375"/>
      <c r="B199" s="375"/>
      <c r="C199" s="375"/>
      <c r="D199" s="381"/>
      <c r="E199" s="375"/>
    </row>
    <row r="200" spans="1:5" x14ac:dyDescent="0.25">
      <c r="A200" s="373" t="s">
        <v>800</v>
      </c>
      <c r="B200" s="376">
        <v>45201</v>
      </c>
      <c r="C200" s="373" t="s">
        <v>717</v>
      </c>
      <c r="D200" s="382" t="s">
        <v>718</v>
      </c>
      <c r="E200" s="385" t="s">
        <v>801</v>
      </c>
    </row>
    <row r="201" spans="1:5" x14ac:dyDescent="0.25">
      <c r="A201" s="374"/>
      <c r="B201" s="377"/>
      <c r="C201" s="374"/>
      <c r="D201" s="383"/>
      <c r="E201" s="386"/>
    </row>
    <row r="202" spans="1:5" ht="15.75" thickBot="1" x14ac:dyDescent="0.3">
      <c r="A202" s="375"/>
      <c r="B202" s="378"/>
      <c r="C202" s="375"/>
      <c r="D202" s="384"/>
      <c r="E202" s="387"/>
    </row>
    <row r="203" spans="1:5" x14ac:dyDescent="0.25">
      <c r="A203" s="373" t="s">
        <v>802</v>
      </c>
      <c r="B203" s="373" t="s">
        <v>668</v>
      </c>
      <c r="C203" s="373" t="s">
        <v>652</v>
      </c>
      <c r="D203" s="382" t="s">
        <v>669</v>
      </c>
      <c r="E203" s="373" t="s">
        <v>670</v>
      </c>
    </row>
    <row r="204" spans="1:5" x14ac:dyDescent="0.25">
      <c r="A204" s="374"/>
      <c r="B204" s="374"/>
      <c r="C204" s="374"/>
      <c r="D204" s="383"/>
      <c r="E204" s="374"/>
    </row>
    <row r="205" spans="1:5" ht="15.75" thickBot="1" x14ac:dyDescent="0.3">
      <c r="A205" s="375"/>
      <c r="B205" s="375"/>
      <c r="C205" s="375"/>
      <c r="D205" s="384"/>
      <c r="E205" s="375"/>
    </row>
    <row r="206" spans="1:5" ht="15.75" x14ac:dyDescent="0.25">
      <c r="A206" s="373" t="s">
        <v>803</v>
      </c>
      <c r="B206" s="376">
        <v>45200</v>
      </c>
      <c r="C206" s="373" t="s">
        <v>804</v>
      </c>
      <c r="D206" s="379" t="s">
        <v>805</v>
      </c>
      <c r="E206" s="246" t="s">
        <v>806</v>
      </c>
    </row>
    <row r="207" spans="1:5" ht="15.75" x14ac:dyDescent="0.25">
      <c r="A207" s="374"/>
      <c r="B207" s="377"/>
      <c r="C207" s="374"/>
      <c r="D207" s="380"/>
      <c r="E207" s="246" t="s">
        <v>807</v>
      </c>
    </row>
    <row r="208" spans="1:5" ht="31.5" x14ac:dyDescent="0.25">
      <c r="A208" s="374"/>
      <c r="B208" s="377"/>
      <c r="C208" s="374"/>
      <c r="D208" s="380"/>
      <c r="E208" s="246" t="s">
        <v>808</v>
      </c>
    </row>
    <row r="209" spans="1:5" ht="16.5" thickBot="1" x14ac:dyDescent="0.3">
      <c r="A209" s="375"/>
      <c r="B209" s="378"/>
      <c r="C209" s="375"/>
      <c r="D209" s="381"/>
      <c r="E209" s="247"/>
    </row>
    <row r="210" spans="1:5" x14ac:dyDescent="0.25">
      <c r="A210" s="373" t="s">
        <v>809</v>
      </c>
      <c r="B210" s="376">
        <v>45204</v>
      </c>
      <c r="C210" s="373" t="s">
        <v>717</v>
      </c>
      <c r="D210" s="379" t="s">
        <v>718</v>
      </c>
      <c r="E210" s="373" t="s">
        <v>765</v>
      </c>
    </row>
    <row r="211" spans="1:5" x14ac:dyDescent="0.25">
      <c r="A211" s="374"/>
      <c r="B211" s="377"/>
      <c r="C211" s="374"/>
      <c r="D211" s="380"/>
      <c r="E211" s="374"/>
    </row>
    <row r="212" spans="1:5" ht="15.75" thickBot="1" x14ac:dyDescent="0.3">
      <c r="A212" s="375"/>
      <c r="B212" s="378"/>
      <c r="C212" s="375"/>
      <c r="D212" s="381"/>
      <c r="E212" s="375"/>
    </row>
    <row r="213" spans="1:5" ht="47.25" x14ac:dyDescent="0.25">
      <c r="A213" s="135" t="s">
        <v>369</v>
      </c>
      <c r="B213" s="139">
        <v>45010</v>
      </c>
      <c r="C213" s="135" t="s">
        <v>370</v>
      </c>
      <c r="D213" s="211" t="s">
        <v>371</v>
      </c>
      <c r="E213" s="135" t="s">
        <v>372</v>
      </c>
    </row>
    <row r="214" spans="1:5" ht="63" x14ac:dyDescent="0.25">
      <c r="A214" s="135" t="s">
        <v>373</v>
      </c>
      <c r="B214" s="139">
        <v>45025</v>
      </c>
      <c r="C214" s="135" t="s">
        <v>374</v>
      </c>
      <c r="D214" s="206" t="s">
        <v>375</v>
      </c>
      <c r="E214" s="135" t="s">
        <v>376</v>
      </c>
    </row>
    <row r="215" spans="1:5" ht="72" customHeight="1" x14ac:dyDescent="0.25">
      <c r="A215" s="140" t="s">
        <v>377</v>
      </c>
      <c r="B215" s="149">
        <v>45228</v>
      </c>
      <c r="C215" s="140" t="s">
        <v>378</v>
      </c>
      <c r="D215" s="206" t="s">
        <v>379</v>
      </c>
      <c r="E215" s="140" t="s">
        <v>380</v>
      </c>
    </row>
    <row r="216" spans="1:5" ht="63.75" thickBot="1" x14ac:dyDescent="0.3">
      <c r="A216" s="247" t="s">
        <v>534</v>
      </c>
      <c r="B216" s="286">
        <v>44940</v>
      </c>
      <c r="C216" s="247" t="s">
        <v>535</v>
      </c>
      <c r="D216" s="247" t="s">
        <v>822</v>
      </c>
      <c r="E216" s="247" t="s">
        <v>536</v>
      </c>
    </row>
    <row r="217" spans="1:5" ht="48" thickBot="1" x14ac:dyDescent="0.3">
      <c r="A217" s="247" t="s">
        <v>537</v>
      </c>
      <c r="B217" s="247" t="s">
        <v>538</v>
      </c>
      <c r="C217" s="247" t="s">
        <v>539</v>
      </c>
      <c r="D217" s="247" t="s">
        <v>540</v>
      </c>
      <c r="E217" s="247" t="s">
        <v>541</v>
      </c>
    </row>
    <row r="218" spans="1:5" ht="104.45" customHeight="1" thickBot="1" x14ac:dyDescent="0.3">
      <c r="A218" s="247" t="s">
        <v>542</v>
      </c>
      <c r="B218" s="286">
        <v>45018</v>
      </c>
      <c r="C218" s="247" t="s">
        <v>512</v>
      </c>
      <c r="D218" s="247" t="s">
        <v>543</v>
      </c>
      <c r="E218" s="247" t="s">
        <v>544</v>
      </c>
    </row>
    <row r="219" spans="1:5" ht="32.25" thickBot="1" x14ac:dyDescent="0.3">
      <c r="A219" s="247" t="s">
        <v>545</v>
      </c>
      <c r="B219" s="286">
        <v>45017</v>
      </c>
      <c r="C219" s="247" t="s">
        <v>546</v>
      </c>
      <c r="D219" s="247" t="s">
        <v>547</v>
      </c>
      <c r="E219" s="247" t="s">
        <v>401</v>
      </c>
    </row>
    <row r="220" spans="1:5" ht="48" thickBot="1" x14ac:dyDescent="0.3">
      <c r="A220" s="247" t="s">
        <v>548</v>
      </c>
      <c r="B220" s="286">
        <v>45038</v>
      </c>
      <c r="C220" s="247" t="s">
        <v>549</v>
      </c>
      <c r="D220" s="247" t="s">
        <v>550</v>
      </c>
      <c r="E220" s="247" t="s">
        <v>551</v>
      </c>
    </row>
    <row r="221" spans="1:5" ht="32.25" thickBot="1" x14ac:dyDescent="0.3">
      <c r="A221" s="247" t="s">
        <v>552</v>
      </c>
      <c r="B221" s="247" t="s">
        <v>553</v>
      </c>
      <c r="C221" s="247" t="s">
        <v>554</v>
      </c>
      <c r="D221" s="247" t="s">
        <v>555</v>
      </c>
      <c r="E221" s="247" t="s">
        <v>556</v>
      </c>
    </row>
    <row r="222" spans="1:5" ht="48" thickBot="1" x14ac:dyDescent="0.3">
      <c r="A222" s="247" t="s">
        <v>557</v>
      </c>
      <c r="B222" s="286">
        <v>45047</v>
      </c>
      <c r="C222" s="247" t="s">
        <v>558</v>
      </c>
      <c r="D222" s="247" t="s">
        <v>559</v>
      </c>
      <c r="E222" s="247" t="s">
        <v>560</v>
      </c>
    </row>
    <row r="223" spans="1:5" ht="79.5" thickBot="1" x14ac:dyDescent="0.3">
      <c r="A223" s="247" t="s">
        <v>561</v>
      </c>
      <c r="B223" s="286">
        <v>45073</v>
      </c>
      <c r="C223" s="247" t="s">
        <v>562</v>
      </c>
      <c r="D223" s="247" t="s">
        <v>563</v>
      </c>
      <c r="E223" s="247" t="s">
        <v>564</v>
      </c>
    </row>
    <row r="224" spans="1:5" ht="48" thickBot="1" x14ac:dyDescent="0.3">
      <c r="A224" s="247" t="s">
        <v>565</v>
      </c>
      <c r="B224" s="286">
        <v>45194</v>
      </c>
      <c r="C224" s="247" t="s">
        <v>566</v>
      </c>
      <c r="D224" s="247" t="s">
        <v>567</v>
      </c>
      <c r="E224" s="247" t="s">
        <v>568</v>
      </c>
    </row>
    <row r="225" spans="1:5" ht="32.25" thickBot="1" x14ac:dyDescent="0.3">
      <c r="A225" s="247" t="s">
        <v>569</v>
      </c>
      <c r="B225" s="286">
        <v>45200</v>
      </c>
      <c r="C225" s="247" t="s">
        <v>570</v>
      </c>
      <c r="D225" s="247" t="s">
        <v>570</v>
      </c>
      <c r="E225" s="247" t="s">
        <v>401</v>
      </c>
    </row>
    <row r="226" spans="1:5" ht="66.599999999999994" customHeight="1" thickBot="1" x14ac:dyDescent="0.3">
      <c r="A226" s="247" t="s">
        <v>571</v>
      </c>
      <c r="B226" s="247" t="s">
        <v>572</v>
      </c>
      <c r="C226" s="247" t="s">
        <v>573</v>
      </c>
      <c r="D226" s="247" t="s">
        <v>574</v>
      </c>
      <c r="E226" s="247" t="s">
        <v>575</v>
      </c>
    </row>
    <row r="227" spans="1:5" ht="58.7" customHeight="1" x14ac:dyDescent="0.25">
      <c r="A227" s="135" t="s">
        <v>955</v>
      </c>
      <c r="B227" s="139" t="s">
        <v>946</v>
      </c>
      <c r="C227" s="135" t="s">
        <v>947</v>
      </c>
      <c r="D227" s="211" t="s">
        <v>948</v>
      </c>
      <c r="E227" s="135" t="s">
        <v>949</v>
      </c>
    </row>
  </sheetData>
  <sheetProtection sort="0" autoFilter="0" pivotTables="0"/>
  <mergeCells count="109">
    <mergeCell ref="A1:E1"/>
    <mergeCell ref="A13:A14"/>
    <mergeCell ref="B13:B14"/>
    <mergeCell ref="C13:C14"/>
    <mergeCell ref="D13:D14"/>
    <mergeCell ref="E13:E14"/>
    <mergeCell ref="A49:A51"/>
    <mergeCell ref="B49:B51"/>
    <mergeCell ref="C49:C51"/>
    <mergeCell ref="D49:D51"/>
    <mergeCell ref="E49:E51"/>
    <mergeCell ref="A15:A16"/>
    <mergeCell ref="B15:B16"/>
    <mergeCell ref="C15:C16"/>
    <mergeCell ref="D15:D16"/>
    <mergeCell ref="E15:E16"/>
    <mergeCell ref="A142:A144"/>
    <mergeCell ref="B142:B144"/>
    <mergeCell ref="C142:C144"/>
    <mergeCell ref="D142:D144"/>
    <mergeCell ref="E142:E144"/>
    <mergeCell ref="E90:E92"/>
    <mergeCell ref="A90:A92"/>
    <mergeCell ref="B90:B92"/>
    <mergeCell ref="C90:C92"/>
    <mergeCell ref="D90:D92"/>
    <mergeCell ref="A148:A150"/>
    <mergeCell ref="B148:B150"/>
    <mergeCell ref="C148:C150"/>
    <mergeCell ref="D148:D150"/>
    <mergeCell ref="E148:E150"/>
    <mergeCell ref="A145:A147"/>
    <mergeCell ref="B145:B147"/>
    <mergeCell ref="C145:C147"/>
    <mergeCell ref="D145:D147"/>
    <mergeCell ref="E145:E147"/>
    <mergeCell ref="A154:A156"/>
    <mergeCell ref="B154:B156"/>
    <mergeCell ref="C154:C156"/>
    <mergeCell ref="D154:D156"/>
    <mergeCell ref="E154:E156"/>
    <mergeCell ref="A151:A153"/>
    <mergeCell ref="B151:B153"/>
    <mergeCell ref="C151:C153"/>
    <mergeCell ref="D151:D153"/>
    <mergeCell ref="E151:E153"/>
    <mergeCell ref="A166:A168"/>
    <mergeCell ref="B166:B168"/>
    <mergeCell ref="C166:C168"/>
    <mergeCell ref="D166:D168"/>
    <mergeCell ref="E166:E168"/>
    <mergeCell ref="A157:A160"/>
    <mergeCell ref="B157:B160"/>
    <mergeCell ref="C157:C160"/>
    <mergeCell ref="D157:D160"/>
    <mergeCell ref="A161:A165"/>
    <mergeCell ref="B161:B165"/>
    <mergeCell ref="D161:D165"/>
    <mergeCell ref="E175:E177"/>
    <mergeCell ref="A172:A174"/>
    <mergeCell ref="B172:B174"/>
    <mergeCell ref="C172:C174"/>
    <mergeCell ref="D172:D174"/>
    <mergeCell ref="E172:E174"/>
    <mergeCell ref="A169:A171"/>
    <mergeCell ref="B169:B171"/>
    <mergeCell ref="C169:C171"/>
    <mergeCell ref="D169:D171"/>
    <mergeCell ref="E169:E171"/>
    <mergeCell ref="A178:A183"/>
    <mergeCell ref="B178:B183"/>
    <mergeCell ref="D178:D183"/>
    <mergeCell ref="A184:A188"/>
    <mergeCell ref="B184:B188"/>
    <mergeCell ref="D184:D188"/>
    <mergeCell ref="A175:A177"/>
    <mergeCell ref="B175:B177"/>
    <mergeCell ref="C175:C177"/>
    <mergeCell ref="D175:D177"/>
    <mergeCell ref="E194:E196"/>
    <mergeCell ref="A197:A199"/>
    <mergeCell ref="B197:B199"/>
    <mergeCell ref="C197:C199"/>
    <mergeCell ref="D197:D199"/>
    <mergeCell ref="E197:E199"/>
    <mergeCell ref="A189:A193"/>
    <mergeCell ref="B189:B193"/>
    <mergeCell ref="D189:D193"/>
    <mergeCell ref="B194:B196"/>
    <mergeCell ref="D194:D196"/>
    <mergeCell ref="A203:A205"/>
    <mergeCell ref="B203:B205"/>
    <mergeCell ref="C203:C205"/>
    <mergeCell ref="D203:D205"/>
    <mergeCell ref="E203:E205"/>
    <mergeCell ref="A200:A202"/>
    <mergeCell ref="B200:B202"/>
    <mergeCell ref="C200:C202"/>
    <mergeCell ref="D200:D202"/>
    <mergeCell ref="E200:E202"/>
    <mergeCell ref="E210:E212"/>
    <mergeCell ref="A206:A209"/>
    <mergeCell ref="B206:B209"/>
    <mergeCell ref="C206:C209"/>
    <mergeCell ref="D206:D209"/>
    <mergeCell ref="A210:A212"/>
    <mergeCell ref="B210:B212"/>
    <mergeCell ref="C210:C212"/>
    <mergeCell ref="D210:D212"/>
  </mergeCells>
  <hyperlinks>
    <hyperlink ref="D6" r:id="rId1" xr:uid="{00000000-0004-0000-0B00-000000000000}"/>
    <hyperlink ref="D11" r:id="rId2" xr:uid="{00000000-0004-0000-0B00-000001000000}"/>
    <hyperlink ref="D12" r:id="rId3" xr:uid="{00000000-0004-0000-0B00-000002000000}"/>
    <hyperlink ref="D25" r:id="rId4" xr:uid="{00000000-0004-0000-0B00-000003000000}"/>
    <hyperlink ref="D26" r:id="rId5" xr:uid="{00000000-0004-0000-0B00-000004000000}"/>
    <hyperlink ref="D24" r:id="rId6" xr:uid="{00000000-0004-0000-0B00-000005000000}"/>
    <hyperlink ref="D22" r:id="rId7" xr:uid="{00000000-0004-0000-0B00-000006000000}"/>
    <hyperlink ref="D23" r:id="rId8" xr:uid="{00000000-0004-0000-0B00-000007000000}"/>
    <hyperlink ref="D77" r:id="rId9" display="https://barnaul.org/news/chempionat-sibiri-po-nastolnomu-tennisu-startuet-v-barnaule-24-yanvarya.html" xr:uid="{00000000-0004-0000-0B00-000008000000}"/>
    <hyperlink ref="D78" r:id="rId10" display="https://pulse19.ru/170186-v-abakane-podveli-itogi-pervenstva-sfo-po-nastolnomu-tennisu-2/" xr:uid="{00000000-0004-0000-0B00-000009000000}"/>
    <hyperlink ref="D79" r:id="rId11" display="https://abakan.bezformata.com/listnews/hakasii-startovalo-pervenstvo-sibiri/114771944/" xr:uid="{00000000-0004-0000-0B00-00000A000000}"/>
    <hyperlink ref="D7" r:id="rId12" xr:uid="{00000000-0004-0000-0B00-00000B000000}"/>
    <hyperlink ref="D28" r:id="rId13" xr:uid="{00000000-0004-0000-0B00-00000C000000}"/>
    <hyperlink ref="D29" r:id="rId14" xr:uid="{00000000-0004-0000-0B00-00000D000000}"/>
    <hyperlink ref="D27" r:id="rId15" xr:uid="{00000000-0004-0000-0B00-00000E000000}"/>
    <hyperlink ref="D30" r:id="rId16" xr:uid="{00000000-0004-0000-0B00-00000F000000}"/>
    <hyperlink ref="D31" r:id="rId17" xr:uid="{00000000-0004-0000-0B00-000010000000}"/>
    <hyperlink ref="D33" r:id="rId18" xr:uid="{00000000-0004-0000-0B00-000011000000}"/>
    <hyperlink ref="D34" r:id="rId19" xr:uid="{00000000-0004-0000-0B00-000012000000}"/>
    <hyperlink ref="D35" r:id="rId20" xr:uid="{00000000-0004-0000-0B00-000013000000}"/>
    <hyperlink ref="D36" r:id="rId21" xr:uid="{00000000-0004-0000-0B00-000014000000}"/>
    <hyperlink ref="D37" r:id="rId22" xr:uid="{00000000-0004-0000-0B00-000015000000}"/>
    <hyperlink ref="D38" r:id="rId23" xr:uid="{00000000-0004-0000-0B00-000016000000}"/>
    <hyperlink ref="D39" r:id="rId24" xr:uid="{00000000-0004-0000-0B00-000017000000}"/>
    <hyperlink ref="C39" r:id="rId25" xr:uid="{00000000-0004-0000-0B00-000018000000}"/>
    <hyperlink ref="D32" r:id="rId26" xr:uid="{00000000-0004-0000-0B00-000019000000}"/>
    <hyperlink ref="D61" r:id="rId27" xr:uid="{00000000-0004-0000-0B00-00001A000000}"/>
    <hyperlink ref="D62" r:id="rId28" xr:uid="{00000000-0004-0000-0B00-00001B000000}"/>
    <hyperlink ref="D63" r:id="rId29" xr:uid="{00000000-0004-0000-0B00-00001C000000}"/>
    <hyperlink ref="D64" r:id="rId30" xr:uid="{00000000-0004-0000-0B00-00001D000000}"/>
    <hyperlink ref="D65" r:id="rId31" xr:uid="{00000000-0004-0000-0B00-00001E000000}"/>
    <hyperlink ref="D68" r:id="rId32" xr:uid="{00000000-0004-0000-0B00-00001F000000}"/>
    <hyperlink ref="D69" r:id="rId33" xr:uid="{00000000-0004-0000-0B00-000020000000}"/>
    <hyperlink ref="D66" r:id="rId34" xr:uid="{00000000-0004-0000-0B00-000021000000}"/>
    <hyperlink ref="D67" r:id="rId35" xr:uid="{00000000-0004-0000-0B00-000022000000}"/>
    <hyperlink ref="A71" r:id="rId36" display="https://nsk.zoon.ru/trainings/shkola_tantsev_pervaya_liniya_na_kubovoj_ulitse-c127/social/" xr:uid="{00000000-0004-0000-0B00-000023000000}"/>
    <hyperlink ref="D71" r:id="rId37" display="https://shitoryu-nsk.ru/pervenstvo-novosibirskoj-oblasti-po-karate" xr:uid="{00000000-0004-0000-0B00-000024000000}"/>
    <hyperlink ref="D70" r:id="rId38" xr:uid="{00000000-0004-0000-0B00-000025000000}"/>
    <hyperlink ref="D73" r:id="rId39" xr:uid="{00000000-0004-0000-0B00-000026000000}"/>
    <hyperlink ref="D82" r:id="rId40" xr:uid="{00000000-0004-0000-0B00-000027000000}"/>
    <hyperlink ref="D83" r:id="rId41" xr:uid="{00000000-0004-0000-0B00-000028000000}"/>
    <hyperlink ref="D84" r:id="rId42" xr:uid="{00000000-0004-0000-0B00-000029000000}"/>
    <hyperlink ref="D86" r:id="rId43" xr:uid="{00000000-0004-0000-0B00-00002A000000}"/>
    <hyperlink ref="D87" r:id="rId44" xr:uid="{00000000-0004-0000-0B00-00002B000000}"/>
    <hyperlink ref="D88" r:id="rId45" xr:uid="{00000000-0004-0000-0B00-00002C000000}"/>
    <hyperlink ref="D81" r:id="rId46" xr:uid="{00000000-0004-0000-0B00-00002D000000}"/>
    <hyperlink ref="D85" r:id="rId47" xr:uid="{00000000-0004-0000-0B00-00002E000000}"/>
    <hyperlink ref="D43" r:id="rId48" xr:uid="{00000000-0004-0000-0B00-00002F000000}"/>
    <hyperlink ref="D45" r:id="rId49" xr:uid="{00000000-0004-0000-0B00-000030000000}"/>
    <hyperlink ref="D48" r:id="rId50" xr:uid="{00000000-0004-0000-0B00-000031000000}"/>
    <hyperlink ref="D89" r:id="rId51" xr:uid="{00000000-0004-0000-0B00-000032000000}"/>
    <hyperlink ref="D90" r:id="rId52" xr:uid="{00000000-0004-0000-0B00-000033000000}"/>
    <hyperlink ref="D94" r:id="rId53" xr:uid="{00000000-0004-0000-0B00-000034000000}"/>
    <hyperlink ref="D98" r:id="rId54" xr:uid="{00000000-0004-0000-0B00-000035000000}"/>
    <hyperlink ref="D102" r:id="rId55" xr:uid="{00000000-0004-0000-0B00-000036000000}"/>
    <hyperlink ref="D103" r:id="rId56" display="https://talantorg.ru/" xr:uid="{00000000-0004-0000-0B00-000037000000}"/>
    <hyperlink ref="D104" r:id="rId57" display="https://talantorg.ru/" xr:uid="{00000000-0004-0000-0B00-000038000000}"/>
    <hyperlink ref="D93" r:id="rId58" xr:uid="{00000000-0004-0000-0B00-000039000000}"/>
    <hyperlink ref="D97" r:id="rId59" xr:uid="{00000000-0004-0000-0B00-00003A000000}"/>
    <hyperlink ref="D99" r:id="rId60" xr:uid="{00000000-0004-0000-0B00-00003B000000}"/>
    <hyperlink ref="D100" r:id="rId61" xr:uid="{00000000-0004-0000-0B00-00003C000000}"/>
    <hyperlink ref="D101" r:id="rId62" xr:uid="{00000000-0004-0000-0B00-00003D000000}"/>
    <hyperlink ref="D107" r:id="rId63" display="https://festkonkurs.ru/" xr:uid="{00000000-0004-0000-0B00-00003E000000}"/>
    <hyperlink ref="D108" r:id="rId64" display="https://prem-org.ru/" xr:uid="{00000000-0004-0000-0B00-00003F000000}"/>
    <hyperlink ref="D114" r:id="rId65" display="https://vk.com/fest_muzikantoff" xr:uid="{00000000-0004-0000-0B00-000040000000}"/>
    <hyperlink ref="D115" r:id="rId66" display="https://art-mercury.ru/" xr:uid="{00000000-0004-0000-0B00-000041000000}"/>
    <hyperlink ref="D116" r:id="rId67" xr:uid="{00000000-0004-0000-0B00-000042000000}"/>
    <hyperlink ref="A118" r:id="rId68" tooltip="https://www.art-talant.org/raboty/konkursnye-raboty/carstvo-zhivotnyh" display="https://www.art-talant.org/raboty/konkursnye-raboty/carstvo-zhivotnyh" xr:uid="{00000000-0004-0000-0B00-000043000000}"/>
    <hyperlink ref="D119" r:id="rId69" display="https://talantorg.ru/" xr:uid="{00000000-0004-0000-0B00-000044000000}"/>
    <hyperlink ref="D120" r:id="rId70" xr:uid="{00000000-0004-0000-0B00-000045000000}"/>
    <hyperlink ref="D121" r:id="rId71" xr:uid="{00000000-0004-0000-0B00-000046000000}"/>
    <hyperlink ref="D122" r:id="rId72" display="https://tvorchestvospb.ru/" xr:uid="{00000000-0004-0000-0B00-000047000000}"/>
    <hyperlink ref="D123" r:id="rId73" tooltip="https://www.vershina-masterov.ru/konkursy/podvodnyj-mir" xr:uid="{00000000-0004-0000-0B00-000048000000}"/>
    <hyperlink ref="D124" r:id="rId74" tooltip="https://art-ptica.ru/vse-kraski-mira/" xr:uid="{00000000-0004-0000-0B00-000049000000}"/>
    <hyperlink ref="D126" r:id="rId75" display="https://tvorchestvospb.ru/" xr:uid="{00000000-0004-0000-0B00-00004A000000}"/>
    <hyperlink ref="D127" r:id="rId76" xr:uid="{00000000-0004-0000-0B00-00004B000000}"/>
    <hyperlink ref="D128" r:id="rId77" xr:uid="{00000000-0004-0000-0B00-00004C000000}"/>
    <hyperlink ref="A132" r:id="rId78" tooltip="https://www.art-talant.org/raspisanie/detskie-konkyrsi/mezhdunarodnyj-konkurs-izobrazitelnogo-iskusstva-i-avtorskoj-fotografii-posvjaschennyj-dnju-dikoj-prirody-prikosnovenie-k-prirode" display="https://www.art-talant.org/raspisanie/detskie-konkyrsi/mezhdunarodnyj-konkurs-izobrazitelnogo-iskusstva-i-avtorskoj-fotografii-posvjaschennyj-dnju-dikoj-prirody-prikosnovenie-k-prirode" xr:uid="{00000000-0004-0000-0B00-00004D000000}"/>
    <hyperlink ref="D133" r:id="rId79" xr:uid="{00000000-0004-0000-0B00-00004E000000}"/>
    <hyperlink ref="D134" r:id="rId80" display="https://disk.yandex.ru/i/k5deHag8hw13og" xr:uid="{00000000-0004-0000-0B00-00004F000000}"/>
    <hyperlink ref="D137" r:id="rId81" display="https://talantorg.ru/" xr:uid="{00000000-0004-0000-0B00-000050000000}"/>
    <hyperlink ref="D138" r:id="rId82" display="https://www.eurokultura.com/" xr:uid="{00000000-0004-0000-0B00-000051000000}"/>
    <hyperlink ref="D141" r:id="rId83" display="https://www.tvorchestvospb.ru/" xr:uid="{00000000-0004-0000-0B00-000052000000}"/>
    <hyperlink ref="D142" r:id="rId84" display="https://art-mercury.ru/" xr:uid="{00000000-0004-0000-0B00-000053000000}"/>
    <hyperlink ref="D145" r:id="rId85" xr:uid="{00000000-0004-0000-0B00-000054000000}"/>
    <hyperlink ref="D148" r:id="rId86" xr:uid="{00000000-0004-0000-0B00-000055000000}"/>
    <hyperlink ref="D151" r:id="rId87" xr:uid="{00000000-0004-0000-0B00-000056000000}"/>
    <hyperlink ref="D154" r:id="rId88" xr:uid="{00000000-0004-0000-0B00-000057000000}"/>
    <hyperlink ref="D166" r:id="rId89" display="https://vk.com/away.php?to=http%3A%2F%2Fwww.eurokultura.com" xr:uid="{00000000-0004-0000-0B00-000058000000}"/>
    <hyperlink ref="D169" r:id="rId90" display="https://www.tvorchestvospb.ru/" xr:uid="{00000000-0004-0000-0B00-000059000000}"/>
    <hyperlink ref="D172" r:id="rId91" xr:uid="{00000000-0004-0000-0B00-00005A000000}"/>
    <hyperlink ref="D175" r:id="rId92" display="https://festkonkurs.ru/" xr:uid="{00000000-0004-0000-0B00-00005B000000}"/>
    <hyperlink ref="A178" r:id="rId93" tooltip="https://www.art-talant.org/raboty/konkursnye-raboty/morskie-sezony" display="https://www.art-talant.org/raboty/konkursnye-raboty/morskie-sezony" xr:uid="{00000000-0004-0000-0B00-00005C000000}"/>
    <hyperlink ref="A184" r:id="rId94" tooltip="https://www.art-talant.org/raboty/konkursnye-raboty/cvetochnyj-kalejdoskop" display="https://www.art-talant.org/raboty/konkursnye-raboty/cvetochnyj-kalejdoskop" xr:uid="{00000000-0004-0000-0B00-00005D000000}"/>
    <hyperlink ref="D197" r:id="rId95" xr:uid="{00000000-0004-0000-0B00-00005E000000}"/>
    <hyperlink ref="D200" r:id="rId96" xr:uid="{00000000-0004-0000-0B00-00005F000000}"/>
    <hyperlink ref="D203" r:id="rId97" display="https://prem-org.ru/" xr:uid="{00000000-0004-0000-0B00-000060000000}"/>
    <hyperlink ref="D206" r:id="rId98" xr:uid="{00000000-0004-0000-0B00-000061000000}"/>
    <hyperlink ref="D210" r:id="rId99" xr:uid="{00000000-0004-0000-0B00-000062000000}"/>
    <hyperlink ref="D129" r:id="rId100" xr:uid="{00000000-0004-0000-0B00-000063000000}"/>
    <hyperlink ref="D131" r:id="rId101" xr:uid="{00000000-0004-0000-0B00-000064000000}"/>
    <hyperlink ref="D136" r:id="rId102" display="https://talantorg.ru/" xr:uid="{00000000-0004-0000-0B00-000065000000}"/>
    <hyperlink ref="D214" r:id="rId103" display="https://vk.com/public_detmuz?w=wall-57886097_2255" xr:uid="{00000000-0004-0000-0B00-000066000000}"/>
    <hyperlink ref="D215" r:id="rId104" display="https://vk.com/star_friends_fest?w=wall-185052421_680" xr:uid="{00000000-0004-0000-0B00-000067000000}"/>
    <hyperlink ref="D213" r:id="rId105" xr:uid="{00000000-0004-0000-0B00-000068000000}"/>
    <hyperlink ref="D17" r:id="rId106" xr:uid="{00000000-0004-0000-0B00-000069000000}"/>
    <hyperlink ref="D53" r:id="rId107" xr:uid="{00000000-0004-0000-0B00-00006A000000}"/>
    <hyperlink ref="D75" r:id="rId108" xr:uid="{00000000-0004-0000-0B00-00006B000000}"/>
    <hyperlink ref="D110" r:id="rId109" xr:uid="{00000000-0004-0000-0B00-00006C000000}"/>
    <hyperlink ref="D227" r:id="rId110" xr:uid="{00000000-0004-0000-0B00-00006D000000}"/>
  </hyperlinks>
  <pageMargins left="0.7" right="0.7" top="0.75" bottom="0.75" header="0.3" footer="0.3"/>
  <pageSetup paperSize="9" orientation="landscape" r:id="rId11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zoomScale="80" zoomScaleSheetLayoutView="80" workbookViewId="0">
      <selection activeCell="I10" sqref="I10"/>
    </sheetView>
  </sheetViews>
  <sheetFormatPr defaultRowHeight="15" x14ac:dyDescent="0.25"/>
  <cols>
    <col min="1" max="1" width="47.42578125" customWidth="1"/>
    <col min="2" max="2" width="46.42578125" customWidth="1"/>
    <col min="3" max="3" width="16.425781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411" t="s">
        <v>152</v>
      </c>
      <c r="B1" s="411"/>
      <c r="C1" s="411"/>
      <c r="D1" s="159"/>
      <c r="E1" s="159"/>
      <c r="F1" s="159"/>
    </row>
    <row r="2" spans="1:6" ht="18.75" x14ac:dyDescent="0.25">
      <c r="A2" s="321" t="s">
        <v>153</v>
      </c>
      <c r="B2" s="321"/>
      <c r="C2" s="321"/>
      <c r="D2" s="155"/>
      <c r="E2" s="155"/>
      <c r="F2" s="155"/>
    </row>
    <row r="3" spans="1:6" ht="75.75" customHeight="1" x14ac:dyDescent="0.25">
      <c r="A3" s="23" t="s">
        <v>154</v>
      </c>
      <c r="B3" s="45" t="s">
        <v>222</v>
      </c>
      <c r="C3" s="133" t="s">
        <v>254</v>
      </c>
      <c r="D3" s="361" t="s">
        <v>253</v>
      </c>
      <c r="E3" s="362"/>
      <c r="F3" s="23" t="s">
        <v>255</v>
      </c>
    </row>
    <row r="4" spans="1:6" ht="22.5" customHeight="1" x14ac:dyDescent="0.25">
      <c r="A4" s="23"/>
      <c r="B4" s="45"/>
      <c r="C4" s="133"/>
      <c r="D4" s="23" t="s">
        <v>251</v>
      </c>
      <c r="E4" s="23" t="s">
        <v>252</v>
      </c>
      <c r="F4" s="23"/>
    </row>
    <row r="5" spans="1:6" ht="18.75" x14ac:dyDescent="0.3">
      <c r="A5" s="62" t="s">
        <v>155</v>
      </c>
      <c r="B5" s="65"/>
      <c r="C5" s="128"/>
      <c r="D5" s="66"/>
      <c r="E5" s="66"/>
      <c r="F5" s="66"/>
    </row>
    <row r="6" spans="1:6" ht="18.75" x14ac:dyDescent="0.25">
      <c r="A6" s="60" t="s">
        <v>156</v>
      </c>
      <c r="B6" s="50" t="s">
        <v>309</v>
      </c>
      <c r="C6" s="99">
        <v>0</v>
      </c>
      <c r="D6" s="109">
        <v>0</v>
      </c>
      <c r="E6" s="109">
        <v>0</v>
      </c>
      <c r="F6" s="109">
        <v>0</v>
      </c>
    </row>
    <row r="7" spans="1:6" ht="37.5" x14ac:dyDescent="0.25">
      <c r="A7" s="26" t="s">
        <v>157</v>
      </c>
      <c r="B7" s="209" t="s">
        <v>310</v>
      </c>
      <c r="C7" s="88">
        <v>0</v>
      </c>
      <c r="D7" s="50">
        <v>0</v>
      </c>
      <c r="E7" s="50">
        <v>0</v>
      </c>
      <c r="F7" s="50">
        <v>0</v>
      </c>
    </row>
    <row r="8" spans="1:6" ht="18.75" x14ac:dyDescent="0.25">
      <c r="A8" s="26" t="s">
        <v>249</v>
      </c>
      <c r="B8" s="50" t="s">
        <v>311</v>
      </c>
      <c r="C8" s="88">
        <v>277</v>
      </c>
      <c r="D8" s="50"/>
      <c r="E8" s="50"/>
      <c r="F8" s="50"/>
    </row>
    <row r="9" spans="1:6" ht="18.75" x14ac:dyDescent="0.25">
      <c r="A9" s="26" t="s">
        <v>250</v>
      </c>
      <c r="B9" s="100" t="s">
        <v>312</v>
      </c>
      <c r="C9" s="88">
        <v>4581</v>
      </c>
      <c r="D9" s="50">
        <v>148</v>
      </c>
      <c r="E9" s="50">
        <v>44813</v>
      </c>
      <c r="F9" s="50">
        <v>9086</v>
      </c>
    </row>
    <row r="10" spans="1:6" ht="18.75" x14ac:dyDescent="0.25">
      <c r="A10" s="60" t="s">
        <v>281</v>
      </c>
      <c r="B10" s="50" t="s">
        <v>309</v>
      </c>
      <c r="C10" s="88">
        <v>0</v>
      </c>
      <c r="D10" s="50">
        <v>0</v>
      </c>
      <c r="E10" s="50">
        <v>0</v>
      </c>
      <c r="F10" s="50">
        <v>0</v>
      </c>
    </row>
    <row r="11" spans="1:6" ht="18.75" x14ac:dyDescent="0.25">
      <c r="A11" s="63" t="s">
        <v>280</v>
      </c>
      <c r="B11" s="209" t="s">
        <v>313</v>
      </c>
      <c r="C11" s="88">
        <v>3</v>
      </c>
      <c r="D11" s="50">
        <v>1</v>
      </c>
      <c r="E11" s="50">
        <v>417</v>
      </c>
      <c r="F11" s="50">
        <v>680</v>
      </c>
    </row>
    <row r="12" spans="1:6" ht="18.75" x14ac:dyDescent="0.25">
      <c r="A12" s="67" t="s">
        <v>158</v>
      </c>
      <c r="B12" s="50"/>
      <c r="C12" s="88"/>
      <c r="D12" s="50"/>
      <c r="E12" s="50"/>
      <c r="F12" s="50"/>
    </row>
    <row r="13" spans="1:6" ht="18.75" customHeight="1" x14ac:dyDescent="0.3">
      <c r="A13" s="42" t="s">
        <v>159</v>
      </c>
      <c r="B13" s="64" t="s">
        <v>163</v>
      </c>
      <c r="C13" s="129" t="s">
        <v>162</v>
      </c>
      <c r="D13" s="64"/>
      <c r="E13" s="64"/>
      <c r="F13" s="64"/>
    </row>
    <row r="14" spans="1:6" ht="18.75" x14ac:dyDescent="0.25">
      <c r="A14" s="26" t="s">
        <v>160</v>
      </c>
      <c r="B14" s="50"/>
      <c r="C14" s="88"/>
      <c r="D14" s="50"/>
      <c r="E14" s="50"/>
      <c r="F14" s="50"/>
    </row>
    <row r="15" spans="1:6" ht="18.75" x14ac:dyDescent="0.25">
      <c r="A15" s="26" t="s">
        <v>161</v>
      </c>
      <c r="B15" s="50"/>
      <c r="C15" s="88"/>
      <c r="D15" s="50"/>
      <c r="E15" s="50"/>
      <c r="F15" s="50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 xr:uid="{00000000-0004-0000-0C00-000000000000}"/>
    <hyperlink ref="B11" r:id="rId2" xr:uid="{00000000-0004-0000-0C00-000001000000}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SheetLayoutView="100" workbookViewId="0">
      <selection activeCell="B3" sqref="B3:B4"/>
    </sheetView>
  </sheetViews>
  <sheetFormatPr defaultRowHeight="15" x14ac:dyDescent="0.25"/>
  <cols>
    <col min="1" max="1" width="68.5703125" customWidth="1"/>
    <col min="2" max="2" width="34.5703125" style="3" customWidth="1"/>
  </cols>
  <sheetData>
    <row r="1" spans="1:2" ht="18.75" x14ac:dyDescent="0.25">
      <c r="A1" s="321" t="s">
        <v>164</v>
      </c>
      <c r="B1" s="321"/>
    </row>
    <row r="2" spans="1:2" ht="18.75" x14ac:dyDescent="0.25">
      <c r="A2" s="23" t="s">
        <v>165</v>
      </c>
      <c r="B2" s="23" t="s">
        <v>172</v>
      </c>
    </row>
    <row r="3" spans="1:2" ht="73.5" customHeight="1" x14ac:dyDescent="0.25">
      <c r="A3" s="131" t="s">
        <v>166</v>
      </c>
      <c r="B3" s="134">
        <v>11</v>
      </c>
    </row>
    <row r="4" spans="1:2" ht="101.25" customHeight="1" x14ac:dyDescent="0.25">
      <c r="A4" s="131" t="s">
        <v>167</v>
      </c>
      <c r="B4" s="134" t="s">
        <v>314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view="pageBreakPreview" zoomScaleSheetLayoutView="100" workbookViewId="0">
      <selection activeCell="C5" sqref="C5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5703125" customWidth="1"/>
  </cols>
  <sheetData>
    <row r="1" spans="1:4" ht="18.75" x14ac:dyDescent="0.25">
      <c r="A1" s="132" t="s">
        <v>168</v>
      </c>
      <c r="B1" s="132"/>
      <c r="C1" s="132"/>
      <c r="D1" s="132"/>
    </row>
    <row r="2" spans="1:4" ht="37.5" customHeight="1" x14ac:dyDescent="0.25">
      <c r="A2" s="23" t="s">
        <v>56</v>
      </c>
      <c r="B2" s="23" t="s">
        <v>169</v>
      </c>
      <c r="C2" s="23" t="s">
        <v>170</v>
      </c>
      <c r="D2" s="23" t="s">
        <v>171</v>
      </c>
    </row>
    <row r="3" spans="1:4" ht="44.25" customHeight="1" x14ac:dyDescent="0.25">
      <c r="A3" s="57">
        <v>1</v>
      </c>
      <c r="B3" s="26" t="s">
        <v>173</v>
      </c>
      <c r="C3" s="68"/>
      <c r="D3" s="17"/>
    </row>
    <row r="4" spans="1:4" ht="59.25" customHeight="1" x14ac:dyDescent="0.25">
      <c r="A4" s="57">
        <v>2</v>
      </c>
      <c r="B4" s="26" t="s">
        <v>174</v>
      </c>
      <c r="C4" s="68"/>
      <c r="D4" s="17"/>
    </row>
    <row r="5" spans="1:4" ht="49.5" customHeight="1" x14ac:dyDescent="0.25">
      <c r="A5" s="57">
        <v>3</v>
      </c>
      <c r="B5" s="26" t="s">
        <v>175</v>
      </c>
      <c r="C5" s="68" t="s">
        <v>953</v>
      </c>
      <c r="D5" s="17">
        <v>150</v>
      </c>
    </row>
    <row r="6" spans="1:4" ht="48.75" customHeight="1" x14ac:dyDescent="0.25">
      <c r="A6" s="57">
        <v>4</v>
      </c>
      <c r="B6" s="61" t="s">
        <v>158</v>
      </c>
      <c r="C6" s="68"/>
      <c r="D6" s="17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zoomScale="9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411" t="s">
        <v>142</v>
      </c>
      <c r="B1" s="411"/>
      <c r="C1" s="411"/>
      <c r="D1" s="411"/>
      <c r="E1" s="411"/>
    </row>
    <row r="2" spans="1:5" ht="39" customHeight="1" x14ac:dyDescent="0.25">
      <c r="A2" s="23" t="s">
        <v>56</v>
      </c>
      <c r="B2" s="23" t="s">
        <v>143</v>
      </c>
      <c r="C2" s="23" t="s">
        <v>144</v>
      </c>
      <c r="D2" s="23" t="s">
        <v>145</v>
      </c>
      <c r="E2" s="23" t="s">
        <v>146</v>
      </c>
    </row>
    <row r="3" spans="1:5" ht="18.75" x14ac:dyDescent="0.25">
      <c r="A3" s="60">
        <v>1</v>
      </c>
      <c r="B3" s="60" t="s">
        <v>147</v>
      </c>
      <c r="C3" s="19">
        <v>0</v>
      </c>
      <c r="D3" s="19">
        <v>0</v>
      </c>
      <c r="E3" s="61"/>
    </row>
    <row r="4" spans="1:5" ht="18.75" x14ac:dyDescent="0.25">
      <c r="A4" s="26">
        <v>2</v>
      </c>
      <c r="B4" s="60" t="s">
        <v>148</v>
      </c>
      <c r="C4" s="19">
        <v>0</v>
      </c>
      <c r="D4" s="19">
        <v>0</v>
      </c>
      <c r="E4" s="61"/>
    </row>
    <row r="5" spans="1:5" ht="18.75" x14ac:dyDescent="0.25">
      <c r="A5" s="60">
        <v>3</v>
      </c>
      <c r="B5" s="60" t="s">
        <v>149</v>
      </c>
      <c r="C5" s="19">
        <v>0</v>
      </c>
      <c r="D5" s="19">
        <v>0</v>
      </c>
      <c r="E5" s="61"/>
    </row>
    <row r="6" spans="1:5" ht="18.75" x14ac:dyDescent="0.25">
      <c r="A6" s="412">
        <v>4</v>
      </c>
      <c r="B6" s="412" t="s">
        <v>150</v>
      </c>
      <c r="C6" s="161">
        <v>0</v>
      </c>
      <c r="D6" s="19">
        <v>0</v>
      </c>
      <c r="E6" s="61"/>
    </row>
    <row r="7" spans="1:5" ht="18.75" x14ac:dyDescent="0.25">
      <c r="A7" s="413"/>
      <c r="B7" s="413"/>
      <c r="C7" s="161">
        <v>0</v>
      </c>
      <c r="D7" s="19">
        <v>0</v>
      </c>
      <c r="E7" s="61"/>
    </row>
    <row r="8" spans="1:5" ht="18.75" x14ac:dyDescent="0.25">
      <c r="A8" s="26">
        <v>5</v>
      </c>
      <c r="B8" s="60" t="s">
        <v>151</v>
      </c>
      <c r="C8" s="161">
        <v>0</v>
      </c>
      <c r="D8" s="19">
        <v>0</v>
      </c>
      <c r="E8" s="61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90" zoomScaleNormal="80" zoomScaleSheetLayoutView="90" workbookViewId="0">
      <selection activeCell="B12" sqref="B12:L12"/>
    </sheetView>
  </sheetViews>
  <sheetFormatPr defaultColWidth="9.140625" defaultRowHeight="15" x14ac:dyDescent="0.25"/>
  <cols>
    <col min="1" max="1" width="11.42578125" style="33" customWidth="1"/>
    <col min="2" max="2" width="12.5703125" style="33" customWidth="1"/>
    <col min="3" max="3" width="21.42578125" style="33" customWidth="1"/>
    <col min="4" max="4" width="13.140625" style="33" customWidth="1"/>
    <col min="5" max="5" width="24" style="33" customWidth="1"/>
    <col min="6" max="6" width="21.5703125" style="33" customWidth="1"/>
    <col min="7" max="7" width="11.42578125" style="33" customWidth="1"/>
    <col min="8" max="8" width="12.5703125" style="33" customWidth="1"/>
    <col min="9" max="9" width="11.5703125" style="33" customWidth="1"/>
    <col min="10" max="10" width="11.42578125" style="33" bestFit="1" customWidth="1"/>
    <col min="11" max="11" width="23.85546875" style="33" customWidth="1"/>
    <col min="12" max="12" width="22.140625" style="33" customWidth="1"/>
    <col min="13" max="13" width="18.42578125" style="33" customWidth="1"/>
    <col min="14" max="33" width="9.140625" style="33"/>
    <col min="34" max="34" width="12.42578125" style="33" bestFit="1" customWidth="1"/>
    <col min="35" max="16384" width="9.140625" style="33"/>
  </cols>
  <sheetData>
    <row r="1" spans="1:13" ht="18.75" customHeight="1" x14ac:dyDescent="0.25">
      <c r="A1" s="321" t="s">
        <v>118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3" ht="19.5" customHeight="1" x14ac:dyDescent="0.3">
      <c r="A2" s="329" t="s">
        <v>41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13" ht="18.75" x14ac:dyDescent="0.3">
      <c r="A3" s="340" t="s">
        <v>17</v>
      </c>
      <c r="B3" s="369" t="s">
        <v>11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</row>
    <row r="4" spans="1:13" ht="19.5" customHeight="1" x14ac:dyDescent="0.25">
      <c r="A4" s="340"/>
      <c r="B4" s="340" t="s">
        <v>12</v>
      </c>
      <c r="C4" s="340" t="s">
        <v>18</v>
      </c>
      <c r="D4" s="340" t="s">
        <v>119</v>
      </c>
      <c r="E4" s="340"/>
      <c r="F4" s="340" t="s">
        <v>13</v>
      </c>
      <c r="G4" s="330" t="s">
        <v>225</v>
      </c>
      <c r="H4" s="340" t="s">
        <v>74</v>
      </c>
      <c r="I4" s="340" t="s">
        <v>78</v>
      </c>
      <c r="J4" s="340" t="s">
        <v>14</v>
      </c>
      <c r="K4" s="340" t="s">
        <v>43</v>
      </c>
      <c r="L4" s="340" t="s">
        <v>15</v>
      </c>
    </row>
    <row r="5" spans="1:13" ht="37.5" customHeight="1" x14ac:dyDescent="0.25">
      <c r="A5" s="340"/>
      <c r="B5" s="340"/>
      <c r="C5" s="340"/>
      <c r="D5" s="23" t="s">
        <v>121</v>
      </c>
      <c r="E5" s="23" t="s">
        <v>120</v>
      </c>
      <c r="F5" s="340"/>
      <c r="G5" s="332"/>
      <c r="H5" s="340"/>
      <c r="I5" s="340"/>
      <c r="J5" s="340"/>
      <c r="K5" s="340"/>
      <c r="L5" s="340"/>
    </row>
    <row r="6" spans="1:13" s="71" customFormat="1" ht="36" customHeight="1" x14ac:dyDescent="0.3">
      <c r="A6" s="158">
        <f>SUM(B6:L6)-A10</f>
        <v>95</v>
      </c>
      <c r="B6" s="92">
        <v>1</v>
      </c>
      <c r="C6" s="92">
        <v>2</v>
      </c>
      <c r="D6" s="92">
        <v>4</v>
      </c>
      <c r="E6" s="92">
        <v>0</v>
      </c>
      <c r="F6" s="92">
        <v>4</v>
      </c>
      <c r="G6" s="92">
        <v>1</v>
      </c>
      <c r="H6" s="92">
        <v>19</v>
      </c>
      <c r="I6" s="92">
        <v>3</v>
      </c>
      <c r="J6" s="92">
        <v>37</v>
      </c>
      <c r="K6" s="92">
        <v>22</v>
      </c>
      <c r="L6" s="92">
        <v>26</v>
      </c>
      <c r="M6" s="82"/>
    </row>
    <row r="7" spans="1:13" ht="18.75" customHeight="1" x14ac:dyDescent="0.3">
      <c r="A7" s="414" t="str">
        <f>IF(A6=B6+C6+D6+E6+F6+G6+H6+I6+J6+K6+L6-A10,"ПРАВИЛЬНО"," НЕПРАВИЛЬНО")</f>
        <v>ПРАВИЛЬНО</v>
      </c>
      <c r="B7" s="415"/>
      <c r="C7" s="416" t="s">
        <v>16</v>
      </c>
      <c r="D7" s="416"/>
      <c r="E7" s="416"/>
      <c r="F7" s="416"/>
      <c r="G7" s="416"/>
      <c r="H7" s="416"/>
      <c r="I7" s="416"/>
      <c r="J7" s="416"/>
      <c r="K7" s="416"/>
      <c r="L7" s="417"/>
    </row>
    <row r="8" spans="1:13" ht="36" customHeight="1" x14ac:dyDescent="0.25">
      <c r="A8" s="93">
        <f>SUM(B8:L8)</f>
        <v>100</v>
      </c>
      <c r="B8" s="93">
        <f>100/A6*(B6-B10)</f>
        <v>1.0526315789473684</v>
      </c>
      <c r="C8" s="93">
        <f>100/A6*(C6-C10)</f>
        <v>2.1052631578947367</v>
      </c>
      <c r="D8" s="93">
        <f>100/A6*(D6-D10)</f>
        <v>4.2105263157894735</v>
      </c>
      <c r="E8" s="93">
        <f>100/A6*(E6-E10)</f>
        <v>0</v>
      </c>
      <c r="F8" s="93">
        <f>100/A6*(F6-F10)</f>
        <v>4.2105263157894735</v>
      </c>
      <c r="G8" s="93">
        <f>100/A6*(G6-G10)</f>
        <v>1.0526315789473684</v>
      </c>
      <c r="H8" s="93">
        <f>100/A6*(H6-H10)</f>
        <v>14.736842105263158</v>
      </c>
      <c r="I8" s="93">
        <f>100/A6*(I6-I10)</f>
        <v>0</v>
      </c>
      <c r="J8" s="93">
        <f>100/A6*(J6-J10)</f>
        <v>33.684210526315788</v>
      </c>
      <c r="K8" s="93">
        <f>100/A6*(K6-K10)</f>
        <v>18.94736842105263</v>
      </c>
      <c r="L8" s="93">
        <f>100/A6*(L6-L10)</f>
        <v>20</v>
      </c>
      <c r="M8" s="197"/>
    </row>
    <row r="9" spans="1:13" ht="19.5" customHeight="1" x14ac:dyDescent="0.3">
      <c r="A9" s="369" t="s">
        <v>195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</row>
    <row r="10" spans="1:13" s="55" customFormat="1" ht="36" customHeight="1" x14ac:dyDescent="0.25">
      <c r="A10" s="89">
        <f>SUM(B10:L10)</f>
        <v>24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5</v>
      </c>
      <c r="I10" s="17">
        <v>3</v>
      </c>
      <c r="J10" s="17">
        <v>5</v>
      </c>
      <c r="K10" s="17">
        <v>4</v>
      </c>
      <c r="L10" s="17">
        <v>7</v>
      </c>
    </row>
    <row r="11" spans="1:13" ht="19.5" customHeight="1" x14ac:dyDescent="0.25">
      <c r="A11" s="368" t="s">
        <v>189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</row>
    <row r="12" spans="1:13" s="72" customFormat="1" ht="36" customHeight="1" x14ac:dyDescent="0.3">
      <c r="A12" s="31">
        <f>SUM(B12:L12)</f>
        <v>19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3</v>
      </c>
      <c r="I12" s="130">
        <v>0</v>
      </c>
      <c r="J12" s="130">
        <v>13</v>
      </c>
      <c r="K12" s="130">
        <v>2</v>
      </c>
      <c r="L12" s="130">
        <v>1</v>
      </c>
    </row>
    <row r="13" spans="1:13" s="72" customFormat="1" ht="18.75" x14ac:dyDescent="0.3"/>
    <row r="14" spans="1:13" s="72" customFormat="1" ht="18.75" x14ac:dyDescent="0.3"/>
    <row r="15" spans="1:13" s="72" customFormat="1" ht="18.75" x14ac:dyDescent="0.3"/>
    <row r="16" spans="1:13" s="72" customFormat="1" ht="18.75" x14ac:dyDescent="0.3"/>
    <row r="17" s="72" customFormat="1" ht="18.75" x14ac:dyDescent="0.3"/>
    <row r="18" s="72" customFormat="1" ht="18.75" x14ac:dyDescent="0.3"/>
    <row r="19" s="72" customFormat="1" ht="18.75" x14ac:dyDescent="0.3"/>
    <row r="20" s="72" customFormat="1" ht="18.75" x14ac:dyDescent="0.3"/>
    <row r="21" s="72" customFormat="1" ht="18.75" x14ac:dyDescent="0.3"/>
    <row r="22" s="72" customFormat="1" ht="18.75" x14ac:dyDescent="0.3"/>
    <row r="23" s="72" customFormat="1" ht="18.75" x14ac:dyDescent="0.3"/>
    <row r="24" s="72" customFormat="1" ht="18.75" x14ac:dyDescent="0.3"/>
    <row r="25" s="72" customFormat="1" ht="18.75" x14ac:dyDescent="0.3"/>
    <row r="26" s="72" customFormat="1" ht="18.75" x14ac:dyDescent="0.3"/>
    <row r="27" s="72" customFormat="1" ht="18.75" x14ac:dyDescent="0.3"/>
    <row r="28" s="72" customFormat="1" ht="18.75" x14ac:dyDescent="0.3"/>
    <row r="29" s="72" customFormat="1" ht="18.75" x14ac:dyDescent="0.3"/>
    <row r="30" s="72" customFormat="1" ht="18.75" x14ac:dyDescent="0.3"/>
    <row r="31" s="72" customFormat="1" ht="18.75" x14ac:dyDescent="0.3"/>
    <row r="32" s="72" customFormat="1" ht="18.75" x14ac:dyDescent="0.3"/>
    <row r="33" s="72" customFormat="1" ht="18.75" x14ac:dyDescent="0.3"/>
    <row r="34" s="72" customFormat="1" ht="18.75" x14ac:dyDescent="0.3"/>
    <row r="35" s="72" customFormat="1" ht="18.75" x14ac:dyDescent="0.3"/>
    <row r="36" s="72" customFormat="1" ht="18.75" x14ac:dyDescent="0.3"/>
    <row r="37" s="72" customFormat="1" ht="18.75" x14ac:dyDescent="0.3"/>
    <row r="38" s="72" customFormat="1" ht="18.75" x14ac:dyDescent="0.3"/>
    <row r="39" s="72" customFormat="1" ht="18.75" x14ac:dyDescent="0.3"/>
    <row r="40" s="72" customFormat="1" ht="18.75" x14ac:dyDescent="0.3"/>
    <row r="41" s="72" customFormat="1" ht="18.75" x14ac:dyDescent="0.3"/>
    <row r="42" s="72" customFormat="1" ht="18.75" x14ac:dyDescent="0.3"/>
    <row r="43" s="72" customFormat="1" ht="18.75" x14ac:dyDescent="0.3"/>
    <row r="44" s="72" customFormat="1" ht="18.75" x14ac:dyDescent="0.3"/>
    <row r="45" s="72" customFormat="1" ht="18.75" x14ac:dyDescent="0.3"/>
    <row r="46" s="72" customFormat="1" ht="18.75" x14ac:dyDescent="0.3"/>
    <row r="47" s="72" customFormat="1" ht="18.75" x14ac:dyDescent="0.3"/>
    <row r="48" s="72" customFormat="1" ht="18.75" x14ac:dyDescent="0.3"/>
    <row r="49" s="72" customFormat="1" ht="18.75" x14ac:dyDescent="0.3"/>
    <row r="50" s="72" customFormat="1" ht="18.75" x14ac:dyDescent="0.3"/>
    <row r="51" s="72" customFormat="1" ht="18.75" x14ac:dyDescent="0.3"/>
    <row r="52" s="72" customFormat="1" ht="18.75" x14ac:dyDescent="0.3"/>
    <row r="53" s="72" customFormat="1" ht="18.75" x14ac:dyDescent="0.3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</sheetData>
  <sheetProtection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90" zoomScaleSheetLayoutView="90" workbookViewId="0">
      <selection activeCell="H4" sqref="H4"/>
    </sheetView>
  </sheetViews>
  <sheetFormatPr defaultRowHeight="15" x14ac:dyDescent="0.25"/>
  <cols>
    <col min="1" max="1" width="60.570312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29" t="s">
        <v>42</v>
      </c>
      <c r="B1" s="329"/>
      <c r="C1" s="329"/>
    </row>
    <row r="2" spans="1:4" ht="18.75" customHeight="1" x14ac:dyDescent="0.25">
      <c r="A2" s="23" t="s">
        <v>1</v>
      </c>
      <c r="B2" s="23" t="s">
        <v>2</v>
      </c>
      <c r="C2" s="23" t="s">
        <v>44</v>
      </c>
    </row>
    <row r="3" spans="1:4" ht="18.75" customHeight="1" x14ac:dyDescent="0.25">
      <c r="A3" s="24" t="s">
        <v>182</v>
      </c>
      <c r="B3" s="89">
        <v>64</v>
      </c>
      <c r="C3" s="84">
        <f>SUM(B6:B14)</f>
        <v>64</v>
      </c>
      <c r="D3" s="95">
        <f>SUM(B6:B14)-B4</f>
        <v>51</v>
      </c>
    </row>
    <row r="4" spans="1:4" ht="55.5" customHeight="1" x14ac:dyDescent="0.25">
      <c r="A4" s="86" t="s">
        <v>197</v>
      </c>
      <c r="B4" s="52">
        <v>13</v>
      </c>
      <c r="C4" s="83"/>
      <c r="D4" s="95"/>
    </row>
    <row r="5" spans="1:4" ht="18.75" x14ac:dyDescent="0.25">
      <c r="A5" s="133" t="s">
        <v>0</v>
      </c>
      <c r="B5" s="77"/>
      <c r="C5" s="78"/>
    </row>
    <row r="6" spans="1:4" ht="18.75" x14ac:dyDescent="0.25">
      <c r="A6" s="25" t="s">
        <v>187</v>
      </c>
      <c r="B6" s="17">
        <v>37</v>
      </c>
      <c r="C6" s="27">
        <f>100/B3*B6</f>
        <v>57.8125</v>
      </c>
    </row>
    <row r="7" spans="1:4" ht="18.75" customHeight="1" x14ac:dyDescent="0.25">
      <c r="A7" s="25" t="s">
        <v>19</v>
      </c>
      <c r="B7" s="17">
        <v>0</v>
      </c>
      <c r="C7" s="27">
        <f>100/B3*B7</f>
        <v>0</v>
      </c>
    </row>
    <row r="8" spans="1:4" ht="18.75" customHeight="1" x14ac:dyDescent="0.25">
      <c r="A8" s="25" t="s">
        <v>186</v>
      </c>
      <c r="B8" s="17">
        <v>0</v>
      </c>
      <c r="C8" s="27">
        <f>100/B3*B8</f>
        <v>0</v>
      </c>
    </row>
    <row r="9" spans="1:4" ht="18.75" customHeight="1" x14ac:dyDescent="0.25">
      <c r="A9" s="25" t="s">
        <v>20</v>
      </c>
      <c r="B9" s="17">
        <v>19</v>
      </c>
      <c r="C9" s="27">
        <f>100/B3*B9</f>
        <v>29.6875</v>
      </c>
    </row>
    <row r="10" spans="1:4" ht="18.75" customHeight="1" x14ac:dyDescent="0.25">
      <c r="A10" s="25" t="s">
        <v>21</v>
      </c>
      <c r="B10" s="17">
        <v>3</v>
      </c>
      <c r="C10" s="27">
        <f>100/B3*B10</f>
        <v>4.6875</v>
      </c>
    </row>
    <row r="11" spans="1:4" ht="18.75" customHeight="1" x14ac:dyDescent="0.25">
      <c r="A11" s="25" t="s">
        <v>22</v>
      </c>
      <c r="B11" s="17">
        <v>3</v>
      </c>
      <c r="C11" s="27">
        <f>100/B3*B11</f>
        <v>4.6875</v>
      </c>
    </row>
    <row r="12" spans="1:4" ht="18.75" customHeight="1" x14ac:dyDescent="0.25">
      <c r="A12" s="25" t="s">
        <v>23</v>
      </c>
      <c r="B12" s="17">
        <v>1</v>
      </c>
      <c r="C12" s="27">
        <f>100/B3*B12</f>
        <v>1.5625</v>
      </c>
    </row>
    <row r="13" spans="1:4" ht="18.75" customHeight="1" x14ac:dyDescent="0.25">
      <c r="A13" s="25" t="s">
        <v>24</v>
      </c>
      <c r="B13" s="17">
        <v>0</v>
      </c>
      <c r="C13" s="27">
        <f>100/B3*B13</f>
        <v>0</v>
      </c>
    </row>
    <row r="14" spans="1:4" ht="18.75" customHeight="1" x14ac:dyDescent="0.25">
      <c r="A14" s="26" t="s">
        <v>258</v>
      </c>
      <c r="B14" s="17">
        <v>1</v>
      </c>
      <c r="C14" s="27">
        <f>100/B3*B14</f>
        <v>1.5625</v>
      </c>
    </row>
    <row r="15" spans="1:4" ht="18.75" x14ac:dyDescent="0.25">
      <c r="A15" s="133" t="s">
        <v>25</v>
      </c>
      <c r="B15" s="79">
        <f>SUM(B16,B18,B19,B20)</f>
        <v>51</v>
      </c>
      <c r="C15" s="80" t="str">
        <f>IF(B15=D3,"ПРАВИЛЬНО","НЕПРАВИЛЬНО")</f>
        <v>ПРАВИЛЬНО</v>
      </c>
    </row>
    <row r="16" spans="1:4" ht="18.75" customHeight="1" x14ac:dyDescent="0.25">
      <c r="A16" s="25" t="s">
        <v>244</v>
      </c>
      <c r="B16" s="32">
        <v>40</v>
      </c>
      <c r="C16" s="27">
        <f>100/D3*B16</f>
        <v>78.431372549019599</v>
      </c>
    </row>
    <row r="17" spans="1:3" ht="56.25" customHeight="1" x14ac:dyDescent="0.25">
      <c r="A17" s="29" t="s">
        <v>194</v>
      </c>
      <c r="B17" s="17">
        <v>2</v>
      </c>
      <c r="C17" s="27">
        <f>100/D3*B17</f>
        <v>3.9215686274509802</v>
      </c>
    </row>
    <row r="18" spans="1:3" ht="18.75" customHeight="1" x14ac:dyDescent="0.25">
      <c r="A18" s="25" t="s">
        <v>26</v>
      </c>
      <c r="B18" s="17">
        <v>2</v>
      </c>
      <c r="C18" s="27">
        <f>100/D3*B18</f>
        <v>3.9215686274509802</v>
      </c>
    </row>
    <row r="19" spans="1:3" ht="18.75" customHeight="1" x14ac:dyDescent="0.25">
      <c r="A19" s="25" t="s">
        <v>27</v>
      </c>
      <c r="B19" s="17">
        <v>9</v>
      </c>
      <c r="C19" s="27">
        <f>100/D3*B19</f>
        <v>17.647058823529409</v>
      </c>
    </row>
    <row r="20" spans="1:3" ht="18.75" customHeight="1" x14ac:dyDescent="0.25">
      <c r="A20" s="25" t="s">
        <v>28</v>
      </c>
      <c r="B20" s="17">
        <v>0</v>
      </c>
      <c r="C20" s="27">
        <f>100/D3*B20</f>
        <v>0</v>
      </c>
    </row>
    <row r="21" spans="1:3" ht="18.75" x14ac:dyDescent="0.25">
      <c r="A21" s="133" t="s">
        <v>29</v>
      </c>
      <c r="B21" s="79">
        <f>SUM(B22:B25)</f>
        <v>64</v>
      </c>
      <c r="C21" s="80" t="str">
        <f>IF(B21=B3,"ПРАВИЛЬНО","НЕПРАВИЛЬНО")</f>
        <v>ПРАВИЛЬНО</v>
      </c>
    </row>
    <row r="22" spans="1:3" ht="18.75" customHeight="1" x14ac:dyDescent="0.25">
      <c r="A22" s="28" t="s">
        <v>30</v>
      </c>
      <c r="B22" s="32">
        <v>1</v>
      </c>
      <c r="C22" s="27">
        <f>100/B3*B22</f>
        <v>1.5625</v>
      </c>
    </row>
    <row r="23" spans="1:3" ht="18.75" x14ac:dyDescent="0.25">
      <c r="A23" s="25" t="s">
        <v>31</v>
      </c>
      <c r="B23" s="17">
        <v>27</v>
      </c>
      <c r="C23" s="27">
        <f>100/B3*B23</f>
        <v>42.1875</v>
      </c>
    </row>
    <row r="24" spans="1:3" ht="18.75" x14ac:dyDescent="0.25">
      <c r="A24" s="25" t="s">
        <v>32</v>
      </c>
      <c r="B24" s="17">
        <v>13</v>
      </c>
      <c r="C24" s="27">
        <f>100/B3*B24</f>
        <v>20.3125</v>
      </c>
    </row>
    <row r="25" spans="1:3" ht="18.75" customHeight="1" x14ac:dyDescent="0.25">
      <c r="A25" s="25" t="s">
        <v>33</v>
      </c>
      <c r="B25" s="17">
        <v>23</v>
      </c>
      <c r="C25" s="27">
        <f>100/B3*B25</f>
        <v>35.9375</v>
      </c>
    </row>
    <row r="26" spans="1:3" ht="18.75" x14ac:dyDescent="0.25">
      <c r="A26" s="133" t="s">
        <v>122</v>
      </c>
      <c r="B26" s="79">
        <f>SUM(B27:B30)</f>
        <v>51</v>
      </c>
      <c r="C26" s="80" t="str">
        <f>IF(B26=D3,"ПРАВИЛЬНО","НЕПРАВИЛЬНО")</f>
        <v>ПРАВИЛЬНО</v>
      </c>
    </row>
    <row r="27" spans="1:3" ht="18.75" customHeight="1" x14ac:dyDescent="0.25">
      <c r="A27" s="30" t="s">
        <v>40</v>
      </c>
      <c r="B27" s="17">
        <v>5</v>
      </c>
      <c r="C27" s="27">
        <f>100/D3*B27</f>
        <v>9.8039215686274499</v>
      </c>
    </row>
    <row r="28" spans="1:3" ht="18.75" customHeight="1" x14ac:dyDescent="0.25">
      <c r="A28" s="30" t="s">
        <v>34</v>
      </c>
      <c r="B28" s="17">
        <v>5</v>
      </c>
      <c r="C28" s="27">
        <f>100/D3*B28</f>
        <v>9.8039215686274499</v>
      </c>
    </row>
    <row r="29" spans="1:3" ht="18.75" customHeight="1" x14ac:dyDescent="0.25">
      <c r="A29" s="30" t="s">
        <v>35</v>
      </c>
      <c r="B29" s="17">
        <v>8</v>
      </c>
      <c r="C29" s="27">
        <f>100/D3*B29</f>
        <v>15.686274509803921</v>
      </c>
    </row>
    <row r="30" spans="1:3" ht="18.75" customHeight="1" x14ac:dyDescent="0.25">
      <c r="A30" s="30" t="s">
        <v>36</v>
      </c>
      <c r="B30" s="17">
        <v>33</v>
      </c>
      <c r="C30" s="27">
        <f>100/D3*B30</f>
        <v>64.705882352941174</v>
      </c>
    </row>
    <row r="31" spans="1:3" ht="18.75" x14ac:dyDescent="0.25">
      <c r="A31" s="81" t="s">
        <v>123</v>
      </c>
      <c r="B31" s="79">
        <f>SUM(B32:B35)</f>
        <v>51</v>
      </c>
      <c r="C31" s="80" t="str">
        <f>IF(B31=D3,"ПРАВИЛЬНО","НЕПРАВИЛЬНО")</f>
        <v>ПРАВИЛЬНО</v>
      </c>
    </row>
    <row r="32" spans="1:3" ht="18.75" customHeight="1" x14ac:dyDescent="0.25">
      <c r="A32" s="25" t="s">
        <v>40</v>
      </c>
      <c r="B32" s="17">
        <v>13</v>
      </c>
      <c r="C32" s="27">
        <f>100/D3*B32</f>
        <v>25.490196078431371</v>
      </c>
    </row>
    <row r="33" spans="1:3" ht="18.75" customHeight="1" x14ac:dyDescent="0.25">
      <c r="A33" s="25" t="s">
        <v>34</v>
      </c>
      <c r="B33" s="17">
        <v>10</v>
      </c>
      <c r="C33" s="27">
        <f>100/D3*B33</f>
        <v>19.6078431372549</v>
      </c>
    </row>
    <row r="34" spans="1:3" ht="18.75" customHeight="1" x14ac:dyDescent="0.25">
      <c r="A34" s="25" t="s">
        <v>35</v>
      </c>
      <c r="B34" s="17">
        <v>17</v>
      </c>
      <c r="C34" s="27">
        <f>100/D3*B34</f>
        <v>33.333333333333329</v>
      </c>
    </row>
    <row r="35" spans="1:3" ht="18.75" customHeight="1" x14ac:dyDescent="0.25">
      <c r="A35" s="25" t="s">
        <v>36</v>
      </c>
      <c r="B35" s="17">
        <v>11</v>
      </c>
      <c r="C35" s="27">
        <f>100/D3*B35</f>
        <v>21.56862745098039</v>
      </c>
    </row>
    <row r="36" spans="1:3" ht="18.75" x14ac:dyDescent="0.25">
      <c r="A36" s="133" t="s">
        <v>37</v>
      </c>
      <c r="B36" s="79">
        <f>SUM(B37:B38)</f>
        <v>51</v>
      </c>
      <c r="C36" s="80" t="str">
        <f>IF(B36=D3,"ПРАВИЛЬНО","НЕПРАВИЛЬНО")</f>
        <v>ПРАВИЛЬНО</v>
      </c>
    </row>
    <row r="37" spans="1:3" ht="18.75" customHeight="1" x14ac:dyDescent="0.25">
      <c r="A37" s="25" t="s">
        <v>38</v>
      </c>
      <c r="B37" s="17">
        <v>35</v>
      </c>
      <c r="C37" s="27">
        <f>100/D3*B37</f>
        <v>68.627450980392155</v>
      </c>
    </row>
    <row r="38" spans="1:3" ht="18.75" customHeight="1" x14ac:dyDescent="0.25">
      <c r="A38" s="25" t="s">
        <v>39</v>
      </c>
      <c r="B38" s="17">
        <v>16</v>
      </c>
      <c r="C38" s="27">
        <f>100/D3*B38</f>
        <v>31.372549019607842</v>
      </c>
    </row>
    <row r="39" spans="1:3" ht="18.75" x14ac:dyDescent="0.3">
      <c r="A39" s="18"/>
      <c r="B39" s="21"/>
      <c r="C39" s="22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37"/>
  <sheetViews>
    <sheetView view="pageBreakPreview" zoomScale="80" zoomScaleSheetLayoutView="80" workbookViewId="0">
      <selection activeCell="C21" sqref="C21"/>
    </sheetView>
  </sheetViews>
  <sheetFormatPr defaultRowHeight="15" x14ac:dyDescent="0.25"/>
  <cols>
    <col min="1" max="1" width="35.570312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418" t="s">
        <v>124</v>
      </c>
      <c r="B1" s="418"/>
      <c r="C1" s="418"/>
      <c r="D1" s="418"/>
      <c r="E1" s="418"/>
      <c r="F1" s="418"/>
    </row>
    <row r="2" spans="1:6" ht="102" customHeight="1" x14ac:dyDescent="0.25">
      <c r="A2" s="23" t="s">
        <v>125</v>
      </c>
      <c r="B2" s="23" t="s">
        <v>126</v>
      </c>
      <c r="C2" s="23" t="s">
        <v>256</v>
      </c>
      <c r="D2" s="23" t="s">
        <v>125</v>
      </c>
      <c r="E2" s="23" t="s">
        <v>126</v>
      </c>
      <c r="F2" s="23" t="s">
        <v>257</v>
      </c>
    </row>
    <row r="3" spans="1:6" ht="38.25" thickBot="1" x14ac:dyDescent="0.3">
      <c r="A3" s="69" t="s">
        <v>127</v>
      </c>
      <c r="B3" s="31">
        <f>B4+B5+B6+B7+B8+B9+B10+B11+B12+B13+B14+B28+B29+B30+B31+B32+B33+B34+B35+B36+B37</f>
        <v>18</v>
      </c>
      <c r="C3" s="89"/>
      <c r="D3" s="69" t="s">
        <v>128</v>
      </c>
      <c r="E3" s="31">
        <f>E4+E5+E6+E7+E8+E9+E10+E11+E12+E13+E14+E28+E29+E30</f>
        <v>6</v>
      </c>
      <c r="F3" s="89"/>
    </row>
    <row r="4" spans="1:6" ht="132.6" customHeight="1" thickBot="1" x14ac:dyDescent="0.3">
      <c r="A4" s="70" t="s">
        <v>827</v>
      </c>
      <c r="B4" s="17">
        <v>4</v>
      </c>
      <c r="C4" s="287" t="s">
        <v>828</v>
      </c>
      <c r="D4" s="70" t="s">
        <v>307</v>
      </c>
      <c r="E4" s="17">
        <v>2</v>
      </c>
      <c r="F4" s="208" t="s">
        <v>308</v>
      </c>
    </row>
    <row r="5" spans="1:6" ht="136.35" customHeight="1" thickBot="1" x14ac:dyDescent="0.3">
      <c r="A5" s="70" t="s">
        <v>825</v>
      </c>
      <c r="B5" s="17">
        <v>2</v>
      </c>
      <c r="C5" s="287" t="s">
        <v>826</v>
      </c>
      <c r="D5" s="70" t="s">
        <v>302</v>
      </c>
      <c r="E5" s="17">
        <v>1</v>
      </c>
      <c r="F5" s="287" t="s">
        <v>305</v>
      </c>
    </row>
    <row r="6" spans="1:6" ht="75.75" thickBot="1" x14ac:dyDescent="0.3">
      <c r="A6" s="70" t="s">
        <v>304</v>
      </c>
      <c r="B6" s="17">
        <v>1</v>
      </c>
      <c r="C6" s="208" t="s">
        <v>306</v>
      </c>
      <c r="D6" s="70" t="s">
        <v>303</v>
      </c>
      <c r="E6" s="17">
        <v>1</v>
      </c>
      <c r="F6" s="287" t="s">
        <v>305</v>
      </c>
    </row>
    <row r="7" spans="1:6" ht="113.25" thickBot="1" x14ac:dyDescent="0.3">
      <c r="A7" s="70" t="s">
        <v>384</v>
      </c>
      <c r="B7" s="17">
        <v>1</v>
      </c>
      <c r="C7" s="50" t="s">
        <v>381</v>
      </c>
      <c r="D7" s="70" t="s">
        <v>823</v>
      </c>
      <c r="E7" s="17">
        <v>1</v>
      </c>
      <c r="F7" s="208" t="s">
        <v>824</v>
      </c>
    </row>
    <row r="8" spans="1:6" ht="244.5" thickBot="1" x14ac:dyDescent="0.3">
      <c r="A8" s="70" t="s">
        <v>829</v>
      </c>
      <c r="B8" s="17">
        <v>1</v>
      </c>
      <c r="C8" s="287" t="s">
        <v>832</v>
      </c>
      <c r="D8" s="70" t="s">
        <v>958</v>
      </c>
      <c r="E8" s="17">
        <v>1</v>
      </c>
      <c r="F8" s="50" t="s">
        <v>959</v>
      </c>
    </row>
    <row r="9" spans="1:6" ht="60.75" thickBot="1" x14ac:dyDescent="0.3">
      <c r="A9" s="70" t="s">
        <v>830</v>
      </c>
      <c r="B9" s="17">
        <v>2</v>
      </c>
      <c r="C9" s="287" t="s">
        <v>833</v>
      </c>
      <c r="D9" s="70"/>
      <c r="E9" s="17"/>
      <c r="F9" s="61"/>
    </row>
    <row r="10" spans="1:6" ht="57" thickBot="1" x14ac:dyDescent="0.3">
      <c r="A10" s="70" t="s">
        <v>831</v>
      </c>
      <c r="B10" s="17">
        <v>2</v>
      </c>
      <c r="C10" s="287" t="s">
        <v>834</v>
      </c>
      <c r="D10" s="70"/>
      <c r="E10" s="17"/>
      <c r="F10" s="61"/>
    </row>
    <row r="11" spans="1:6" ht="57" thickBot="1" x14ac:dyDescent="0.3">
      <c r="A11" s="70" t="s">
        <v>835</v>
      </c>
      <c r="B11" s="17">
        <v>2</v>
      </c>
      <c r="C11" s="287" t="s">
        <v>836</v>
      </c>
      <c r="D11" s="70"/>
      <c r="E11" s="17"/>
      <c r="F11" s="61"/>
    </row>
    <row r="12" spans="1:6" ht="112.5" x14ac:dyDescent="0.25">
      <c r="A12" s="70" t="s">
        <v>838</v>
      </c>
      <c r="B12" s="17">
        <v>1</v>
      </c>
      <c r="C12" s="70" t="s">
        <v>837</v>
      </c>
      <c r="D12" s="70"/>
      <c r="E12" s="17"/>
      <c r="F12" s="61"/>
    </row>
    <row r="13" spans="1:6" ht="169.5" thickBot="1" x14ac:dyDescent="0.3">
      <c r="A13" s="70" t="s">
        <v>950</v>
      </c>
      <c r="B13" s="17">
        <v>1</v>
      </c>
      <c r="C13" s="50" t="s">
        <v>951</v>
      </c>
      <c r="D13" s="70"/>
      <c r="E13" s="17"/>
      <c r="F13" s="61"/>
    </row>
    <row r="14" spans="1:6" ht="38.25" thickBot="1" x14ac:dyDescent="0.3">
      <c r="A14" s="70" t="s">
        <v>961</v>
      </c>
      <c r="B14" s="17">
        <v>1</v>
      </c>
      <c r="C14" s="287" t="s">
        <v>962</v>
      </c>
      <c r="D14" s="70"/>
      <c r="E14" s="17"/>
      <c r="F14" s="61"/>
    </row>
    <row r="15" spans="1:6" ht="38.25" thickBot="1" x14ac:dyDescent="0.3">
      <c r="A15" s="70" t="s">
        <v>963</v>
      </c>
      <c r="B15" s="17">
        <v>1</v>
      </c>
      <c r="C15" s="287" t="s">
        <v>964</v>
      </c>
      <c r="D15" s="70"/>
      <c r="E15" s="17"/>
      <c r="F15" s="61"/>
    </row>
    <row r="16" spans="1:6" ht="56.25" x14ac:dyDescent="0.25">
      <c r="A16" s="70" t="s">
        <v>967</v>
      </c>
      <c r="B16" s="17">
        <v>1</v>
      </c>
      <c r="C16" s="61" t="s">
        <v>957</v>
      </c>
      <c r="D16" s="70"/>
      <c r="E16" s="17"/>
      <c r="F16" s="61"/>
    </row>
    <row r="17" spans="1:6" ht="78.599999999999994" customHeight="1" x14ac:dyDescent="0.25">
      <c r="A17" s="70" t="s">
        <v>965</v>
      </c>
      <c r="B17" s="17">
        <v>1</v>
      </c>
      <c r="C17" s="61" t="s">
        <v>966</v>
      </c>
      <c r="D17" s="70"/>
      <c r="E17" s="17"/>
      <c r="F17" s="61"/>
    </row>
    <row r="18" spans="1:6" ht="56.25" x14ac:dyDescent="0.25">
      <c r="A18" s="70" t="s">
        <v>969</v>
      </c>
      <c r="B18" s="17">
        <v>1</v>
      </c>
      <c r="C18" s="61" t="s">
        <v>957</v>
      </c>
      <c r="D18" s="70"/>
      <c r="E18" s="17"/>
      <c r="F18" s="61"/>
    </row>
    <row r="19" spans="1:6" ht="112.5" x14ac:dyDescent="0.25">
      <c r="A19" s="70" t="s">
        <v>960</v>
      </c>
      <c r="B19" s="17">
        <v>1</v>
      </c>
      <c r="C19" s="61" t="s">
        <v>957</v>
      </c>
      <c r="D19" s="70"/>
      <c r="E19" s="17"/>
      <c r="F19" s="61"/>
    </row>
    <row r="20" spans="1:6" ht="38.25" thickBot="1" x14ac:dyDescent="0.3">
      <c r="A20" s="70" t="s">
        <v>968</v>
      </c>
      <c r="B20" s="17">
        <v>1</v>
      </c>
      <c r="C20" s="61" t="s">
        <v>966</v>
      </c>
      <c r="D20" s="70"/>
      <c r="E20" s="17"/>
      <c r="F20" s="61"/>
    </row>
    <row r="21" spans="1:6" ht="57" thickBot="1" x14ac:dyDescent="0.3">
      <c r="A21" s="70" t="s">
        <v>970</v>
      </c>
      <c r="B21" s="17">
        <v>3</v>
      </c>
      <c r="C21" s="287" t="s">
        <v>971</v>
      </c>
      <c r="D21" s="70"/>
      <c r="E21" s="17"/>
      <c r="F21" s="61"/>
    </row>
    <row r="22" spans="1:6" ht="18.75" x14ac:dyDescent="0.25">
      <c r="A22" s="70"/>
      <c r="B22" s="17"/>
      <c r="C22" s="61"/>
      <c r="D22" s="70"/>
      <c r="E22" s="17"/>
      <c r="F22" s="61"/>
    </row>
    <row r="23" spans="1:6" ht="18.75" x14ac:dyDescent="0.25">
      <c r="A23" s="70"/>
      <c r="B23" s="17"/>
      <c r="C23" s="61"/>
      <c r="D23" s="70"/>
      <c r="E23" s="17"/>
      <c r="F23" s="61"/>
    </row>
    <row r="24" spans="1:6" ht="18.75" x14ac:dyDescent="0.25">
      <c r="A24" s="70"/>
      <c r="B24" s="17"/>
      <c r="C24" s="61"/>
      <c r="D24" s="70"/>
      <c r="E24" s="17"/>
      <c r="F24" s="61"/>
    </row>
    <row r="25" spans="1:6" ht="18.75" x14ac:dyDescent="0.25">
      <c r="A25" s="70"/>
      <c r="B25" s="17"/>
      <c r="C25" s="61"/>
      <c r="D25" s="70"/>
      <c r="E25" s="17"/>
      <c r="F25" s="61"/>
    </row>
    <row r="26" spans="1:6" ht="18.75" x14ac:dyDescent="0.25">
      <c r="A26" s="70"/>
      <c r="B26" s="17"/>
      <c r="C26" s="61"/>
      <c r="D26" s="70"/>
      <c r="E26" s="17"/>
      <c r="F26" s="61"/>
    </row>
    <row r="27" spans="1:6" ht="18.75" x14ac:dyDescent="0.25">
      <c r="A27" s="70"/>
      <c r="B27" s="17"/>
      <c r="C27" s="61"/>
      <c r="D27" s="70"/>
      <c r="E27" s="17"/>
      <c r="F27" s="61"/>
    </row>
    <row r="28" spans="1:6" ht="18.75" x14ac:dyDescent="0.25">
      <c r="A28" s="70"/>
      <c r="B28" s="17"/>
      <c r="C28" s="61"/>
      <c r="D28" s="70"/>
      <c r="E28" s="17"/>
      <c r="F28" s="61"/>
    </row>
    <row r="29" spans="1:6" ht="18.75" x14ac:dyDescent="0.25">
      <c r="A29" s="70"/>
      <c r="B29" s="17"/>
      <c r="C29" s="61"/>
      <c r="D29" s="70"/>
      <c r="E29" s="17"/>
      <c r="F29" s="61"/>
    </row>
    <row r="30" spans="1:6" ht="18.75" x14ac:dyDescent="0.25">
      <c r="A30" s="70"/>
      <c r="B30" s="17"/>
      <c r="C30" s="61"/>
      <c r="D30" s="70"/>
      <c r="E30" s="17"/>
      <c r="F30" s="61"/>
    </row>
    <row r="31" spans="1:6" ht="42" customHeight="1" x14ac:dyDescent="0.25">
      <c r="A31" s="419" t="s">
        <v>272</v>
      </c>
      <c r="B31" s="420"/>
      <c r="C31" s="420"/>
      <c r="D31" s="420"/>
      <c r="E31" s="420"/>
      <c r="F31" s="421"/>
    </row>
    <row r="32" spans="1:6" ht="37.5" customHeight="1" x14ac:dyDescent="0.25">
      <c r="A32" s="422" t="s">
        <v>269</v>
      </c>
      <c r="B32" s="423"/>
      <c r="C32" s="424"/>
      <c r="D32" s="202" t="s">
        <v>270</v>
      </c>
      <c r="E32" s="428" t="s">
        <v>271</v>
      </c>
      <c r="F32" s="429"/>
    </row>
    <row r="33" spans="1:6" ht="18.75" x14ac:dyDescent="0.25">
      <c r="A33" s="425" t="s">
        <v>382</v>
      </c>
      <c r="B33" s="426"/>
      <c r="C33" s="427"/>
      <c r="D33" s="70">
        <v>3</v>
      </c>
      <c r="E33" s="430" t="s">
        <v>383</v>
      </c>
      <c r="F33" s="431"/>
    </row>
    <row r="34" spans="1:6" ht="18.75" x14ac:dyDescent="0.25">
      <c r="A34" s="425"/>
      <c r="B34" s="426"/>
      <c r="C34" s="427"/>
      <c r="D34" s="70"/>
      <c r="E34" s="432"/>
      <c r="F34" s="431"/>
    </row>
    <row r="35" spans="1:6" ht="18.75" x14ac:dyDescent="0.25">
      <c r="A35" s="425"/>
      <c r="B35" s="426"/>
      <c r="C35" s="427"/>
      <c r="D35" s="70"/>
      <c r="E35" s="432"/>
      <c r="F35" s="431"/>
    </row>
    <row r="36" spans="1:6" ht="18.75" x14ac:dyDescent="0.25">
      <c r="A36" s="425"/>
      <c r="B36" s="426"/>
      <c r="C36" s="427"/>
      <c r="D36" s="70"/>
      <c r="E36" s="432"/>
      <c r="F36" s="431"/>
    </row>
    <row r="37" spans="1:6" ht="18.75" x14ac:dyDescent="0.25">
      <c r="A37" s="425"/>
      <c r="B37" s="426"/>
      <c r="C37" s="427"/>
      <c r="D37" s="70"/>
      <c r="E37" s="432"/>
      <c r="F37" s="431"/>
    </row>
  </sheetData>
  <sheetProtection sort="0" autoFilter="0" pivotTables="0"/>
  <mergeCells count="14">
    <mergeCell ref="A35:C35"/>
    <mergeCell ref="A36:C36"/>
    <mergeCell ref="A37:C37"/>
    <mergeCell ref="E32:F32"/>
    <mergeCell ref="E33:F33"/>
    <mergeCell ref="E34:F34"/>
    <mergeCell ref="E35:F35"/>
    <mergeCell ref="E36:F36"/>
    <mergeCell ref="E37:F37"/>
    <mergeCell ref="A1:F1"/>
    <mergeCell ref="A31:F31"/>
    <mergeCell ref="A32:C32"/>
    <mergeCell ref="A33:C33"/>
    <mergeCell ref="A34:C34"/>
  </mergeCells>
  <hyperlinks>
    <hyperlink ref="C6" r:id="rId1" xr:uid="{00000000-0004-0000-1200-000000000000}"/>
    <hyperlink ref="F4" r:id="rId2" display="https://pro.sgdeti.ru/" xr:uid="{00000000-0004-0000-1200-000001000000}"/>
    <hyperlink ref="E33" r:id="rId3" xr:uid="{00000000-0004-0000-1200-000002000000}"/>
    <hyperlink ref="F7" r:id="rId4" display="https://ngti.ru/" xr:uid="{00000000-0004-0000-1200-000003000000}"/>
    <hyperlink ref="C4" r:id="rId5" display="https://azbuka-rosmol.ru/teach/control/stream" xr:uid="{00000000-0004-0000-1200-000004000000}"/>
    <hyperlink ref="C9" r:id="rId6" display="https://edu.dobro.ru/courses/75/?amp&amp;amp&amp;amp" xr:uid="{00000000-0004-0000-1200-000005000000}"/>
    <hyperlink ref="C10" r:id="rId7" display="https://edu.dobro.ru/courses/70/" xr:uid="{00000000-0004-0000-1200-000006000000}"/>
  </hyperlinks>
  <pageMargins left="0.7" right="0.7" top="0.75" bottom="0.75" header="0.3" footer="0.3"/>
  <pageSetup paperSize="9" orientation="landscape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view="pageBreakPreview" zoomScale="60" zoomScaleNormal="60" workbookViewId="0">
      <selection activeCell="M12" sqref="M12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68">
        <v>1</v>
      </c>
      <c r="B3" s="162" t="s">
        <v>233</v>
      </c>
      <c r="C3" s="163"/>
      <c r="D3" s="163"/>
      <c r="E3" s="164"/>
      <c r="F3" s="108" t="s">
        <v>285</v>
      </c>
    </row>
    <row r="4" spans="1:6" ht="61.35" customHeight="1" x14ac:dyDescent="0.3">
      <c r="A4" s="169">
        <v>2</v>
      </c>
      <c r="B4" s="107" t="s">
        <v>206</v>
      </c>
      <c r="C4" s="103"/>
      <c r="D4" s="103"/>
      <c r="E4" s="104"/>
      <c r="F4" s="205" t="s">
        <v>286</v>
      </c>
    </row>
    <row r="5" spans="1:6" ht="88.5" customHeight="1" x14ac:dyDescent="0.3">
      <c r="A5" s="170">
        <v>4</v>
      </c>
      <c r="B5" s="108" t="s">
        <v>231</v>
      </c>
      <c r="C5" s="101"/>
      <c r="D5" s="105"/>
      <c r="E5" s="102"/>
      <c r="F5" s="108" t="s">
        <v>287</v>
      </c>
    </row>
    <row r="6" spans="1:6" ht="37.5" customHeight="1" x14ac:dyDescent="0.3">
      <c r="A6" s="170">
        <v>5</v>
      </c>
      <c r="B6" s="106" t="s">
        <v>234</v>
      </c>
      <c r="C6" s="101"/>
      <c r="D6" s="101"/>
      <c r="E6" s="102"/>
      <c r="F6" s="108" t="s">
        <v>288</v>
      </c>
    </row>
    <row r="7" spans="1:6" ht="120" customHeight="1" x14ac:dyDescent="0.3">
      <c r="A7" s="170">
        <v>6</v>
      </c>
      <c r="B7" s="108" t="s">
        <v>232</v>
      </c>
      <c r="C7" s="101"/>
      <c r="D7" s="101"/>
      <c r="E7" s="102"/>
      <c r="F7" s="108" t="s">
        <v>289</v>
      </c>
    </row>
    <row r="8" spans="1:6" ht="140.25" customHeight="1" x14ac:dyDescent="0.3">
      <c r="A8" s="170">
        <v>7</v>
      </c>
      <c r="B8" s="108" t="s">
        <v>227</v>
      </c>
      <c r="C8" s="101"/>
      <c r="D8" s="101"/>
      <c r="E8" s="102"/>
      <c r="F8" s="108" t="s">
        <v>290</v>
      </c>
    </row>
    <row r="9" spans="1:6" ht="114.6" customHeight="1" x14ac:dyDescent="0.3">
      <c r="A9" s="170">
        <v>8</v>
      </c>
      <c r="B9" s="108" t="s">
        <v>228</v>
      </c>
      <c r="C9" s="101"/>
      <c r="D9" s="101"/>
      <c r="E9" s="102"/>
      <c r="F9" s="108" t="s">
        <v>291</v>
      </c>
    </row>
    <row r="10" spans="1:6" ht="114.75" customHeight="1" x14ac:dyDescent="0.3">
      <c r="A10" s="170">
        <v>9</v>
      </c>
      <c r="B10" s="108" t="s">
        <v>226</v>
      </c>
      <c r="C10" s="101"/>
      <c r="D10" s="101"/>
      <c r="E10" s="102"/>
      <c r="F10" s="298" t="s">
        <v>292</v>
      </c>
    </row>
    <row r="11" spans="1:6" ht="111" customHeight="1" x14ac:dyDescent="0.3">
      <c r="A11" s="170">
        <v>10</v>
      </c>
      <c r="B11" s="108" t="s">
        <v>230</v>
      </c>
      <c r="C11" s="101"/>
      <c r="D11" s="101"/>
      <c r="E11" s="102"/>
      <c r="F11" s="299" t="s">
        <v>954</v>
      </c>
    </row>
    <row r="12" spans="1:6" ht="135" customHeight="1" thickBot="1" x14ac:dyDescent="0.35">
      <c r="A12" s="171">
        <v>11</v>
      </c>
      <c r="B12" s="165" t="s">
        <v>229</v>
      </c>
      <c r="C12" s="166"/>
      <c r="D12" s="166"/>
      <c r="E12" s="167"/>
      <c r="F12" s="298" t="s">
        <v>293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80" zoomScaleSheetLayoutView="80" workbookViewId="0">
      <selection activeCell="B9" sqref="B9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21" t="s">
        <v>45</v>
      </c>
      <c r="B1" s="321"/>
    </row>
    <row r="2" spans="1:2" ht="18.75" customHeight="1" x14ac:dyDescent="0.25">
      <c r="A2" s="340" t="s">
        <v>46</v>
      </c>
      <c r="B2" s="201" t="s">
        <v>47</v>
      </c>
    </row>
    <row r="3" spans="1:2" ht="57.75" customHeight="1" x14ac:dyDescent="0.25">
      <c r="A3" s="340"/>
      <c r="B3" s="156" t="s">
        <v>48</v>
      </c>
    </row>
    <row r="4" spans="1:2" ht="18.75" x14ac:dyDescent="0.25">
      <c r="A4" s="26" t="s">
        <v>72</v>
      </c>
      <c r="B4" s="17"/>
    </row>
    <row r="5" spans="1:2" ht="18.75" x14ac:dyDescent="0.25">
      <c r="A5" s="29" t="s">
        <v>76</v>
      </c>
      <c r="B5" s="20"/>
    </row>
    <row r="6" spans="1:2" ht="18.75" x14ac:dyDescent="0.25">
      <c r="A6" s="48" t="s">
        <v>183</v>
      </c>
      <c r="B6" s="74"/>
    </row>
    <row r="7" spans="1:2" ht="18.75" x14ac:dyDescent="0.25">
      <c r="A7" s="48" t="s">
        <v>73</v>
      </c>
      <c r="B7" s="74"/>
    </row>
    <row r="8" spans="1:2" ht="18.75" x14ac:dyDescent="0.25">
      <c r="A8" s="29" t="s">
        <v>190</v>
      </c>
      <c r="B8" s="20">
        <v>3</v>
      </c>
    </row>
    <row r="9" spans="1:2" ht="18.75" x14ac:dyDescent="0.25">
      <c r="A9" s="48" t="s">
        <v>77</v>
      </c>
      <c r="B9" s="19"/>
    </row>
    <row r="10" spans="1:2" ht="18.75" x14ac:dyDescent="0.25">
      <c r="A10" s="48" t="s">
        <v>75</v>
      </c>
      <c r="B10" s="74"/>
    </row>
    <row r="11" spans="1:2" ht="18.75" x14ac:dyDescent="0.25">
      <c r="A11" s="48" t="s">
        <v>79</v>
      </c>
      <c r="B11" s="74"/>
    </row>
    <row r="12" spans="1:2" ht="18.75" x14ac:dyDescent="0.25">
      <c r="A12" s="48" t="s">
        <v>80</v>
      </c>
      <c r="B12" s="74"/>
    </row>
    <row r="13" spans="1:2" ht="18.75" x14ac:dyDescent="0.25">
      <c r="A13" s="48" t="s">
        <v>184</v>
      </c>
      <c r="B13" s="74"/>
    </row>
    <row r="14" spans="1:2" ht="37.5" x14ac:dyDescent="0.25">
      <c r="A14" s="29" t="s">
        <v>185</v>
      </c>
      <c r="B14" s="74"/>
    </row>
    <row r="15" spans="1:2" ht="18.75" x14ac:dyDescent="0.25">
      <c r="A15" s="60" t="s">
        <v>74</v>
      </c>
      <c r="B15" s="19"/>
    </row>
    <row r="16" spans="1:2" ht="18.75" x14ac:dyDescent="0.25">
      <c r="A16" s="48" t="s">
        <v>78</v>
      </c>
      <c r="B16" s="74"/>
    </row>
    <row r="17" spans="1:2" ht="18.75" x14ac:dyDescent="0.25">
      <c r="A17" s="48" t="s">
        <v>225</v>
      </c>
      <c r="B17" s="74"/>
    </row>
    <row r="18" spans="1:2" ht="18.75" x14ac:dyDescent="0.25">
      <c r="A18" s="48" t="s">
        <v>262</v>
      </c>
      <c r="B18" s="74"/>
    </row>
    <row r="19" spans="1:2" ht="18.75" x14ac:dyDescent="0.25">
      <c r="A19" s="110" t="s">
        <v>81</v>
      </c>
      <c r="B19" s="75">
        <f>B18+B17+B16+B15+B14+B13+B12+B11+B10+B9+B8+B7++B6+B5+B4</f>
        <v>3</v>
      </c>
    </row>
    <row r="20" spans="1:2" ht="18.75" x14ac:dyDescent="0.3">
      <c r="A20" s="18"/>
      <c r="B20" s="18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87" zoomScaleSheetLayoutView="87" workbookViewId="0">
      <selection activeCell="P5" sqref="P5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03" t="s">
        <v>277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48" customHeight="1" thickBot="1" x14ac:dyDescent="0.35">
      <c r="A2" s="442"/>
      <c r="B2" s="442"/>
      <c r="C2" s="443" t="s">
        <v>273</v>
      </c>
      <c r="D2" s="443"/>
      <c r="E2" s="443"/>
      <c r="F2" s="433" t="s">
        <v>270</v>
      </c>
      <c r="G2" s="434"/>
      <c r="H2" s="435"/>
      <c r="I2" s="433" t="s">
        <v>279</v>
      </c>
      <c r="J2" s="434"/>
      <c r="K2" s="435"/>
    </row>
    <row r="3" spans="1:11" ht="47.25" customHeight="1" thickBot="1" x14ac:dyDescent="0.35">
      <c r="A3" s="440" t="s">
        <v>274</v>
      </c>
      <c r="B3" s="440"/>
      <c r="C3" s="436" t="s">
        <v>952</v>
      </c>
      <c r="D3" s="437"/>
      <c r="E3" s="438"/>
      <c r="F3" s="436">
        <v>50</v>
      </c>
      <c r="G3" s="437"/>
      <c r="H3" s="438"/>
      <c r="I3" s="436" t="s">
        <v>296</v>
      </c>
      <c r="J3" s="437"/>
      <c r="K3" s="438"/>
    </row>
    <row r="4" spans="1:11" ht="44.25" customHeight="1" x14ac:dyDescent="0.3">
      <c r="A4" s="440" t="s">
        <v>275</v>
      </c>
      <c r="B4" s="440"/>
      <c r="C4" s="439"/>
      <c r="D4" s="439"/>
      <c r="E4" s="439"/>
      <c r="F4" s="439"/>
      <c r="G4" s="439"/>
      <c r="H4" s="439"/>
      <c r="I4" s="439"/>
      <c r="J4" s="439"/>
      <c r="K4" s="439"/>
    </row>
    <row r="5" spans="1:11" ht="50.25" customHeight="1" x14ac:dyDescent="0.3">
      <c r="A5" s="440" t="s">
        <v>276</v>
      </c>
      <c r="B5" s="440"/>
      <c r="C5" s="439"/>
      <c r="D5" s="439"/>
      <c r="E5" s="439"/>
      <c r="F5" s="439"/>
      <c r="G5" s="439"/>
      <c r="H5" s="439"/>
      <c r="I5" s="439"/>
      <c r="J5" s="439"/>
      <c r="K5" s="439"/>
    </row>
    <row r="6" spans="1:11" ht="51" customHeight="1" x14ac:dyDescent="0.3">
      <c r="A6" s="441" t="s">
        <v>278</v>
      </c>
      <c r="B6" s="441"/>
      <c r="C6" s="439"/>
      <c r="D6" s="439"/>
      <c r="E6" s="439"/>
      <c r="F6" s="439"/>
      <c r="G6" s="439"/>
      <c r="H6" s="439"/>
      <c r="I6" s="439"/>
      <c r="J6" s="439"/>
      <c r="K6" s="439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topLeftCell="A4" zoomScale="90" zoomScaleSheetLayoutView="90" workbookViewId="0">
      <selection activeCell="L13" sqref="L13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29" t="s">
        <v>82</v>
      </c>
      <c r="B1" s="329"/>
      <c r="C1" s="329"/>
      <c r="D1" s="329"/>
      <c r="E1" s="329"/>
      <c r="F1" s="329"/>
      <c r="G1" s="329"/>
      <c r="H1" s="329"/>
    </row>
    <row r="2" spans="1:9" s="2" customFormat="1" ht="18.75" x14ac:dyDescent="0.3">
      <c r="A2" s="34" t="s">
        <v>68</v>
      </c>
      <c r="B2" s="34"/>
      <c r="C2" s="34"/>
      <c r="D2" s="34"/>
      <c r="E2" s="34"/>
      <c r="F2" s="34"/>
      <c r="G2" s="34"/>
      <c r="H2" s="34"/>
    </row>
    <row r="3" spans="1:9" s="1" customFormat="1" ht="21" customHeight="1" x14ac:dyDescent="0.3">
      <c r="A3" s="330" t="s">
        <v>56</v>
      </c>
      <c r="B3" s="333" t="s">
        <v>71</v>
      </c>
      <c r="C3" s="336" t="s">
        <v>176</v>
      </c>
      <c r="D3" s="337"/>
      <c r="E3" s="336" t="s">
        <v>192</v>
      </c>
      <c r="F3" s="337"/>
      <c r="G3" s="340" t="s">
        <v>0</v>
      </c>
      <c r="H3" s="340"/>
    </row>
    <row r="4" spans="1:9" s="1" customFormat="1" ht="54" customHeight="1" x14ac:dyDescent="0.3">
      <c r="A4" s="331"/>
      <c r="B4" s="334"/>
      <c r="C4" s="338"/>
      <c r="D4" s="339"/>
      <c r="E4" s="338"/>
      <c r="F4" s="335"/>
      <c r="G4" s="340" t="s">
        <v>177</v>
      </c>
      <c r="H4" s="340" t="s">
        <v>193</v>
      </c>
    </row>
    <row r="5" spans="1:9" s="1" customFormat="1" ht="18.75" hidden="1" customHeight="1" x14ac:dyDescent="0.3">
      <c r="A5" s="331"/>
      <c r="B5" s="334"/>
      <c r="C5" s="35"/>
      <c r="D5" s="35"/>
      <c r="E5" s="35"/>
      <c r="F5" s="36"/>
      <c r="G5" s="340"/>
      <c r="H5" s="340"/>
    </row>
    <row r="6" spans="1:9" s="1" customFormat="1" ht="21.75" customHeight="1" x14ac:dyDescent="0.3">
      <c r="A6" s="332"/>
      <c r="B6" s="335"/>
      <c r="C6" s="23" t="s">
        <v>53</v>
      </c>
      <c r="D6" s="23" t="s">
        <v>83</v>
      </c>
      <c r="E6" s="23" t="s">
        <v>53</v>
      </c>
      <c r="F6" s="133" t="s">
        <v>83</v>
      </c>
      <c r="G6" s="340"/>
      <c r="H6" s="340"/>
    </row>
    <row r="7" spans="1:9" s="1" customFormat="1" ht="39" customHeight="1" x14ac:dyDescent="0.3">
      <c r="A7" s="37">
        <v>1</v>
      </c>
      <c r="B7" s="38" t="s">
        <v>54</v>
      </c>
      <c r="C7" s="157">
        <v>22</v>
      </c>
      <c r="D7" s="157">
        <v>23</v>
      </c>
      <c r="E7" s="157">
        <v>447</v>
      </c>
      <c r="F7" s="157">
        <v>461</v>
      </c>
      <c r="G7" s="157">
        <v>3</v>
      </c>
      <c r="H7" s="157">
        <v>69</v>
      </c>
    </row>
    <row r="8" spans="1:9" s="1" customFormat="1" ht="39" customHeight="1" x14ac:dyDescent="0.3">
      <c r="A8" s="37">
        <v>2</v>
      </c>
      <c r="B8" s="38" t="s">
        <v>55</v>
      </c>
      <c r="C8" s="157">
        <v>1</v>
      </c>
      <c r="D8" s="157">
        <v>1</v>
      </c>
      <c r="E8" s="157">
        <v>11</v>
      </c>
      <c r="F8" s="157">
        <v>12</v>
      </c>
      <c r="G8" s="157">
        <v>0</v>
      </c>
      <c r="H8" s="157">
        <v>0</v>
      </c>
    </row>
    <row r="9" spans="1:9" s="1" customFormat="1" ht="19.5" customHeight="1" x14ac:dyDescent="0.3">
      <c r="A9" s="346">
        <v>3</v>
      </c>
      <c r="B9" s="87" t="s">
        <v>63</v>
      </c>
      <c r="C9" s="348">
        <v>5</v>
      </c>
      <c r="D9" s="348">
        <v>5</v>
      </c>
      <c r="E9" s="350">
        <v>106</v>
      </c>
      <c r="F9" s="351"/>
      <c r="G9" s="348">
        <v>0</v>
      </c>
      <c r="H9" s="85">
        <v>0</v>
      </c>
    </row>
    <row r="10" spans="1:9" s="1" customFormat="1" ht="18.75" customHeight="1" x14ac:dyDescent="0.3">
      <c r="A10" s="347"/>
      <c r="B10" s="87" t="s">
        <v>85</v>
      </c>
      <c r="C10" s="349"/>
      <c r="D10" s="349"/>
      <c r="E10" s="157">
        <v>54</v>
      </c>
      <c r="F10" s="157">
        <v>53</v>
      </c>
      <c r="G10" s="349"/>
      <c r="H10" s="157">
        <v>0</v>
      </c>
    </row>
    <row r="11" spans="1:9" s="1" customFormat="1" ht="56.25" customHeight="1" x14ac:dyDescent="0.3">
      <c r="A11" s="37">
        <v>4</v>
      </c>
      <c r="B11" s="39" t="s">
        <v>64</v>
      </c>
      <c r="C11" s="157">
        <v>0</v>
      </c>
      <c r="D11" s="157">
        <v>0</v>
      </c>
      <c r="E11" s="157">
        <v>0</v>
      </c>
      <c r="F11" s="157">
        <v>0</v>
      </c>
      <c r="G11" s="157">
        <v>0</v>
      </c>
      <c r="H11" s="157">
        <v>0</v>
      </c>
    </row>
    <row r="12" spans="1:9" s="1" customFormat="1" ht="56.25" x14ac:dyDescent="0.3">
      <c r="A12" s="37">
        <v>5</v>
      </c>
      <c r="B12" s="38" t="s">
        <v>65</v>
      </c>
      <c r="C12" s="157">
        <v>15</v>
      </c>
      <c r="D12" s="157">
        <v>15</v>
      </c>
      <c r="E12" s="157">
        <v>259</v>
      </c>
      <c r="F12" s="157">
        <v>250</v>
      </c>
      <c r="G12" s="157">
        <v>1</v>
      </c>
      <c r="H12" s="157">
        <v>22</v>
      </c>
    </row>
    <row r="13" spans="1:9" s="1" customFormat="1" ht="39" customHeight="1" x14ac:dyDescent="0.3">
      <c r="A13" s="37">
        <v>6</v>
      </c>
      <c r="B13" s="39" t="s">
        <v>66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</row>
    <row r="14" spans="1:9" s="2" customFormat="1" ht="39" customHeight="1" x14ac:dyDescent="0.3">
      <c r="A14" s="352" t="s">
        <v>84</v>
      </c>
      <c r="B14" s="353"/>
      <c r="C14" s="356">
        <f>C13+C12+C11+C9+C8+C7</f>
        <v>43</v>
      </c>
      <c r="D14" s="356">
        <f>D13+D12+D11+D9+D8+D7</f>
        <v>44</v>
      </c>
      <c r="E14" s="40">
        <f>E7+E8+E11+E12+E13</f>
        <v>717</v>
      </c>
      <c r="F14" s="40">
        <f>F7+F8+F11+F12+F13</f>
        <v>723</v>
      </c>
      <c r="G14" s="356">
        <f>G7+G8+G9+G11+G12+G13</f>
        <v>4</v>
      </c>
      <c r="H14" s="40"/>
      <c r="I14" s="94"/>
    </row>
    <row r="15" spans="1:9" ht="39" customHeight="1" x14ac:dyDescent="0.25">
      <c r="A15" s="354"/>
      <c r="B15" s="355"/>
      <c r="C15" s="357"/>
      <c r="D15" s="357"/>
      <c r="E15" s="41">
        <f>E10</f>
        <v>54</v>
      </c>
      <c r="F15" s="41">
        <f>F10</f>
        <v>53</v>
      </c>
      <c r="G15" s="357"/>
      <c r="H15" s="41"/>
    </row>
    <row r="16" spans="1:9" ht="18.75" x14ac:dyDescent="0.3">
      <c r="A16" s="341" t="s">
        <v>191</v>
      </c>
      <c r="B16" s="342"/>
      <c r="C16" s="343">
        <f>F14+E9</f>
        <v>829</v>
      </c>
      <c r="D16" s="344"/>
      <c r="E16" s="344"/>
      <c r="F16" s="344"/>
      <c r="G16" s="344"/>
      <c r="H16" s="345"/>
      <c r="I16" s="91">
        <f>F14+F15</f>
        <v>776</v>
      </c>
    </row>
    <row r="18" spans="9:32" ht="15" customHeight="1" x14ac:dyDescent="0.3"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6"/>
      <c r="J19" s="6"/>
      <c r="K19" s="6"/>
      <c r="L19" s="6"/>
      <c r="M19" s="6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7"/>
      <c r="J20" s="8"/>
      <c r="K20" s="9"/>
      <c r="L20" s="8"/>
      <c r="M20" s="8"/>
      <c r="N20" s="8"/>
      <c r="O20" s="10"/>
      <c r="P20" s="8"/>
      <c r="Q20" s="8"/>
      <c r="R20" s="9"/>
      <c r="S20" s="8"/>
      <c r="T20" s="8"/>
      <c r="U20" s="11"/>
      <c r="V20" s="9"/>
      <c r="W20" s="12"/>
      <c r="X20" s="8"/>
      <c r="Y20" s="9"/>
      <c r="Z20" s="8"/>
      <c r="AA20" s="8"/>
      <c r="AB20" s="9"/>
      <c r="AC20" s="1"/>
      <c r="AD20" s="1"/>
      <c r="AE20" s="1"/>
      <c r="AF20" s="1"/>
    </row>
    <row r="21" spans="9:32" ht="18.75" x14ac:dyDescent="0.3">
      <c r="I21" s="7"/>
      <c r="J21" s="8"/>
      <c r="K21" s="9"/>
      <c r="L21" s="8"/>
      <c r="M21" s="8"/>
      <c r="N21" s="8"/>
      <c r="O21" s="10"/>
      <c r="P21" s="8"/>
      <c r="Q21" s="8"/>
      <c r="R21" s="9"/>
      <c r="S21" s="8"/>
      <c r="T21" s="8"/>
      <c r="U21" s="11"/>
      <c r="V21" s="9"/>
      <c r="W21" s="12"/>
      <c r="X21" s="8"/>
      <c r="Y21" s="9"/>
      <c r="Z21" s="8"/>
      <c r="AA21" s="8"/>
      <c r="AB21" s="9"/>
      <c r="AC21" s="1"/>
      <c r="AD21" s="1"/>
      <c r="AE21" s="1"/>
      <c r="AF21" s="1"/>
    </row>
    <row r="22" spans="9:32" ht="18.75" x14ac:dyDescent="0.3">
      <c r="I22" s="7"/>
      <c r="J22" s="8"/>
      <c r="K22" s="9"/>
      <c r="L22" s="8"/>
      <c r="M22" s="8"/>
      <c r="N22" s="8"/>
      <c r="O22" s="10"/>
      <c r="P22" s="8"/>
      <c r="Q22" s="8"/>
      <c r="R22" s="9"/>
      <c r="S22" s="8"/>
      <c r="T22" s="8"/>
      <c r="U22" s="11"/>
      <c r="V22" s="9"/>
      <c r="W22" s="12"/>
      <c r="X22" s="8"/>
      <c r="Y22" s="9"/>
      <c r="Z22" s="8"/>
      <c r="AA22" s="8"/>
      <c r="AB22" s="9"/>
      <c r="AC22" s="1"/>
      <c r="AD22" s="1"/>
      <c r="AE22" s="1"/>
      <c r="AF22" s="1"/>
    </row>
    <row r="23" spans="9:32" ht="18.75" x14ac:dyDescent="0.3">
      <c r="I23" s="7"/>
      <c r="J23" s="8"/>
      <c r="K23" s="9"/>
      <c r="L23" s="8"/>
      <c r="M23" s="8"/>
      <c r="N23" s="8"/>
      <c r="O23" s="10"/>
      <c r="P23" s="8"/>
      <c r="Q23" s="8"/>
      <c r="R23" s="9"/>
      <c r="S23" s="8"/>
      <c r="T23" s="8"/>
      <c r="U23" s="11"/>
      <c r="V23" s="9"/>
      <c r="W23" s="12"/>
      <c r="X23" s="8"/>
      <c r="Y23" s="9"/>
      <c r="Z23" s="8"/>
      <c r="AA23" s="8"/>
      <c r="AB23" s="9"/>
      <c r="AC23" s="1"/>
      <c r="AD23" s="1"/>
      <c r="AE23" s="1"/>
      <c r="AF23" s="1"/>
    </row>
    <row r="24" spans="9:32" ht="18.75" x14ac:dyDescent="0.3">
      <c r="I24" s="7"/>
      <c r="J24" s="8"/>
      <c r="K24" s="9"/>
      <c r="L24" s="8"/>
      <c r="M24" s="8"/>
      <c r="N24" s="8"/>
      <c r="O24" s="10"/>
      <c r="P24" s="8"/>
      <c r="Q24" s="8"/>
      <c r="R24" s="9"/>
      <c r="S24" s="8"/>
      <c r="T24" s="8"/>
      <c r="U24" s="8"/>
      <c r="V24" s="9"/>
      <c r="W24" s="12"/>
      <c r="X24" s="8"/>
      <c r="Y24" s="9"/>
      <c r="Z24" s="8"/>
      <c r="AA24" s="8"/>
      <c r="AB24" s="9"/>
      <c r="AC24" s="1"/>
      <c r="AD24" s="1"/>
      <c r="AE24" s="1"/>
      <c r="AF24" s="1"/>
    </row>
    <row r="25" spans="9:32" ht="18.75" customHeight="1" x14ac:dyDescent="0.3">
      <c r="I25" s="6"/>
      <c r="J25" s="8"/>
      <c r="K25" s="9"/>
      <c r="L25" s="8"/>
      <c r="M25" s="8"/>
      <c r="N25" s="9"/>
      <c r="O25" s="10"/>
      <c r="P25" s="8"/>
      <c r="Q25" s="8"/>
      <c r="R25" s="9"/>
      <c r="S25" s="9"/>
      <c r="T25" s="8"/>
      <c r="U25" s="9"/>
      <c r="V25" s="9"/>
      <c r="W25" s="12"/>
      <c r="X25" s="8"/>
      <c r="Y25" s="9"/>
      <c r="Z25" s="8"/>
      <c r="AA25" s="9"/>
      <c r="AB25" s="9"/>
      <c r="AC25" s="1"/>
      <c r="AD25" s="1"/>
      <c r="AE25" s="1"/>
      <c r="AF25" s="1"/>
    </row>
    <row r="26" spans="9:32" ht="18.75" x14ac:dyDescent="0.3">
      <c r="I26" s="7"/>
      <c r="J26" s="8"/>
      <c r="K26" s="9"/>
      <c r="L26" s="8"/>
      <c r="M26" s="8"/>
      <c r="N26" s="8"/>
      <c r="O26" s="10"/>
      <c r="P26" s="8"/>
      <c r="Q26" s="8"/>
      <c r="R26" s="9"/>
      <c r="S26" s="9"/>
      <c r="T26" s="8"/>
      <c r="U26" s="11"/>
      <c r="V26" s="9"/>
      <c r="W26" s="12"/>
      <c r="X26" s="8"/>
      <c r="Y26" s="9"/>
      <c r="Z26" s="8"/>
      <c r="AA26" s="8"/>
      <c r="AB26" s="9"/>
      <c r="AC26" s="1"/>
      <c r="AD26" s="1"/>
      <c r="AE26" s="1"/>
      <c r="AF26" s="1"/>
    </row>
    <row r="27" spans="9:32" ht="18.75" x14ac:dyDescent="0.3">
      <c r="I27" s="7"/>
      <c r="J27" s="8"/>
      <c r="K27" s="9"/>
      <c r="L27" s="8"/>
      <c r="M27" s="8"/>
      <c r="N27" s="8"/>
      <c r="O27" s="10"/>
      <c r="P27" s="8"/>
      <c r="Q27" s="8"/>
      <c r="R27" s="9"/>
      <c r="S27" s="8"/>
      <c r="T27" s="8"/>
      <c r="U27" s="11"/>
      <c r="V27" s="9"/>
      <c r="W27" s="12"/>
      <c r="X27" s="8"/>
      <c r="Y27" s="9"/>
      <c r="Z27" s="8"/>
      <c r="AA27" s="8"/>
      <c r="AB27" s="9"/>
      <c r="AC27" s="1"/>
      <c r="AD27" s="1"/>
      <c r="AE27" s="1"/>
      <c r="AF27" s="1"/>
    </row>
    <row r="28" spans="9:32" ht="18.75" x14ac:dyDescent="0.3">
      <c r="I28" s="7"/>
      <c r="J28" s="8"/>
      <c r="K28" s="9"/>
      <c r="L28" s="8"/>
      <c r="M28" s="8"/>
      <c r="N28" s="8"/>
      <c r="O28" s="10"/>
      <c r="P28" s="8"/>
      <c r="Q28" s="8"/>
      <c r="R28" s="9"/>
      <c r="S28" s="8"/>
      <c r="T28" s="8"/>
      <c r="U28" s="11"/>
      <c r="V28" s="9"/>
      <c r="W28" s="12"/>
      <c r="X28" s="8"/>
      <c r="Y28" s="9"/>
      <c r="Z28" s="8"/>
      <c r="AA28" s="8"/>
      <c r="AB28" s="9"/>
      <c r="AC28" s="1"/>
      <c r="AD28" s="1"/>
      <c r="AE28" s="1"/>
      <c r="AF28" s="1"/>
    </row>
    <row r="29" spans="9:32" ht="18.75" x14ac:dyDescent="0.3">
      <c r="I29" s="13"/>
      <c r="J29" s="8"/>
      <c r="K29" s="9"/>
      <c r="L29" s="8"/>
      <c r="M29" s="8"/>
      <c r="N29" s="8"/>
      <c r="O29" s="10"/>
      <c r="P29" s="8"/>
      <c r="Q29" s="8"/>
      <c r="R29" s="9"/>
      <c r="S29" s="8"/>
      <c r="T29" s="8"/>
      <c r="U29" s="11"/>
      <c r="V29" s="9"/>
      <c r="W29" s="12"/>
      <c r="X29" s="8"/>
      <c r="Y29" s="9"/>
      <c r="Z29" s="8"/>
      <c r="AA29" s="8"/>
      <c r="AB29" s="9"/>
      <c r="AC29" s="1"/>
      <c r="AD29" s="1"/>
      <c r="AE29" s="1"/>
      <c r="AF29" s="1"/>
    </row>
    <row r="30" spans="9:32" ht="18.75" x14ac:dyDescent="0.3">
      <c r="I30" s="13"/>
      <c r="J30" s="8"/>
      <c r="K30" s="9"/>
      <c r="L30" s="8"/>
      <c r="M30" s="8"/>
      <c r="N30" s="8"/>
      <c r="O30" s="10"/>
      <c r="P30" s="8"/>
      <c r="Q30" s="8"/>
      <c r="R30" s="9"/>
      <c r="S30" s="8"/>
      <c r="T30" s="8"/>
      <c r="U30" s="11"/>
      <c r="V30" s="9"/>
      <c r="W30" s="12"/>
      <c r="X30" s="8"/>
      <c r="Y30" s="9"/>
      <c r="Z30" s="8"/>
      <c r="AA30" s="8"/>
      <c r="AB30" s="9"/>
      <c r="AC30" s="1"/>
      <c r="AD30" s="1"/>
      <c r="AE30" s="1"/>
      <c r="AF30" s="1"/>
    </row>
    <row r="33" s="14" customFormat="1" ht="15" customHeight="1" x14ac:dyDescent="0.25"/>
  </sheetData>
  <sheetProtection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SheetLayoutView="90" workbookViewId="0">
      <selection activeCell="B11" sqref="B11:B16"/>
    </sheetView>
  </sheetViews>
  <sheetFormatPr defaultRowHeight="15" x14ac:dyDescent="0.25"/>
  <cols>
    <col min="1" max="1" width="30.570312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58" t="s">
        <v>69</v>
      </c>
      <c r="B1" s="358"/>
      <c r="C1" s="358"/>
      <c r="D1" s="2"/>
    </row>
    <row r="2" spans="1:4" ht="38.25" customHeight="1" x14ac:dyDescent="0.25">
      <c r="A2" s="133" t="s">
        <v>1</v>
      </c>
      <c r="B2" s="23" t="s">
        <v>2</v>
      </c>
      <c r="C2" s="23" t="s">
        <v>70</v>
      </c>
      <c r="D2" s="5"/>
    </row>
    <row r="3" spans="1:4" ht="18.75" x14ac:dyDescent="0.25">
      <c r="A3" s="96" t="s">
        <v>3</v>
      </c>
      <c r="B3" s="176">
        <f>SUM(B4:B8)</f>
        <v>700</v>
      </c>
      <c r="C3" s="177" t="s">
        <v>235</v>
      </c>
      <c r="D3" s="5"/>
    </row>
    <row r="4" spans="1:4" ht="18.75" customHeight="1" x14ac:dyDescent="0.25">
      <c r="A4" s="87" t="s">
        <v>4</v>
      </c>
      <c r="B4" s="178">
        <v>16</v>
      </c>
      <c r="C4" s="179">
        <v>2.1</v>
      </c>
      <c r="D4" s="7"/>
    </row>
    <row r="5" spans="1:4" ht="18.75" customHeight="1" x14ac:dyDescent="0.25">
      <c r="A5" s="87" t="s">
        <v>5</v>
      </c>
      <c r="B5" s="178">
        <v>232</v>
      </c>
      <c r="C5" s="179">
        <v>29.9</v>
      </c>
      <c r="D5" s="7"/>
    </row>
    <row r="6" spans="1:4" ht="18.75" customHeight="1" x14ac:dyDescent="0.25">
      <c r="A6" s="87" t="s">
        <v>6</v>
      </c>
      <c r="B6" s="178">
        <v>222</v>
      </c>
      <c r="C6" s="179">
        <v>28.6</v>
      </c>
      <c r="D6" s="7"/>
    </row>
    <row r="7" spans="1:4" ht="18.75" customHeight="1" x14ac:dyDescent="0.25">
      <c r="A7" s="87" t="s">
        <v>67</v>
      </c>
      <c r="B7" s="178">
        <v>123</v>
      </c>
      <c r="C7" s="179">
        <v>15.8</v>
      </c>
      <c r="D7" s="7"/>
    </row>
    <row r="8" spans="1:4" ht="18.75" customHeight="1" x14ac:dyDescent="0.25">
      <c r="A8" s="87" t="s">
        <v>264</v>
      </c>
      <c r="B8" s="178">
        <v>107</v>
      </c>
      <c r="C8" s="179">
        <v>13.8</v>
      </c>
      <c r="D8" s="7"/>
    </row>
    <row r="9" spans="1:4" ht="18.75" customHeight="1" x14ac:dyDescent="0.25">
      <c r="A9" s="87" t="s">
        <v>265</v>
      </c>
      <c r="B9" s="178">
        <v>76</v>
      </c>
      <c r="C9" s="179">
        <v>9.8000000000000007</v>
      </c>
      <c r="D9" s="7"/>
    </row>
    <row r="10" spans="1:4" ht="18.75" x14ac:dyDescent="0.25">
      <c r="A10" s="96" t="s">
        <v>7</v>
      </c>
      <c r="B10" s="176">
        <f>SUM(B11:B16)</f>
        <v>776</v>
      </c>
      <c r="C10" s="177" t="s">
        <v>235</v>
      </c>
      <c r="D10" s="5"/>
    </row>
    <row r="11" spans="1:4" ht="18.75" customHeight="1" x14ac:dyDescent="0.25">
      <c r="A11" s="87" t="s">
        <v>8</v>
      </c>
      <c r="B11" s="178">
        <v>20</v>
      </c>
      <c r="C11" s="179">
        <v>2.6</v>
      </c>
      <c r="D11" s="7"/>
    </row>
    <row r="12" spans="1:4" ht="18.75" customHeight="1" x14ac:dyDescent="0.25">
      <c r="A12" s="87" t="s">
        <v>9</v>
      </c>
      <c r="B12" s="178">
        <v>434</v>
      </c>
      <c r="C12" s="179">
        <v>55.9</v>
      </c>
      <c r="D12" s="7"/>
    </row>
    <row r="13" spans="1:4" ht="18.75" customHeight="1" x14ac:dyDescent="0.25">
      <c r="A13" s="87" t="s">
        <v>267</v>
      </c>
      <c r="B13" s="178">
        <v>30</v>
      </c>
      <c r="C13" s="179">
        <v>3.9</v>
      </c>
      <c r="D13" s="7"/>
    </row>
    <row r="14" spans="1:4" ht="18.75" customHeight="1" x14ac:dyDescent="0.25">
      <c r="A14" s="87" t="s">
        <v>268</v>
      </c>
      <c r="B14" s="178">
        <v>72</v>
      </c>
      <c r="C14" s="179">
        <v>9.3000000000000007</v>
      </c>
      <c r="D14" s="7"/>
    </row>
    <row r="15" spans="1:4" ht="18.75" customHeight="1" x14ac:dyDescent="0.25">
      <c r="A15" s="87" t="s">
        <v>10</v>
      </c>
      <c r="B15" s="178">
        <v>178</v>
      </c>
      <c r="C15" s="179">
        <v>22.9</v>
      </c>
      <c r="D15" s="7"/>
    </row>
    <row r="16" spans="1:4" ht="18.75" x14ac:dyDescent="0.25">
      <c r="A16" s="87" t="s">
        <v>196</v>
      </c>
      <c r="B16" s="178">
        <v>42</v>
      </c>
      <c r="C16" s="179">
        <v>5.4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6"/>
  <sheetViews>
    <sheetView view="pageBreakPreview" topLeftCell="A61" zoomScale="90" zoomScaleNormal="80" zoomScaleSheetLayoutView="90" workbookViewId="0">
      <selection activeCell="A7" sqref="A7:XFD7"/>
    </sheetView>
  </sheetViews>
  <sheetFormatPr defaultRowHeight="18.75" x14ac:dyDescent="0.3"/>
  <cols>
    <col min="1" max="1" width="5.42578125" style="1" customWidth="1"/>
    <col min="2" max="2" width="27.425781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5703125" style="1" customWidth="1"/>
  </cols>
  <sheetData>
    <row r="1" spans="1:12" s="16" customFormat="1" x14ac:dyDescent="0.3">
      <c r="A1" s="358" t="s">
        <v>92</v>
      </c>
      <c r="B1" s="358"/>
      <c r="C1" s="358"/>
      <c r="D1" s="358"/>
      <c r="E1" s="358"/>
      <c r="F1" s="358"/>
      <c r="G1" s="358"/>
      <c r="H1" s="358"/>
      <c r="I1" s="358"/>
      <c r="J1" s="358"/>
      <c r="K1" s="160"/>
      <c r="L1" s="160"/>
    </row>
    <row r="2" spans="1:12" s="3" customFormat="1" ht="37.5" customHeight="1" x14ac:dyDescent="0.25">
      <c r="A2" s="360" t="s">
        <v>56</v>
      </c>
      <c r="B2" s="340" t="s">
        <v>49</v>
      </c>
      <c r="C2" s="340" t="s">
        <v>50</v>
      </c>
      <c r="D2" s="340"/>
      <c r="E2" s="340" t="s">
        <v>51</v>
      </c>
      <c r="F2" s="340" t="s">
        <v>52</v>
      </c>
      <c r="G2" s="340" t="s">
        <v>57</v>
      </c>
      <c r="H2" s="340"/>
      <c r="I2" s="340"/>
      <c r="J2" s="340" t="s">
        <v>58</v>
      </c>
      <c r="K2" s="340" t="s">
        <v>210</v>
      </c>
      <c r="L2" s="340" t="s">
        <v>198</v>
      </c>
    </row>
    <row r="3" spans="1:12" s="3" customFormat="1" ht="57.75" customHeight="1" x14ac:dyDescent="0.25">
      <c r="A3" s="360"/>
      <c r="B3" s="340"/>
      <c r="C3" s="23" t="s">
        <v>53</v>
      </c>
      <c r="D3" s="23" t="s">
        <v>83</v>
      </c>
      <c r="E3" s="340"/>
      <c r="F3" s="340"/>
      <c r="G3" s="23" t="s">
        <v>59</v>
      </c>
      <c r="H3" s="23" t="s">
        <v>209</v>
      </c>
      <c r="I3" s="23" t="s">
        <v>60</v>
      </c>
      <c r="J3" s="340"/>
      <c r="K3" s="340"/>
      <c r="L3" s="340"/>
    </row>
    <row r="4" spans="1:12" s="3" customFormat="1" ht="75" customHeight="1" x14ac:dyDescent="0.25">
      <c r="A4" s="54" t="s">
        <v>61</v>
      </c>
      <c r="B4" s="89" t="s">
        <v>54</v>
      </c>
      <c r="C4" s="89">
        <f>SUM(C5,C12,C21)</f>
        <v>8</v>
      </c>
      <c r="D4" s="89">
        <f>SUM(D5,D12,D21)</f>
        <v>8</v>
      </c>
      <c r="E4" s="89"/>
      <c r="F4" s="89"/>
      <c r="G4" s="89">
        <f t="shared" ref="G4:L4" si="0">SUM(G5,G12,G21)</f>
        <v>81</v>
      </c>
      <c r="H4" s="89">
        <f t="shared" si="0"/>
        <v>0</v>
      </c>
      <c r="I4" s="89">
        <f t="shared" si="0"/>
        <v>1671</v>
      </c>
      <c r="J4" s="89">
        <f t="shared" si="0"/>
        <v>0</v>
      </c>
      <c r="K4" s="89">
        <f t="shared" si="0"/>
        <v>0</v>
      </c>
      <c r="L4" s="89">
        <f t="shared" si="0"/>
        <v>59900</v>
      </c>
    </row>
    <row r="5" spans="1:12" s="3" customFormat="1" ht="21.6" customHeight="1" x14ac:dyDescent="0.25">
      <c r="A5" s="53"/>
      <c r="B5" s="113" t="s">
        <v>211</v>
      </c>
      <c r="C5" s="184">
        <f>SUM(C6:C11)</f>
        <v>1</v>
      </c>
      <c r="D5" s="184">
        <f>D6+D7+D8+D9+D10+D11</f>
        <v>1</v>
      </c>
      <c r="E5" s="180"/>
      <c r="F5" s="115"/>
      <c r="G5" s="184">
        <f t="shared" ref="G5:L5" si="1">SUM(G6:G11)</f>
        <v>5</v>
      </c>
      <c r="H5" s="184">
        <f t="shared" si="1"/>
        <v>0</v>
      </c>
      <c r="I5" s="114">
        <f t="shared" si="1"/>
        <v>250</v>
      </c>
      <c r="J5" s="115">
        <f t="shared" si="1"/>
        <v>0</v>
      </c>
      <c r="K5" s="115">
        <f t="shared" si="1"/>
        <v>0</v>
      </c>
      <c r="L5" s="115">
        <f t="shared" si="1"/>
        <v>0</v>
      </c>
    </row>
    <row r="6" spans="1:12" s="3" customFormat="1" ht="37.5" x14ac:dyDescent="0.25">
      <c r="A6" s="53"/>
      <c r="B6" s="61" t="s">
        <v>294</v>
      </c>
      <c r="C6" s="52">
        <v>1</v>
      </c>
      <c r="D6" s="52">
        <v>1</v>
      </c>
      <c r="E6" s="50" t="s">
        <v>295</v>
      </c>
      <c r="F6" s="50" t="s">
        <v>296</v>
      </c>
      <c r="G6" s="17">
        <v>5</v>
      </c>
      <c r="H6" s="17"/>
      <c r="I6" s="17">
        <v>250</v>
      </c>
      <c r="J6" s="50"/>
      <c r="K6" s="50"/>
      <c r="L6" s="50"/>
    </row>
    <row r="7" spans="1:12" s="3" customFormat="1" x14ac:dyDescent="0.25">
      <c r="A7" s="53"/>
      <c r="B7" s="61"/>
      <c r="C7" s="52"/>
      <c r="D7" s="52"/>
      <c r="E7" s="50"/>
      <c r="F7" s="50"/>
      <c r="G7" s="17"/>
      <c r="H7" s="17"/>
      <c r="I7" s="17"/>
      <c r="J7" s="50"/>
      <c r="K7" s="50"/>
      <c r="L7" s="50"/>
    </row>
    <row r="8" spans="1:12" s="3" customFormat="1" x14ac:dyDescent="0.25">
      <c r="A8" s="53"/>
      <c r="B8" s="61"/>
      <c r="C8" s="52"/>
      <c r="D8" s="52"/>
      <c r="E8" s="50"/>
      <c r="F8" s="50"/>
      <c r="G8" s="17"/>
      <c r="H8" s="17"/>
      <c r="I8" s="17"/>
      <c r="J8" s="50"/>
      <c r="K8" s="50"/>
      <c r="L8" s="50"/>
    </row>
    <row r="9" spans="1:12" s="3" customFormat="1" x14ac:dyDescent="0.25">
      <c r="A9" s="53"/>
      <c r="B9" s="61"/>
      <c r="C9" s="52"/>
      <c r="D9" s="52"/>
      <c r="E9" s="50"/>
      <c r="F9" s="50"/>
      <c r="G9" s="17"/>
      <c r="H9" s="17"/>
      <c r="I9" s="17"/>
      <c r="J9" s="50"/>
      <c r="K9" s="50"/>
      <c r="L9" s="50"/>
    </row>
    <row r="10" spans="1:12" s="3" customFormat="1" x14ac:dyDescent="0.25">
      <c r="A10" s="53"/>
      <c r="B10" s="61"/>
      <c r="C10" s="52"/>
      <c r="D10" s="52"/>
      <c r="E10" s="50"/>
      <c r="F10" s="50"/>
      <c r="G10" s="17"/>
      <c r="H10" s="17"/>
      <c r="I10" s="17"/>
      <c r="J10" s="50"/>
      <c r="K10" s="50"/>
      <c r="L10" s="50"/>
    </row>
    <row r="11" spans="1:12" s="3" customFormat="1" x14ac:dyDescent="0.25">
      <c r="A11" s="53"/>
      <c r="B11" s="61"/>
      <c r="C11" s="52"/>
      <c r="D11" s="52"/>
      <c r="E11" s="50"/>
      <c r="F11" s="50"/>
      <c r="G11" s="17"/>
      <c r="H11" s="17"/>
      <c r="I11" s="17"/>
      <c r="J11" s="50"/>
      <c r="K11" s="50"/>
      <c r="L11" s="50"/>
    </row>
    <row r="12" spans="1:12" s="3" customFormat="1" x14ac:dyDescent="0.25">
      <c r="A12" s="53"/>
      <c r="B12" s="113" t="s">
        <v>212</v>
      </c>
      <c r="C12" s="184">
        <f>SUM(C13:C20)</f>
        <v>7</v>
      </c>
      <c r="D12" s="185">
        <f>SUM(D13:D20)</f>
        <v>7</v>
      </c>
      <c r="E12" s="180"/>
      <c r="F12" s="115"/>
      <c r="G12" s="184">
        <f t="shared" ref="G12:L12" si="2">SUM(G13:G20)</f>
        <v>76</v>
      </c>
      <c r="H12" s="184">
        <f t="shared" si="2"/>
        <v>0</v>
      </c>
      <c r="I12" s="184">
        <f t="shared" si="2"/>
        <v>1421</v>
      </c>
      <c r="J12" s="186">
        <f t="shared" si="2"/>
        <v>0</v>
      </c>
      <c r="K12" s="186">
        <f t="shared" si="2"/>
        <v>0</v>
      </c>
      <c r="L12" s="186">
        <f t="shared" si="2"/>
        <v>59900</v>
      </c>
    </row>
    <row r="13" spans="1:12" s="3" customFormat="1" ht="75" x14ac:dyDescent="0.25">
      <c r="A13" s="53"/>
      <c r="B13" s="61" t="s">
        <v>297</v>
      </c>
      <c r="C13" s="52">
        <v>1</v>
      </c>
      <c r="D13" s="52">
        <v>1</v>
      </c>
      <c r="E13" s="50" t="s">
        <v>301</v>
      </c>
      <c r="F13" s="50" t="s">
        <v>296</v>
      </c>
      <c r="G13" s="17">
        <v>11</v>
      </c>
      <c r="H13" s="17"/>
      <c r="I13" s="17">
        <v>260</v>
      </c>
      <c r="J13" s="50"/>
      <c r="K13" s="50"/>
      <c r="L13" s="50"/>
    </row>
    <row r="14" spans="1:12" s="3" customFormat="1" ht="37.5" x14ac:dyDescent="0.25">
      <c r="A14" s="53"/>
      <c r="B14" s="61" t="s">
        <v>315</v>
      </c>
      <c r="C14" s="52">
        <v>1</v>
      </c>
      <c r="D14" s="52">
        <v>1</v>
      </c>
      <c r="E14" s="50" t="s">
        <v>316</v>
      </c>
      <c r="F14" s="50" t="s">
        <v>576</v>
      </c>
      <c r="G14" s="17">
        <v>5</v>
      </c>
      <c r="H14" s="17"/>
      <c r="I14" s="17">
        <v>311</v>
      </c>
      <c r="J14" s="50"/>
      <c r="K14" s="50"/>
      <c r="L14" s="50"/>
    </row>
    <row r="15" spans="1:12" s="3" customFormat="1" ht="37.5" x14ac:dyDescent="0.25">
      <c r="A15" s="53"/>
      <c r="B15" s="61" t="s">
        <v>385</v>
      </c>
      <c r="C15" s="52">
        <v>1</v>
      </c>
      <c r="D15" s="52">
        <v>1</v>
      </c>
      <c r="E15" s="50" t="s">
        <v>579</v>
      </c>
      <c r="F15" s="50" t="s">
        <v>580</v>
      </c>
      <c r="G15" s="17">
        <v>10</v>
      </c>
      <c r="H15" s="17"/>
      <c r="I15" s="17">
        <v>250</v>
      </c>
      <c r="J15" s="50"/>
      <c r="K15" s="50"/>
      <c r="L15" s="50"/>
    </row>
    <row r="16" spans="1:12" s="3" customFormat="1" ht="37.5" x14ac:dyDescent="0.25">
      <c r="A16" s="53"/>
      <c r="B16" s="61" t="s">
        <v>386</v>
      </c>
      <c r="C16" s="52">
        <v>1</v>
      </c>
      <c r="D16" s="52">
        <v>1</v>
      </c>
      <c r="E16" s="50" t="s">
        <v>579</v>
      </c>
      <c r="F16" s="50" t="s">
        <v>580</v>
      </c>
      <c r="G16" s="17">
        <v>10</v>
      </c>
      <c r="H16" s="17"/>
      <c r="I16" s="17">
        <v>100</v>
      </c>
      <c r="J16" s="50" t="s">
        <v>387</v>
      </c>
      <c r="K16" s="50"/>
      <c r="L16" s="50">
        <v>59900</v>
      </c>
    </row>
    <row r="17" spans="1:12" s="3" customFormat="1" ht="37.5" x14ac:dyDescent="0.25">
      <c r="A17" s="53"/>
      <c r="B17" s="61" t="s">
        <v>388</v>
      </c>
      <c r="C17" s="52">
        <v>1</v>
      </c>
      <c r="D17" s="52">
        <v>1</v>
      </c>
      <c r="E17" s="50" t="s">
        <v>579</v>
      </c>
      <c r="F17" s="50" t="s">
        <v>580</v>
      </c>
      <c r="G17" s="17">
        <v>10</v>
      </c>
      <c r="H17" s="17"/>
      <c r="I17" s="17">
        <v>100</v>
      </c>
      <c r="J17" s="50"/>
      <c r="K17" s="50"/>
      <c r="L17" s="50"/>
    </row>
    <row r="18" spans="1:12" s="3" customFormat="1" ht="37.5" x14ac:dyDescent="0.25">
      <c r="A18" s="53"/>
      <c r="B18" s="61" t="s">
        <v>844</v>
      </c>
      <c r="C18" s="17">
        <v>1</v>
      </c>
      <c r="D18" s="17">
        <v>1</v>
      </c>
      <c r="E18" s="88" t="s">
        <v>316</v>
      </c>
      <c r="F18" s="50" t="s">
        <v>851</v>
      </c>
      <c r="G18" s="17">
        <v>10</v>
      </c>
      <c r="H18" s="17"/>
      <c r="I18" s="17">
        <v>100</v>
      </c>
      <c r="J18" s="50"/>
      <c r="K18" s="50"/>
      <c r="L18" s="50"/>
    </row>
    <row r="19" spans="1:12" s="3" customFormat="1" ht="75" x14ac:dyDescent="0.25">
      <c r="A19" s="53"/>
      <c r="B19" s="61" t="s">
        <v>843</v>
      </c>
      <c r="C19" s="17">
        <v>1</v>
      </c>
      <c r="D19" s="17">
        <v>1</v>
      </c>
      <c r="E19" s="50" t="s">
        <v>579</v>
      </c>
      <c r="F19" s="50" t="s">
        <v>296</v>
      </c>
      <c r="G19" s="17">
        <v>20</v>
      </c>
      <c r="H19" s="17"/>
      <c r="I19" s="17">
        <v>300</v>
      </c>
      <c r="J19" s="50"/>
      <c r="K19" s="50"/>
      <c r="L19" s="50"/>
    </row>
    <row r="20" spans="1:12" s="3" customFormat="1" x14ac:dyDescent="0.25">
      <c r="A20" s="53"/>
      <c r="B20" s="61"/>
      <c r="C20" s="52"/>
      <c r="D20" s="52"/>
      <c r="E20" s="50"/>
      <c r="F20" s="50"/>
      <c r="G20" s="17"/>
      <c r="H20" s="17"/>
      <c r="I20" s="17"/>
      <c r="J20" s="50"/>
      <c r="K20" s="50"/>
      <c r="L20" s="50"/>
    </row>
    <row r="21" spans="1:12" s="3" customFormat="1" x14ac:dyDescent="0.25">
      <c r="A21" s="53"/>
      <c r="B21" s="113" t="s">
        <v>213</v>
      </c>
      <c r="C21" s="184">
        <f>SUM(C22:C28)</f>
        <v>0</v>
      </c>
      <c r="D21" s="184">
        <f>SUM(D22:D28)</f>
        <v>0</v>
      </c>
      <c r="E21" s="180"/>
      <c r="F21" s="115"/>
      <c r="G21" s="184">
        <f t="shared" ref="G21:L21" si="3">SUM(G22:G28)</f>
        <v>0</v>
      </c>
      <c r="H21" s="184">
        <f t="shared" si="3"/>
        <v>0</v>
      </c>
      <c r="I21" s="184">
        <f t="shared" si="3"/>
        <v>0</v>
      </c>
      <c r="J21" s="186">
        <f t="shared" si="3"/>
        <v>0</v>
      </c>
      <c r="K21" s="186">
        <f t="shared" si="3"/>
        <v>0</v>
      </c>
      <c r="L21" s="186">
        <f t="shared" si="3"/>
        <v>0</v>
      </c>
    </row>
    <row r="22" spans="1:12" s="3" customFormat="1" x14ac:dyDescent="0.25">
      <c r="A22" s="53"/>
      <c r="B22" s="61"/>
      <c r="C22" s="17"/>
      <c r="D22" s="17"/>
      <c r="E22" s="181"/>
      <c r="F22" s="50"/>
      <c r="G22" s="17"/>
      <c r="H22" s="17"/>
      <c r="I22" s="17"/>
      <c r="J22" s="50"/>
      <c r="K22" s="50"/>
      <c r="L22" s="50"/>
    </row>
    <row r="23" spans="1:12" s="3" customFormat="1" x14ac:dyDescent="0.25">
      <c r="A23" s="53"/>
      <c r="B23" s="61"/>
      <c r="C23" s="17"/>
      <c r="D23" s="17"/>
      <c r="E23" s="181"/>
      <c r="F23" s="50"/>
      <c r="G23" s="17"/>
      <c r="H23" s="17"/>
      <c r="I23" s="17"/>
      <c r="J23" s="50"/>
      <c r="K23" s="50"/>
      <c r="L23" s="50"/>
    </row>
    <row r="24" spans="1:12" s="3" customFormat="1" x14ac:dyDescent="0.25">
      <c r="A24" s="53"/>
      <c r="B24" s="61"/>
      <c r="C24" s="17"/>
      <c r="D24" s="17"/>
      <c r="E24" s="181"/>
      <c r="F24" s="50"/>
      <c r="G24" s="17"/>
      <c r="H24" s="17"/>
      <c r="I24" s="17"/>
      <c r="J24" s="50"/>
      <c r="K24" s="50"/>
      <c r="L24" s="50"/>
    </row>
    <row r="25" spans="1:12" s="3" customFormat="1" x14ac:dyDescent="0.25">
      <c r="A25" s="53"/>
      <c r="B25" s="61"/>
      <c r="C25" s="17"/>
      <c r="D25" s="17"/>
      <c r="E25" s="181"/>
      <c r="F25" s="50"/>
      <c r="G25" s="17"/>
      <c r="H25" s="17"/>
      <c r="I25" s="17"/>
      <c r="J25" s="50"/>
      <c r="K25" s="50"/>
      <c r="L25" s="50"/>
    </row>
    <row r="26" spans="1:12" s="3" customFormat="1" x14ac:dyDescent="0.25">
      <c r="A26" s="53"/>
      <c r="B26" s="61"/>
      <c r="C26" s="52"/>
      <c r="D26" s="52"/>
      <c r="E26" s="50"/>
      <c r="F26" s="50"/>
      <c r="G26" s="17"/>
      <c r="H26" s="17"/>
      <c r="I26" s="17"/>
      <c r="J26" s="50"/>
      <c r="K26" s="50"/>
      <c r="L26" s="50"/>
    </row>
    <row r="27" spans="1:12" s="3" customFormat="1" x14ac:dyDescent="0.25">
      <c r="A27" s="53"/>
      <c r="B27" s="61"/>
      <c r="C27" s="52"/>
      <c r="D27" s="52"/>
      <c r="E27" s="50"/>
      <c r="F27" s="50"/>
      <c r="G27" s="17"/>
      <c r="H27" s="17"/>
      <c r="I27" s="17"/>
      <c r="J27" s="50"/>
      <c r="K27" s="50"/>
      <c r="L27" s="50"/>
    </row>
    <row r="28" spans="1:12" x14ac:dyDescent="0.25">
      <c r="A28" s="53"/>
      <c r="B28" s="61"/>
      <c r="C28" s="52"/>
      <c r="D28" s="52"/>
      <c r="E28" s="50"/>
      <c r="F28" s="50"/>
      <c r="G28" s="17"/>
      <c r="H28" s="17"/>
      <c r="I28" s="17"/>
      <c r="J28" s="50"/>
      <c r="K28" s="50"/>
      <c r="L28" s="50"/>
    </row>
    <row r="29" spans="1:12" s="3" customFormat="1" ht="75" customHeight="1" x14ac:dyDescent="0.25">
      <c r="A29" s="54" t="s">
        <v>62</v>
      </c>
      <c r="B29" s="89" t="s">
        <v>55</v>
      </c>
      <c r="C29" s="89">
        <f>SUM(C30,C35,C41)</f>
        <v>2</v>
      </c>
      <c r="D29" s="89">
        <f>SUM(D30,D35,D41)</f>
        <v>2</v>
      </c>
      <c r="E29" s="89"/>
      <c r="F29" s="89"/>
      <c r="G29" s="89">
        <f>SUM(G30,G35,G41)</f>
        <v>15</v>
      </c>
      <c r="H29" s="89">
        <f>SUM(H30,H35,H41)</f>
        <v>0</v>
      </c>
      <c r="I29" s="89">
        <f>SUM(I30,I35,I41)</f>
        <v>550</v>
      </c>
      <c r="J29" s="89">
        <f>SUM(J30,J35,J41)</f>
        <v>0</v>
      </c>
      <c r="K29" s="89">
        <f>SUM(K30,K35,K41)</f>
        <v>0</v>
      </c>
      <c r="L29" s="89">
        <f>SUM(K30,K35,K41)</f>
        <v>0</v>
      </c>
    </row>
    <row r="30" spans="1:12" s="3" customFormat="1" x14ac:dyDescent="0.25">
      <c r="A30" s="53"/>
      <c r="B30" s="113" t="s">
        <v>211</v>
      </c>
      <c r="C30" s="184">
        <f>SUM(C31:C34)</f>
        <v>2</v>
      </c>
      <c r="D30" s="184">
        <f>SUM(D31:D34)</f>
        <v>2</v>
      </c>
      <c r="E30" s="180"/>
      <c r="F30" s="115"/>
      <c r="G30" s="184">
        <f t="shared" ref="G30:L30" si="4">SUM(G31:G34)</f>
        <v>15</v>
      </c>
      <c r="H30" s="184">
        <f t="shared" si="4"/>
        <v>0</v>
      </c>
      <c r="I30" s="184">
        <f t="shared" si="4"/>
        <v>550</v>
      </c>
      <c r="J30" s="186">
        <f t="shared" si="4"/>
        <v>0</v>
      </c>
      <c r="K30" s="186">
        <f t="shared" si="4"/>
        <v>0</v>
      </c>
      <c r="L30" s="186">
        <f t="shared" si="4"/>
        <v>0</v>
      </c>
    </row>
    <row r="31" spans="1:12" s="3" customFormat="1" ht="37.5" x14ac:dyDescent="0.25">
      <c r="A31" s="53"/>
      <c r="B31" s="61" t="s">
        <v>839</v>
      </c>
      <c r="C31" s="17">
        <v>1</v>
      </c>
      <c r="D31" s="17">
        <v>1</v>
      </c>
      <c r="E31" s="50" t="s">
        <v>841</v>
      </c>
      <c r="F31" s="50" t="s">
        <v>395</v>
      </c>
      <c r="G31" s="17">
        <v>10</v>
      </c>
      <c r="H31" s="17"/>
      <c r="I31" s="17">
        <v>250</v>
      </c>
      <c r="J31" s="50"/>
      <c r="K31" s="50"/>
      <c r="L31" s="50"/>
    </row>
    <row r="32" spans="1:12" s="3" customFormat="1" ht="37.5" x14ac:dyDescent="0.25">
      <c r="A32" s="53"/>
      <c r="B32" s="61" t="s">
        <v>840</v>
      </c>
      <c r="C32" s="17">
        <v>1</v>
      </c>
      <c r="D32" s="17">
        <v>1</v>
      </c>
      <c r="E32" s="50" t="s">
        <v>842</v>
      </c>
      <c r="F32" s="50" t="s">
        <v>852</v>
      </c>
      <c r="G32" s="17">
        <v>5</v>
      </c>
      <c r="H32" s="17"/>
      <c r="I32" s="17">
        <v>300</v>
      </c>
      <c r="J32" s="50" t="s">
        <v>853</v>
      </c>
      <c r="K32" s="50"/>
      <c r="L32" s="50" t="s">
        <v>854</v>
      </c>
    </row>
    <row r="33" spans="1:12" s="3" customFormat="1" x14ac:dyDescent="0.25">
      <c r="A33" s="53"/>
      <c r="B33" s="61"/>
      <c r="C33" s="52"/>
      <c r="D33" s="52"/>
      <c r="E33" s="50"/>
      <c r="F33" s="50"/>
      <c r="G33" s="17"/>
      <c r="H33" s="17"/>
      <c r="I33" s="17"/>
      <c r="J33" s="50"/>
      <c r="K33" s="50"/>
      <c r="L33" s="50"/>
    </row>
    <row r="34" spans="1:12" s="3" customFormat="1" x14ac:dyDescent="0.25">
      <c r="A34" s="53"/>
      <c r="B34" s="61"/>
      <c r="C34" s="52"/>
      <c r="D34" s="52"/>
      <c r="E34" s="50"/>
      <c r="F34" s="50"/>
      <c r="G34" s="17"/>
      <c r="H34" s="17"/>
      <c r="I34" s="17"/>
      <c r="J34" s="50"/>
      <c r="K34" s="50"/>
      <c r="L34" s="50"/>
    </row>
    <row r="35" spans="1:12" s="3" customFormat="1" x14ac:dyDescent="0.25">
      <c r="A35" s="53"/>
      <c r="B35" s="113" t="s">
        <v>212</v>
      </c>
      <c r="C35" s="184">
        <f>SUM(C36:C40)</f>
        <v>0</v>
      </c>
      <c r="D35" s="184">
        <f>SUM(D36:D40)</f>
        <v>0</v>
      </c>
      <c r="E35" s="180"/>
      <c r="F35" s="115"/>
      <c r="G35" s="184">
        <f t="shared" ref="G35:L35" si="5">SUM(G36:G40)</f>
        <v>0</v>
      </c>
      <c r="H35" s="184">
        <f t="shared" si="5"/>
        <v>0</v>
      </c>
      <c r="I35" s="184">
        <f t="shared" si="5"/>
        <v>0</v>
      </c>
      <c r="J35" s="186">
        <f t="shared" si="5"/>
        <v>0</v>
      </c>
      <c r="K35" s="186">
        <f t="shared" si="5"/>
        <v>0</v>
      </c>
      <c r="L35" s="186">
        <f t="shared" si="5"/>
        <v>0</v>
      </c>
    </row>
    <row r="36" spans="1:12" s="3" customFormat="1" x14ac:dyDescent="0.25">
      <c r="A36" s="53"/>
      <c r="B36" s="61"/>
      <c r="C36" s="52"/>
      <c r="D36" s="52"/>
      <c r="E36" s="50"/>
      <c r="F36" s="50"/>
      <c r="G36" s="17"/>
      <c r="H36" s="17"/>
      <c r="I36" s="17"/>
      <c r="J36" s="50"/>
      <c r="K36" s="50"/>
      <c r="L36" s="50"/>
    </row>
    <row r="37" spans="1:12" s="3" customFormat="1" x14ac:dyDescent="0.25">
      <c r="A37" s="53"/>
      <c r="B37" s="61"/>
      <c r="C37" s="52"/>
      <c r="D37" s="52"/>
      <c r="E37" s="50"/>
      <c r="F37" s="50"/>
      <c r="G37" s="17"/>
      <c r="H37" s="17"/>
      <c r="I37" s="17"/>
      <c r="J37" s="50"/>
      <c r="K37" s="50"/>
      <c r="L37" s="50"/>
    </row>
    <row r="38" spans="1:12" s="3" customFormat="1" x14ac:dyDescent="0.25">
      <c r="A38" s="53"/>
      <c r="B38" s="61"/>
      <c r="C38" s="52"/>
      <c r="D38" s="52"/>
      <c r="E38" s="50"/>
      <c r="F38" s="50"/>
      <c r="G38" s="17"/>
      <c r="H38" s="17"/>
      <c r="I38" s="17"/>
      <c r="J38" s="50"/>
      <c r="K38" s="50"/>
      <c r="L38" s="50"/>
    </row>
    <row r="39" spans="1:12" s="3" customFormat="1" x14ac:dyDescent="0.25">
      <c r="A39" s="53"/>
      <c r="B39" s="61"/>
      <c r="C39" s="52"/>
      <c r="D39" s="52"/>
      <c r="E39" s="50"/>
      <c r="F39" s="50"/>
      <c r="G39" s="17"/>
      <c r="H39" s="17"/>
      <c r="I39" s="17"/>
      <c r="J39" s="50"/>
      <c r="K39" s="50"/>
      <c r="L39" s="50"/>
    </row>
    <row r="40" spans="1:12" s="3" customFormat="1" x14ac:dyDescent="0.25">
      <c r="A40" s="53"/>
      <c r="B40" s="61"/>
      <c r="C40" s="52"/>
      <c r="D40" s="52"/>
      <c r="E40" s="50"/>
      <c r="F40" s="50"/>
      <c r="G40" s="17"/>
      <c r="H40" s="17"/>
      <c r="I40" s="17"/>
      <c r="J40" s="50"/>
      <c r="K40" s="50"/>
      <c r="L40" s="50"/>
    </row>
    <row r="41" spans="1:12" s="3" customFormat="1" x14ac:dyDescent="0.25">
      <c r="A41" s="53"/>
      <c r="B41" s="113" t="s">
        <v>213</v>
      </c>
      <c r="C41" s="184">
        <f>SUM(C42:C46)</f>
        <v>0</v>
      </c>
      <c r="D41" s="184">
        <f>SUM(D42:D46)</f>
        <v>0</v>
      </c>
      <c r="E41" s="180"/>
      <c r="F41" s="115"/>
      <c r="G41" s="184">
        <f t="shared" ref="G41:L41" si="6">SUM(G42:G46)</f>
        <v>0</v>
      </c>
      <c r="H41" s="184">
        <f t="shared" si="6"/>
        <v>0</v>
      </c>
      <c r="I41" s="184">
        <f t="shared" si="6"/>
        <v>0</v>
      </c>
      <c r="J41" s="186">
        <f t="shared" si="6"/>
        <v>0</v>
      </c>
      <c r="K41" s="186">
        <f t="shared" si="6"/>
        <v>0</v>
      </c>
      <c r="L41" s="186">
        <f t="shared" si="6"/>
        <v>0</v>
      </c>
    </row>
    <row r="42" spans="1:12" s="3" customFormat="1" x14ac:dyDescent="0.25">
      <c r="A42" s="53"/>
      <c r="B42" s="61"/>
      <c r="C42" s="52"/>
      <c r="D42" s="52"/>
      <c r="E42" s="50"/>
      <c r="F42" s="50"/>
      <c r="G42" s="17"/>
      <c r="H42" s="17"/>
      <c r="I42" s="17"/>
      <c r="J42" s="50"/>
      <c r="K42" s="50"/>
      <c r="L42" s="50"/>
    </row>
    <row r="43" spans="1:12" s="3" customFormat="1" x14ac:dyDescent="0.25">
      <c r="A43" s="53"/>
      <c r="B43" s="61"/>
      <c r="C43" s="52"/>
      <c r="D43" s="52"/>
      <c r="E43" s="50"/>
      <c r="F43" s="50"/>
      <c r="G43" s="17"/>
      <c r="H43" s="17"/>
      <c r="I43" s="17"/>
      <c r="J43" s="50"/>
      <c r="K43" s="50"/>
      <c r="L43" s="50"/>
    </row>
    <row r="44" spans="1:12" s="3" customFormat="1" x14ac:dyDescent="0.25">
      <c r="A44" s="53"/>
      <c r="B44" s="61"/>
      <c r="C44" s="52"/>
      <c r="D44" s="52"/>
      <c r="E44" s="50"/>
      <c r="F44" s="50"/>
      <c r="G44" s="17"/>
      <c r="H44" s="17"/>
      <c r="I44" s="17"/>
      <c r="J44" s="50"/>
      <c r="K44" s="50"/>
      <c r="L44" s="50"/>
    </row>
    <row r="45" spans="1:12" s="3" customFormat="1" x14ac:dyDescent="0.25">
      <c r="A45" s="53"/>
      <c r="B45" s="61"/>
      <c r="C45" s="52"/>
      <c r="D45" s="52"/>
      <c r="E45" s="50"/>
      <c r="F45" s="50"/>
      <c r="G45" s="17"/>
      <c r="H45" s="17"/>
      <c r="I45" s="17"/>
      <c r="J45" s="50"/>
      <c r="K45" s="50"/>
      <c r="L45" s="50"/>
    </row>
    <row r="46" spans="1:12" x14ac:dyDescent="0.25">
      <c r="A46" s="53"/>
      <c r="B46" s="61"/>
      <c r="C46" s="52"/>
      <c r="D46" s="52"/>
      <c r="E46" s="50"/>
      <c r="F46" s="50"/>
      <c r="G46" s="17"/>
      <c r="H46" s="17"/>
      <c r="I46" s="17"/>
      <c r="J46" s="50"/>
      <c r="K46" s="50"/>
      <c r="L46" s="50"/>
    </row>
    <row r="47" spans="1:12" s="3" customFormat="1" ht="37.5" customHeight="1" x14ac:dyDescent="0.25">
      <c r="A47" s="54" t="s">
        <v>88</v>
      </c>
      <c r="B47" s="89" t="s">
        <v>63</v>
      </c>
      <c r="C47" s="89">
        <f>SUM(C48,C52,C57)</f>
        <v>0</v>
      </c>
      <c r="D47" s="89">
        <f>SUM(D48,D52,D57)</f>
        <v>0</v>
      </c>
      <c r="E47" s="89"/>
      <c r="F47" s="54"/>
      <c r="G47" s="89">
        <f t="shared" ref="G47:L47" si="7">SUM(G48,G52,G57)</f>
        <v>0</v>
      </c>
      <c r="H47" s="89">
        <f t="shared" si="7"/>
        <v>0</v>
      </c>
      <c r="I47" s="89">
        <f t="shared" si="7"/>
        <v>0</v>
      </c>
      <c r="J47" s="89">
        <f t="shared" si="7"/>
        <v>0</v>
      </c>
      <c r="K47" s="89">
        <f t="shared" si="7"/>
        <v>0</v>
      </c>
      <c r="L47" s="89">
        <f t="shared" si="7"/>
        <v>0</v>
      </c>
    </row>
    <row r="48" spans="1:12" s="3" customFormat="1" x14ac:dyDescent="0.25">
      <c r="A48" s="53"/>
      <c r="B48" s="113" t="s">
        <v>211</v>
      </c>
      <c r="C48" s="114">
        <f>SUM(C49:C51)</f>
        <v>0</v>
      </c>
      <c r="D48" s="114">
        <f>SUM(D49:D51)</f>
        <v>0</v>
      </c>
      <c r="E48" s="180"/>
      <c r="F48" s="115"/>
      <c r="G48" s="114">
        <f t="shared" ref="G48:L48" si="8">SUM(G49:G51)</f>
        <v>0</v>
      </c>
      <c r="H48" s="114">
        <f t="shared" si="8"/>
        <v>0</v>
      </c>
      <c r="I48" s="114">
        <f t="shared" si="8"/>
        <v>0</v>
      </c>
      <c r="J48" s="115">
        <f t="shared" si="8"/>
        <v>0</v>
      </c>
      <c r="K48" s="115">
        <f t="shared" si="8"/>
        <v>0</v>
      </c>
      <c r="L48" s="115">
        <f t="shared" si="8"/>
        <v>0</v>
      </c>
    </row>
    <row r="49" spans="1:12" s="3" customFormat="1" x14ac:dyDescent="0.25">
      <c r="A49" s="53"/>
      <c r="B49" s="61"/>
      <c r="C49" s="52"/>
      <c r="D49" s="52"/>
      <c r="E49" s="50"/>
      <c r="F49" s="50"/>
      <c r="G49" s="17"/>
      <c r="H49" s="17"/>
      <c r="I49" s="17"/>
      <c r="J49" s="50"/>
      <c r="K49" s="50"/>
      <c r="L49" s="50"/>
    </row>
    <row r="50" spans="1:12" s="3" customFormat="1" x14ac:dyDescent="0.25">
      <c r="A50" s="53"/>
      <c r="B50" s="61"/>
      <c r="C50" s="52"/>
      <c r="D50" s="52"/>
      <c r="E50" s="50"/>
      <c r="F50" s="50"/>
      <c r="G50" s="17"/>
      <c r="H50" s="17"/>
      <c r="I50" s="17"/>
      <c r="J50" s="50"/>
      <c r="K50" s="50"/>
      <c r="L50" s="50"/>
    </row>
    <row r="51" spans="1:12" s="3" customFormat="1" x14ac:dyDescent="0.25">
      <c r="A51" s="53"/>
      <c r="B51" s="61"/>
      <c r="C51" s="52"/>
      <c r="D51" s="52"/>
      <c r="E51" s="50"/>
      <c r="F51" s="50"/>
      <c r="G51" s="17"/>
      <c r="H51" s="17"/>
      <c r="I51" s="17"/>
      <c r="J51" s="50"/>
      <c r="K51" s="50"/>
      <c r="L51" s="50"/>
    </row>
    <row r="52" spans="1:12" s="3" customFormat="1" x14ac:dyDescent="0.25">
      <c r="A52" s="53"/>
      <c r="B52" s="113" t="s">
        <v>212</v>
      </c>
      <c r="C52" s="114">
        <f>SUM(C53:C56)</f>
        <v>0</v>
      </c>
      <c r="D52" s="114">
        <f>SUM(D53:D56)</f>
        <v>0</v>
      </c>
      <c r="E52" s="180"/>
      <c r="F52" s="115"/>
      <c r="G52" s="114">
        <f t="shared" ref="G52:L52" si="9">SUM(G53:G56)</f>
        <v>0</v>
      </c>
      <c r="H52" s="114">
        <f t="shared" si="9"/>
        <v>0</v>
      </c>
      <c r="I52" s="114">
        <f t="shared" si="9"/>
        <v>0</v>
      </c>
      <c r="J52" s="115">
        <f t="shared" si="9"/>
        <v>0</v>
      </c>
      <c r="K52" s="115">
        <f t="shared" si="9"/>
        <v>0</v>
      </c>
      <c r="L52" s="115">
        <f t="shared" si="9"/>
        <v>0</v>
      </c>
    </row>
    <row r="53" spans="1:12" s="3" customFormat="1" x14ac:dyDescent="0.25">
      <c r="A53" s="53"/>
      <c r="B53" s="61"/>
      <c r="C53" s="52"/>
      <c r="D53" s="52"/>
      <c r="E53" s="50"/>
      <c r="F53" s="50"/>
      <c r="G53" s="17"/>
      <c r="H53" s="17"/>
      <c r="I53" s="17"/>
      <c r="J53" s="50"/>
      <c r="K53" s="50"/>
      <c r="L53" s="50"/>
    </row>
    <row r="54" spans="1:12" s="3" customFormat="1" x14ac:dyDescent="0.25">
      <c r="A54" s="53"/>
      <c r="B54" s="61"/>
      <c r="C54" s="52"/>
      <c r="D54" s="52"/>
      <c r="E54" s="50"/>
      <c r="F54" s="50"/>
      <c r="G54" s="17"/>
      <c r="H54" s="17"/>
      <c r="I54" s="17"/>
      <c r="J54" s="50"/>
      <c r="K54" s="50"/>
      <c r="L54" s="50"/>
    </row>
    <row r="55" spans="1:12" s="3" customFormat="1" x14ac:dyDescent="0.25">
      <c r="A55" s="53"/>
      <c r="B55" s="61"/>
      <c r="C55" s="52"/>
      <c r="D55" s="52"/>
      <c r="E55" s="50"/>
      <c r="F55" s="50"/>
      <c r="G55" s="17"/>
      <c r="H55" s="17"/>
      <c r="I55" s="17"/>
      <c r="J55" s="50"/>
      <c r="K55" s="50"/>
      <c r="L55" s="50"/>
    </row>
    <row r="56" spans="1:12" s="3" customFormat="1" x14ac:dyDescent="0.25">
      <c r="A56" s="53"/>
      <c r="B56" s="61"/>
      <c r="C56" s="52"/>
      <c r="D56" s="52"/>
      <c r="E56" s="50"/>
      <c r="F56" s="50"/>
      <c r="G56" s="17"/>
      <c r="H56" s="17"/>
      <c r="I56" s="17"/>
      <c r="J56" s="50"/>
      <c r="K56" s="50"/>
      <c r="L56" s="50"/>
    </row>
    <row r="57" spans="1:12" s="3" customFormat="1" x14ac:dyDescent="0.25">
      <c r="A57" s="53"/>
      <c r="B57" s="113" t="s">
        <v>213</v>
      </c>
      <c r="C57" s="114">
        <f>SUM(C58:C60)</f>
        <v>0</v>
      </c>
      <c r="D57" s="114">
        <f>SUM(D58:D60)</f>
        <v>0</v>
      </c>
      <c r="E57" s="180"/>
      <c r="F57" s="115"/>
      <c r="G57" s="114">
        <f t="shared" ref="G57:L57" si="10">SUM(G58:G60)</f>
        <v>0</v>
      </c>
      <c r="H57" s="114">
        <f t="shared" si="10"/>
        <v>0</v>
      </c>
      <c r="I57" s="114">
        <f t="shared" si="10"/>
        <v>0</v>
      </c>
      <c r="J57" s="115">
        <f t="shared" si="10"/>
        <v>0</v>
      </c>
      <c r="K57" s="115">
        <f t="shared" si="10"/>
        <v>0</v>
      </c>
      <c r="L57" s="115">
        <f t="shared" si="10"/>
        <v>0</v>
      </c>
    </row>
    <row r="58" spans="1:12" s="3" customFormat="1" x14ac:dyDescent="0.25">
      <c r="A58" s="53"/>
      <c r="B58" s="61"/>
      <c r="C58" s="52"/>
      <c r="D58" s="52"/>
      <c r="E58" s="50"/>
      <c r="F58" s="50"/>
      <c r="G58" s="17"/>
      <c r="H58" s="17"/>
      <c r="I58" s="17"/>
      <c r="J58" s="50"/>
      <c r="K58" s="50"/>
      <c r="L58" s="50"/>
    </row>
    <row r="59" spans="1:12" s="3" customFormat="1" x14ac:dyDescent="0.25">
      <c r="A59" s="53"/>
      <c r="B59" s="61"/>
      <c r="C59" s="52"/>
      <c r="D59" s="52"/>
      <c r="E59" s="50"/>
      <c r="F59" s="50"/>
      <c r="G59" s="17"/>
      <c r="H59" s="17"/>
      <c r="I59" s="17"/>
      <c r="J59" s="50"/>
      <c r="K59" s="50"/>
      <c r="L59" s="50"/>
    </row>
    <row r="60" spans="1:12" x14ac:dyDescent="0.25">
      <c r="A60" s="53"/>
      <c r="B60" s="61"/>
      <c r="C60" s="52"/>
      <c r="D60" s="52"/>
      <c r="E60" s="50"/>
      <c r="F60" s="50"/>
      <c r="G60" s="17"/>
      <c r="H60" s="17"/>
      <c r="I60" s="17"/>
      <c r="J60" s="50"/>
      <c r="K60" s="50"/>
      <c r="L60" s="50"/>
    </row>
    <row r="61" spans="1:12" s="3" customFormat="1" ht="75" customHeight="1" x14ac:dyDescent="0.25">
      <c r="A61" s="89" t="s">
        <v>89</v>
      </c>
      <c r="B61" s="89" t="s">
        <v>64</v>
      </c>
      <c r="C61" s="89">
        <f>SUM(C62,C66,C70)</f>
        <v>2</v>
      </c>
      <c r="D61" s="89">
        <f>SUM(D62,D66,D70)</f>
        <v>2</v>
      </c>
      <c r="E61" s="89"/>
      <c r="F61" s="89"/>
      <c r="G61" s="89">
        <f t="shared" ref="G61:L61" si="11">SUM(G62,G66,G70)</f>
        <v>14</v>
      </c>
      <c r="H61" s="89">
        <f t="shared" si="11"/>
        <v>0</v>
      </c>
      <c r="I61" s="89">
        <f t="shared" si="11"/>
        <v>459</v>
      </c>
      <c r="J61" s="89">
        <f t="shared" si="11"/>
        <v>0</v>
      </c>
      <c r="K61" s="89">
        <f t="shared" si="11"/>
        <v>0</v>
      </c>
      <c r="L61" s="89">
        <f t="shared" si="11"/>
        <v>0</v>
      </c>
    </row>
    <row r="62" spans="1:12" s="3" customFormat="1" x14ac:dyDescent="0.25">
      <c r="A62" s="53"/>
      <c r="B62" s="113" t="s">
        <v>211</v>
      </c>
      <c r="C62" s="114">
        <f>SUM(C63:C65)</f>
        <v>1</v>
      </c>
      <c r="D62" s="114">
        <f>SUM(D63:D65)</f>
        <v>1</v>
      </c>
      <c r="E62" s="180"/>
      <c r="F62" s="115"/>
      <c r="G62" s="114">
        <f t="shared" ref="G62:L62" si="12">SUM(G63:G65)</f>
        <v>4</v>
      </c>
      <c r="H62" s="114">
        <f t="shared" si="12"/>
        <v>0</v>
      </c>
      <c r="I62" s="114">
        <f t="shared" si="12"/>
        <v>309</v>
      </c>
      <c r="J62" s="115">
        <f t="shared" si="12"/>
        <v>0</v>
      </c>
      <c r="K62" s="115">
        <f t="shared" si="12"/>
        <v>0</v>
      </c>
      <c r="L62" s="115">
        <f t="shared" si="12"/>
        <v>0</v>
      </c>
    </row>
    <row r="63" spans="1:12" s="3" customFormat="1" ht="37.5" x14ac:dyDescent="0.3">
      <c r="A63" s="53"/>
      <c r="B63" s="61" t="s">
        <v>317</v>
      </c>
      <c r="C63" s="52">
        <v>1</v>
      </c>
      <c r="D63" s="52">
        <v>1</v>
      </c>
      <c r="E63" s="210" t="s">
        <v>318</v>
      </c>
      <c r="F63" s="50" t="s">
        <v>578</v>
      </c>
      <c r="G63" s="17">
        <v>4</v>
      </c>
      <c r="H63" s="17"/>
      <c r="I63" s="17">
        <v>309</v>
      </c>
      <c r="J63" s="50"/>
      <c r="K63" s="50"/>
      <c r="L63" s="50"/>
    </row>
    <row r="64" spans="1:12" s="3" customFormat="1" x14ac:dyDescent="0.25">
      <c r="A64" s="53"/>
      <c r="B64" s="61"/>
      <c r="C64" s="52"/>
      <c r="D64" s="52"/>
      <c r="E64" s="50"/>
      <c r="F64" s="50"/>
      <c r="G64" s="17"/>
      <c r="H64" s="17"/>
      <c r="I64" s="17"/>
      <c r="J64" s="50"/>
      <c r="K64" s="50"/>
      <c r="L64" s="50"/>
    </row>
    <row r="65" spans="1:12" s="3" customFormat="1" x14ac:dyDescent="0.25">
      <c r="A65" s="53"/>
      <c r="B65" s="61"/>
      <c r="C65" s="52"/>
      <c r="D65" s="52"/>
      <c r="E65" s="50"/>
      <c r="F65" s="50"/>
      <c r="G65" s="17"/>
      <c r="H65" s="17"/>
      <c r="I65" s="17"/>
      <c r="J65" s="50"/>
      <c r="K65" s="50"/>
      <c r="L65" s="50"/>
    </row>
    <row r="66" spans="1:12" s="3" customFormat="1" x14ac:dyDescent="0.25">
      <c r="A66" s="53"/>
      <c r="B66" s="113" t="s">
        <v>212</v>
      </c>
      <c r="C66" s="114">
        <f>SUM(C67:C69)</f>
        <v>1</v>
      </c>
      <c r="D66" s="114">
        <f>SUM(D67:D69)</f>
        <v>1</v>
      </c>
      <c r="E66" s="180"/>
      <c r="F66" s="115"/>
      <c r="G66" s="114">
        <f t="shared" ref="G66:L66" si="13">SUM(G67:G69)</f>
        <v>10</v>
      </c>
      <c r="H66" s="114">
        <f t="shared" si="13"/>
        <v>0</v>
      </c>
      <c r="I66" s="114">
        <f t="shared" si="13"/>
        <v>150</v>
      </c>
      <c r="J66" s="115">
        <f t="shared" si="13"/>
        <v>0</v>
      </c>
      <c r="K66" s="115">
        <f t="shared" si="13"/>
        <v>0</v>
      </c>
      <c r="L66" s="115">
        <f t="shared" si="13"/>
        <v>0</v>
      </c>
    </row>
    <row r="67" spans="1:12" s="3" customFormat="1" ht="37.5" x14ac:dyDescent="0.25">
      <c r="A67" s="53"/>
      <c r="B67" s="61" t="s">
        <v>845</v>
      </c>
      <c r="C67" s="17">
        <v>1</v>
      </c>
      <c r="D67" s="17">
        <v>1</v>
      </c>
      <c r="E67" s="50" t="s">
        <v>316</v>
      </c>
      <c r="F67" s="50" t="s">
        <v>395</v>
      </c>
      <c r="G67" s="17">
        <v>10</v>
      </c>
      <c r="H67" s="17"/>
      <c r="I67" s="17">
        <v>150</v>
      </c>
      <c r="J67" s="50"/>
      <c r="K67" s="50"/>
      <c r="L67" s="50"/>
    </row>
    <row r="68" spans="1:12" s="3" customFormat="1" x14ac:dyDescent="0.25">
      <c r="A68" s="53"/>
      <c r="B68" s="61"/>
      <c r="C68" s="52"/>
      <c r="D68" s="52"/>
      <c r="E68" s="50"/>
      <c r="F68" s="50"/>
      <c r="G68" s="17"/>
      <c r="H68" s="17"/>
      <c r="I68" s="17"/>
      <c r="J68" s="50"/>
      <c r="K68" s="50"/>
      <c r="L68" s="50"/>
    </row>
    <row r="69" spans="1:12" s="3" customFormat="1" x14ac:dyDescent="0.25">
      <c r="A69" s="53"/>
      <c r="B69" s="61"/>
      <c r="C69" s="52"/>
      <c r="D69" s="52"/>
      <c r="E69" s="50"/>
      <c r="F69" s="50"/>
      <c r="G69" s="17"/>
      <c r="H69" s="17"/>
      <c r="I69" s="17"/>
      <c r="J69" s="50"/>
      <c r="K69" s="50"/>
      <c r="L69" s="50"/>
    </row>
    <row r="70" spans="1:12" s="3" customFormat="1" x14ac:dyDescent="0.25">
      <c r="A70" s="53"/>
      <c r="B70" s="113" t="s">
        <v>213</v>
      </c>
      <c r="C70" s="114">
        <f>SUM(C71:C74)</f>
        <v>0</v>
      </c>
      <c r="D70" s="114">
        <f>SUM(D71:D74)</f>
        <v>0</v>
      </c>
      <c r="E70" s="180"/>
      <c r="F70" s="115"/>
      <c r="G70" s="114">
        <f t="shared" ref="G70:L70" si="14">SUM(G71:G74)</f>
        <v>0</v>
      </c>
      <c r="H70" s="114">
        <f t="shared" si="14"/>
        <v>0</v>
      </c>
      <c r="I70" s="114">
        <f t="shared" si="14"/>
        <v>0</v>
      </c>
      <c r="J70" s="115">
        <f t="shared" si="14"/>
        <v>0</v>
      </c>
      <c r="K70" s="115">
        <f t="shared" si="14"/>
        <v>0</v>
      </c>
      <c r="L70" s="115">
        <f t="shared" si="14"/>
        <v>0</v>
      </c>
    </row>
    <row r="71" spans="1:12" s="3" customFormat="1" x14ac:dyDescent="0.25">
      <c r="A71" s="53"/>
      <c r="B71" s="61"/>
      <c r="C71" s="52"/>
      <c r="D71" s="52"/>
      <c r="E71" s="50"/>
      <c r="F71" s="50"/>
      <c r="G71" s="17"/>
      <c r="H71" s="17"/>
      <c r="I71" s="17"/>
      <c r="J71" s="50"/>
      <c r="K71" s="50"/>
      <c r="L71" s="50"/>
    </row>
    <row r="72" spans="1:12" s="3" customFormat="1" x14ac:dyDescent="0.25">
      <c r="A72" s="53"/>
      <c r="B72" s="61"/>
      <c r="C72" s="52"/>
      <c r="D72" s="52"/>
      <c r="E72" s="50"/>
      <c r="F72" s="50"/>
      <c r="G72" s="17"/>
      <c r="H72" s="17"/>
      <c r="I72" s="17"/>
      <c r="J72" s="50"/>
      <c r="K72" s="50"/>
      <c r="L72" s="50"/>
    </row>
    <row r="73" spans="1:12" s="3" customFormat="1" x14ac:dyDescent="0.25">
      <c r="A73" s="53"/>
      <c r="B73" s="61"/>
      <c r="C73" s="52"/>
      <c r="D73" s="52"/>
      <c r="E73" s="50"/>
      <c r="F73" s="50"/>
      <c r="G73" s="17"/>
      <c r="H73" s="17"/>
      <c r="I73" s="17"/>
      <c r="J73" s="50"/>
      <c r="K73" s="50"/>
      <c r="L73" s="50"/>
    </row>
    <row r="74" spans="1:12" x14ac:dyDescent="0.25">
      <c r="A74" s="53"/>
      <c r="B74" s="61"/>
      <c r="C74" s="52"/>
      <c r="D74" s="52"/>
      <c r="E74" s="50"/>
      <c r="F74" s="50"/>
      <c r="G74" s="17"/>
      <c r="H74" s="17"/>
      <c r="I74" s="17"/>
      <c r="J74" s="50"/>
      <c r="K74" s="50"/>
      <c r="L74" s="50"/>
    </row>
    <row r="75" spans="1:12" s="3" customFormat="1" ht="93.75" customHeight="1" x14ac:dyDescent="0.25">
      <c r="A75" s="89" t="s">
        <v>90</v>
      </c>
      <c r="B75" s="89" t="s">
        <v>65</v>
      </c>
      <c r="C75" s="89">
        <f>SUM(C76,C80,C86)</f>
        <v>1</v>
      </c>
      <c r="D75" s="89">
        <f>SUM(D76,D80,D86)</f>
        <v>1</v>
      </c>
      <c r="E75" s="89"/>
      <c r="F75" s="89"/>
      <c r="G75" s="89">
        <f t="shared" ref="G75:L75" si="15">SUM(G76,G80,G86)</f>
        <v>5</v>
      </c>
      <c r="H75" s="89">
        <f t="shared" si="15"/>
        <v>0</v>
      </c>
      <c r="I75" s="89">
        <f t="shared" si="15"/>
        <v>100</v>
      </c>
      <c r="J75" s="89">
        <f t="shared" si="15"/>
        <v>0</v>
      </c>
      <c r="K75" s="89">
        <f t="shared" si="15"/>
        <v>0</v>
      </c>
      <c r="L75" s="89">
        <f t="shared" si="15"/>
        <v>250000</v>
      </c>
    </row>
    <row r="76" spans="1:12" s="3" customFormat="1" x14ac:dyDescent="0.25">
      <c r="A76" s="53"/>
      <c r="B76" s="113" t="s">
        <v>211</v>
      </c>
      <c r="C76" s="114">
        <f>SUM(C77:C79)</f>
        <v>1</v>
      </c>
      <c r="D76" s="114">
        <f>SUM(D77:D79)</f>
        <v>1</v>
      </c>
      <c r="E76" s="180"/>
      <c r="F76" s="115"/>
      <c r="G76" s="114">
        <f t="shared" ref="G76:L76" si="16">SUM(G77:G79)</f>
        <v>5</v>
      </c>
      <c r="H76" s="114">
        <f t="shared" si="16"/>
        <v>0</v>
      </c>
      <c r="I76" s="114">
        <f t="shared" si="16"/>
        <v>100</v>
      </c>
      <c r="J76" s="115">
        <f t="shared" si="16"/>
        <v>0</v>
      </c>
      <c r="K76" s="115">
        <f t="shared" si="16"/>
        <v>0</v>
      </c>
      <c r="L76" s="115">
        <f t="shared" si="16"/>
        <v>250000</v>
      </c>
    </row>
    <row r="77" spans="1:12" s="3" customFormat="1" ht="37.5" x14ac:dyDescent="0.25">
      <c r="A77" s="53"/>
      <c r="B77" s="61" t="s">
        <v>846</v>
      </c>
      <c r="C77" s="17">
        <v>1</v>
      </c>
      <c r="D77" s="17">
        <v>1</v>
      </c>
      <c r="E77" s="50" t="s">
        <v>847</v>
      </c>
      <c r="F77" s="50" t="s">
        <v>296</v>
      </c>
      <c r="G77" s="17">
        <v>5</v>
      </c>
      <c r="H77" s="17"/>
      <c r="I77" s="17">
        <v>100</v>
      </c>
      <c r="J77" s="50"/>
      <c r="K77" s="50" t="s">
        <v>855</v>
      </c>
      <c r="L77" s="50">
        <v>250000</v>
      </c>
    </row>
    <row r="78" spans="1:12" s="3" customFormat="1" x14ac:dyDescent="0.25">
      <c r="A78" s="53"/>
      <c r="B78" s="61"/>
      <c r="C78" s="52"/>
      <c r="D78" s="52"/>
      <c r="E78" s="50"/>
      <c r="F78" s="50"/>
      <c r="G78" s="17"/>
      <c r="H78" s="17"/>
      <c r="I78" s="17"/>
      <c r="J78" s="50"/>
      <c r="K78" s="50"/>
      <c r="L78" s="50"/>
    </row>
    <row r="79" spans="1:12" s="3" customFormat="1" x14ac:dyDescent="0.25">
      <c r="A79" s="53"/>
      <c r="B79" s="61"/>
      <c r="C79" s="52"/>
      <c r="D79" s="52"/>
      <c r="E79" s="50"/>
      <c r="F79" s="50"/>
      <c r="G79" s="17"/>
      <c r="H79" s="17"/>
      <c r="I79" s="17"/>
      <c r="J79" s="50"/>
      <c r="K79" s="50"/>
      <c r="L79" s="50"/>
    </row>
    <row r="80" spans="1:12" s="3" customFormat="1" x14ac:dyDescent="0.25">
      <c r="A80" s="53"/>
      <c r="B80" s="113" t="s">
        <v>212</v>
      </c>
      <c r="C80" s="114">
        <f>SUM(C81:C85)</f>
        <v>0</v>
      </c>
      <c r="D80" s="114">
        <f>SUM(D81:D85)</f>
        <v>0</v>
      </c>
      <c r="E80" s="180"/>
      <c r="F80" s="115"/>
      <c r="G80" s="114">
        <f t="shared" ref="G80:L80" si="17">SUM(G81:G85)</f>
        <v>0</v>
      </c>
      <c r="H80" s="114">
        <f t="shared" si="17"/>
        <v>0</v>
      </c>
      <c r="I80" s="114">
        <f t="shared" si="17"/>
        <v>0</v>
      </c>
      <c r="J80" s="115">
        <f t="shared" si="17"/>
        <v>0</v>
      </c>
      <c r="K80" s="115">
        <f t="shared" si="17"/>
        <v>0</v>
      </c>
      <c r="L80" s="115">
        <f t="shared" si="17"/>
        <v>0</v>
      </c>
    </row>
    <row r="81" spans="1:12" s="3" customFormat="1" x14ac:dyDescent="0.25">
      <c r="A81" s="53"/>
      <c r="B81" s="61"/>
      <c r="C81" s="52"/>
      <c r="D81" s="52"/>
      <c r="E81" s="50"/>
      <c r="F81" s="50"/>
      <c r="G81" s="17"/>
      <c r="H81" s="17"/>
      <c r="I81" s="17"/>
      <c r="J81" s="50"/>
      <c r="K81" s="50"/>
      <c r="L81" s="50"/>
    </row>
    <row r="82" spans="1:12" s="3" customFormat="1" x14ac:dyDescent="0.25">
      <c r="A82" s="53"/>
      <c r="B82" s="61"/>
      <c r="C82" s="52"/>
      <c r="D82" s="52"/>
      <c r="E82" s="50"/>
      <c r="F82" s="50"/>
      <c r="G82" s="17"/>
      <c r="H82" s="17"/>
      <c r="I82" s="17"/>
      <c r="J82" s="50"/>
      <c r="K82" s="50"/>
      <c r="L82" s="50"/>
    </row>
    <row r="83" spans="1:12" s="3" customFormat="1" x14ac:dyDescent="0.25">
      <c r="A83" s="53"/>
      <c r="B83" s="61"/>
      <c r="C83" s="52"/>
      <c r="D83" s="52"/>
      <c r="E83" s="50"/>
      <c r="F83" s="50"/>
      <c r="G83" s="17"/>
      <c r="H83" s="17"/>
      <c r="I83" s="17"/>
      <c r="J83" s="50"/>
      <c r="K83" s="50"/>
      <c r="L83" s="50"/>
    </row>
    <row r="84" spans="1:12" s="3" customFormat="1" x14ac:dyDescent="0.25">
      <c r="A84" s="53"/>
      <c r="B84" s="61"/>
      <c r="C84" s="52"/>
      <c r="D84" s="52"/>
      <c r="E84" s="50"/>
      <c r="F84" s="50"/>
      <c r="G84" s="17"/>
      <c r="H84" s="17"/>
      <c r="I84" s="17"/>
      <c r="J84" s="50"/>
      <c r="K84" s="50"/>
      <c r="L84" s="50"/>
    </row>
    <row r="85" spans="1:12" s="3" customFormat="1" x14ac:dyDescent="0.25">
      <c r="A85" s="53"/>
      <c r="B85" s="61"/>
      <c r="C85" s="52"/>
      <c r="D85" s="52"/>
      <c r="E85" s="50"/>
      <c r="F85" s="50"/>
      <c r="G85" s="17"/>
      <c r="H85" s="17"/>
      <c r="I85" s="17"/>
      <c r="J85" s="50"/>
      <c r="K85" s="50"/>
      <c r="L85" s="50"/>
    </row>
    <row r="86" spans="1:12" s="3" customFormat="1" x14ac:dyDescent="0.25">
      <c r="A86" s="53"/>
      <c r="B86" s="113" t="s">
        <v>213</v>
      </c>
      <c r="C86" s="114">
        <f>SUM(C87:C90)</f>
        <v>0</v>
      </c>
      <c r="D86" s="114">
        <f>SUM(D87:D90)</f>
        <v>0</v>
      </c>
      <c r="E86" s="180"/>
      <c r="F86" s="115"/>
      <c r="G86" s="114">
        <f t="shared" ref="G86:L86" si="18">SUM(G87:G90)</f>
        <v>0</v>
      </c>
      <c r="H86" s="114">
        <f t="shared" si="18"/>
        <v>0</v>
      </c>
      <c r="I86" s="114">
        <f t="shared" si="18"/>
        <v>0</v>
      </c>
      <c r="J86" s="115">
        <f t="shared" si="18"/>
        <v>0</v>
      </c>
      <c r="K86" s="115">
        <f t="shared" si="18"/>
        <v>0</v>
      </c>
      <c r="L86" s="115">
        <f t="shared" si="18"/>
        <v>0</v>
      </c>
    </row>
    <row r="87" spans="1:12" s="3" customFormat="1" x14ac:dyDescent="0.25">
      <c r="A87" s="53"/>
      <c r="B87" s="61"/>
      <c r="C87" s="52"/>
      <c r="D87" s="52"/>
      <c r="E87" s="50"/>
      <c r="F87" s="50"/>
      <c r="G87" s="17"/>
      <c r="H87" s="17"/>
      <c r="I87" s="17"/>
      <c r="J87" s="50"/>
      <c r="K87" s="50"/>
      <c r="L87" s="50"/>
    </row>
    <row r="88" spans="1:12" s="3" customFormat="1" x14ac:dyDescent="0.25">
      <c r="A88" s="53"/>
      <c r="B88" s="61"/>
      <c r="C88" s="52"/>
      <c r="D88" s="52"/>
      <c r="E88" s="50"/>
      <c r="F88" s="50"/>
      <c r="G88" s="17"/>
      <c r="H88" s="17"/>
      <c r="I88" s="17"/>
      <c r="J88" s="50"/>
      <c r="K88" s="50"/>
      <c r="L88" s="50"/>
    </row>
    <row r="89" spans="1:12" s="3" customFormat="1" x14ac:dyDescent="0.25">
      <c r="A89" s="53"/>
      <c r="B89" s="61"/>
      <c r="C89" s="52"/>
      <c r="D89" s="52"/>
      <c r="E89" s="50"/>
      <c r="F89" s="50"/>
      <c r="G89" s="17"/>
      <c r="H89" s="17"/>
      <c r="I89" s="17"/>
      <c r="J89" s="50"/>
      <c r="K89" s="50"/>
      <c r="L89" s="50"/>
    </row>
    <row r="90" spans="1:12" x14ac:dyDescent="0.25">
      <c r="A90" s="53"/>
      <c r="B90" s="61"/>
      <c r="C90" s="52"/>
      <c r="D90" s="52"/>
      <c r="E90" s="50"/>
      <c r="F90" s="50"/>
      <c r="G90" s="17"/>
      <c r="H90" s="17"/>
      <c r="I90" s="17"/>
      <c r="J90" s="50"/>
      <c r="K90" s="50"/>
      <c r="L90" s="50"/>
    </row>
    <row r="91" spans="1:12" s="3" customFormat="1" ht="75" customHeight="1" x14ac:dyDescent="0.25">
      <c r="A91" s="89" t="s">
        <v>91</v>
      </c>
      <c r="B91" s="89" t="s">
        <v>66</v>
      </c>
      <c r="C91" s="89">
        <f>SUM(C92,C96,C102)</f>
        <v>0</v>
      </c>
      <c r="D91" s="89">
        <f>SUM(D92,D96,D102)</f>
        <v>0</v>
      </c>
      <c r="E91" s="89"/>
      <c r="F91" s="89"/>
      <c r="G91" s="89">
        <f>SUM(G92,G96,G102)</f>
        <v>0</v>
      </c>
      <c r="H91" s="89">
        <f>SUM(H92,H96,H102)</f>
        <v>0</v>
      </c>
      <c r="I91" s="89">
        <f>I92+I96+I102</f>
        <v>0</v>
      </c>
      <c r="J91" s="89">
        <f>SUM(J92,J96,J102)</f>
        <v>0</v>
      </c>
      <c r="K91" s="89">
        <f>SUM(K92,K96,K102)</f>
        <v>0</v>
      </c>
      <c r="L91" s="89">
        <f>SUM(L92,L96,L102)</f>
        <v>0</v>
      </c>
    </row>
    <row r="92" spans="1:12" s="3" customFormat="1" x14ac:dyDescent="0.25">
      <c r="A92" s="53"/>
      <c r="B92" s="113" t="s">
        <v>211</v>
      </c>
      <c r="C92" s="114">
        <f>SUM(C93:C95)</f>
        <v>0</v>
      </c>
      <c r="D92" s="114">
        <f>SUM(D93:D95)</f>
        <v>0</v>
      </c>
      <c r="E92" s="180"/>
      <c r="F92" s="115"/>
      <c r="G92" s="114">
        <f t="shared" ref="G92:L92" si="19">SUM(G93:G95)</f>
        <v>0</v>
      </c>
      <c r="H92" s="114">
        <f t="shared" si="19"/>
        <v>0</v>
      </c>
      <c r="I92" s="114">
        <f t="shared" si="19"/>
        <v>0</v>
      </c>
      <c r="J92" s="115">
        <f t="shared" si="19"/>
        <v>0</v>
      </c>
      <c r="K92" s="115">
        <f t="shared" si="19"/>
        <v>0</v>
      </c>
      <c r="L92" s="115">
        <f t="shared" si="19"/>
        <v>0</v>
      </c>
    </row>
    <row r="93" spans="1:12" s="3" customFormat="1" x14ac:dyDescent="0.25">
      <c r="A93" s="53"/>
      <c r="B93" s="61"/>
      <c r="C93" s="52"/>
      <c r="D93" s="52"/>
      <c r="E93" s="50"/>
      <c r="F93" s="50"/>
      <c r="G93" s="17"/>
      <c r="H93" s="17"/>
      <c r="I93" s="17"/>
      <c r="J93" s="50"/>
      <c r="K93" s="50"/>
      <c r="L93" s="50"/>
    </row>
    <row r="94" spans="1:12" s="3" customFormat="1" x14ac:dyDescent="0.25">
      <c r="A94" s="53"/>
      <c r="B94" s="61"/>
      <c r="C94" s="52"/>
      <c r="D94" s="52"/>
      <c r="E94" s="50"/>
      <c r="F94" s="50"/>
      <c r="G94" s="17"/>
      <c r="H94" s="17"/>
      <c r="I94" s="17"/>
      <c r="J94" s="50"/>
      <c r="K94" s="50"/>
      <c r="L94" s="50"/>
    </row>
    <row r="95" spans="1:12" s="3" customFormat="1" x14ac:dyDescent="0.25">
      <c r="A95" s="53"/>
      <c r="B95" s="61"/>
      <c r="C95" s="52"/>
      <c r="D95" s="52"/>
      <c r="E95" s="50"/>
      <c r="F95" s="50"/>
      <c r="G95" s="17"/>
      <c r="H95" s="17"/>
      <c r="I95" s="17"/>
      <c r="J95" s="50"/>
      <c r="K95" s="50"/>
      <c r="L95" s="50"/>
    </row>
    <row r="96" spans="1:12" s="3" customFormat="1" x14ac:dyDescent="0.25">
      <c r="A96" s="53"/>
      <c r="B96" s="113" t="s">
        <v>212</v>
      </c>
      <c r="C96" s="114">
        <f>C97+C98+C99+C100+C101</f>
        <v>0</v>
      </c>
      <c r="D96" s="114">
        <f>D97+D98+D99+D100+D101</f>
        <v>0</v>
      </c>
      <c r="E96" s="180"/>
      <c r="F96" s="115"/>
      <c r="G96" s="114">
        <f t="shared" ref="G96:L96" si="20">SUM(G97:G101)</f>
        <v>0</v>
      </c>
      <c r="H96" s="114">
        <f t="shared" si="20"/>
        <v>0</v>
      </c>
      <c r="I96" s="114">
        <f t="shared" si="20"/>
        <v>0</v>
      </c>
      <c r="J96" s="115">
        <f t="shared" si="20"/>
        <v>0</v>
      </c>
      <c r="K96" s="115">
        <f t="shared" si="20"/>
        <v>0</v>
      </c>
      <c r="L96" s="115">
        <f t="shared" si="20"/>
        <v>0</v>
      </c>
    </row>
    <row r="97" spans="1:12" s="3" customFormat="1" x14ac:dyDescent="0.25">
      <c r="A97" s="53"/>
      <c r="B97" s="61"/>
      <c r="C97" s="52"/>
      <c r="D97" s="52"/>
      <c r="E97" s="50"/>
      <c r="F97" s="50"/>
      <c r="G97" s="17"/>
      <c r="H97" s="17"/>
      <c r="I97" s="17"/>
      <c r="J97" s="50"/>
      <c r="K97" s="50"/>
      <c r="L97" s="50"/>
    </row>
    <row r="98" spans="1:12" s="3" customFormat="1" x14ac:dyDescent="0.25">
      <c r="A98" s="53"/>
      <c r="B98" s="61"/>
      <c r="C98" s="52"/>
      <c r="D98" s="52"/>
      <c r="E98" s="50"/>
      <c r="F98" s="50"/>
      <c r="G98" s="17"/>
      <c r="H98" s="17"/>
      <c r="I98" s="17"/>
      <c r="J98" s="50"/>
      <c r="K98" s="50"/>
      <c r="L98" s="50"/>
    </row>
    <row r="99" spans="1:12" s="3" customFormat="1" x14ac:dyDescent="0.25">
      <c r="A99" s="53"/>
      <c r="B99" s="61"/>
      <c r="C99" s="52"/>
      <c r="D99" s="52"/>
      <c r="E99" s="50"/>
      <c r="F99" s="50"/>
      <c r="G99" s="17"/>
      <c r="H99" s="17"/>
      <c r="I99" s="17"/>
      <c r="J99" s="50"/>
      <c r="K99" s="50"/>
      <c r="L99" s="50"/>
    </row>
    <row r="100" spans="1:12" s="3" customFormat="1" x14ac:dyDescent="0.25">
      <c r="A100" s="53"/>
      <c r="B100" s="61"/>
      <c r="C100" s="52"/>
      <c r="D100" s="52"/>
      <c r="E100" s="50"/>
      <c r="F100" s="50"/>
      <c r="G100" s="17"/>
      <c r="H100" s="17"/>
      <c r="I100" s="17"/>
      <c r="J100" s="50"/>
      <c r="K100" s="50"/>
      <c r="L100" s="50"/>
    </row>
    <row r="101" spans="1:12" s="3" customFormat="1" x14ac:dyDescent="0.25">
      <c r="A101" s="53"/>
      <c r="B101" s="61"/>
      <c r="C101" s="52"/>
      <c r="D101" s="52"/>
      <c r="E101" s="50"/>
      <c r="F101" s="50"/>
      <c r="G101" s="17"/>
      <c r="H101" s="17"/>
      <c r="I101" s="17"/>
      <c r="J101" s="50"/>
      <c r="K101" s="50"/>
      <c r="L101" s="50"/>
    </row>
    <row r="102" spans="1:12" s="3" customFormat="1" x14ac:dyDescent="0.25">
      <c r="A102" s="53"/>
      <c r="B102" s="113" t="s">
        <v>213</v>
      </c>
      <c r="C102" s="114">
        <f>SUM(C103:C106)</f>
        <v>0</v>
      </c>
      <c r="D102" s="114">
        <f>SUM(D103:D106)</f>
        <v>0</v>
      </c>
      <c r="E102" s="180"/>
      <c r="F102" s="115"/>
      <c r="G102" s="114">
        <f t="shared" ref="G102:L102" si="21">SUM(G103:G106)</f>
        <v>0</v>
      </c>
      <c r="H102" s="114">
        <f t="shared" si="21"/>
        <v>0</v>
      </c>
      <c r="I102" s="114">
        <f t="shared" si="21"/>
        <v>0</v>
      </c>
      <c r="J102" s="115">
        <f t="shared" si="21"/>
        <v>0</v>
      </c>
      <c r="K102" s="115">
        <f t="shared" si="21"/>
        <v>0</v>
      </c>
      <c r="L102" s="115">
        <f t="shared" si="21"/>
        <v>0</v>
      </c>
    </row>
    <row r="103" spans="1:12" s="3" customFormat="1" x14ac:dyDescent="0.25">
      <c r="A103" s="53"/>
      <c r="B103" s="61"/>
      <c r="C103" s="52"/>
      <c r="D103" s="52"/>
      <c r="E103" s="50"/>
      <c r="F103" s="50"/>
      <c r="G103" s="17"/>
      <c r="H103" s="17"/>
      <c r="I103" s="17"/>
      <c r="J103" s="50"/>
      <c r="K103" s="50"/>
      <c r="L103" s="50"/>
    </row>
    <row r="104" spans="1:12" s="3" customFormat="1" x14ac:dyDescent="0.25">
      <c r="A104" s="53"/>
      <c r="B104" s="61"/>
      <c r="C104" s="52"/>
      <c r="D104" s="52"/>
      <c r="E104" s="50"/>
      <c r="F104" s="50"/>
      <c r="G104" s="17"/>
      <c r="H104" s="17"/>
      <c r="I104" s="17"/>
      <c r="J104" s="50"/>
      <c r="K104" s="50"/>
      <c r="L104" s="50"/>
    </row>
    <row r="105" spans="1:12" s="3" customFormat="1" x14ac:dyDescent="0.25">
      <c r="A105" s="53"/>
      <c r="B105" s="61"/>
      <c r="C105" s="52"/>
      <c r="D105" s="52"/>
      <c r="E105" s="50"/>
      <c r="F105" s="50"/>
      <c r="G105" s="17"/>
      <c r="H105" s="17"/>
      <c r="I105" s="17"/>
      <c r="J105" s="50"/>
      <c r="K105" s="50"/>
      <c r="L105" s="50"/>
    </row>
    <row r="106" spans="1:12" x14ac:dyDescent="0.25">
      <c r="A106" s="53"/>
      <c r="B106" s="61"/>
      <c r="C106" s="52"/>
      <c r="D106" s="52"/>
      <c r="E106" s="50"/>
      <c r="F106" s="50"/>
      <c r="G106" s="17"/>
      <c r="H106" s="17"/>
      <c r="I106" s="17"/>
      <c r="J106" s="50"/>
      <c r="K106" s="50"/>
      <c r="L106" s="50"/>
    </row>
    <row r="107" spans="1:12" ht="187.5" customHeight="1" x14ac:dyDescent="0.25">
      <c r="A107" s="89" t="s">
        <v>179</v>
      </c>
      <c r="B107" s="89" t="s">
        <v>180</v>
      </c>
      <c r="C107" s="89">
        <f>SUM(C108,C112,C115)</f>
        <v>0</v>
      </c>
      <c r="D107" s="89">
        <f>SUM(D108,D112,D115)</f>
        <v>0</v>
      </c>
      <c r="E107" s="89"/>
      <c r="F107" s="89"/>
      <c r="G107" s="89">
        <f t="shared" ref="G107:K107" si="22">SUM(G108,G112,G115)</f>
        <v>0</v>
      </c>
      <c r="H107" s="89">
        <f t="shared" si="22"/>
        <v>0</v>
      </c>
      <c r="I107" s="89">
        <f t="shared" si="22"/>
        <v>0</v>
      </c>
      <c r="J107" s="89">
        <f t="shared" si="22"/>
        <v>0</v>
      </c>
      <c r="K107" s="89">
        <f t="shared" si="22"/>
        <v>0</v>
      </c>
      <c r="L107" s="89">
        <f>L108+L112+L115</f>
        <v>0</v>
      </c>
    </row>
    <row r="108" spans="1:12" x14ac:dyDescent="0.25">
      <c r="A108" s="53"/>
      <c r="B108" s="113" t="s">
        <v>211</v>
      </c>
      <c r="C108" s="114">
        <f>SUM(C109:C111)</f>
        <v>0</v>
      </c>
      <c r="D108" s="114">
        <f>SUM(D109:D111)</f>
        <v>0</v>
      </c>
      <c r="E108" s="180"/>
      <c r="F108" s="115"/>
      <c r="G108" s="114">
        <f t="shared" ref="G108:K108" si="23">SUM(G109:G111)</f>
        <v>0</v>
      </c>
      <c r="H108" s="114">
        <f t="shared" si="23"/>
        <v>0</v>
      </c>
      <c r="I108" s="114">
        <f t="shared" si="23"/>
        <v>0</v>
      </c>
      <c r="J108" s="115">
        <f t="shared" si="23"/>
        <v>0</v>
      </c>
      <c r="K108" s="115">
        <f t="shared" si="23"/>
        <v>0</v>
      </c>
      <c r="L108" s="115">
        <f>L109+L110+L111</f>
        <v>0</v>
      </c>
    </row>
    <row r="109" spans="1:12" x14ac:dyDescent="0.25">
      <c r="A109" s="53"/>
      <c r="B109" s="61"/>
      <c r="C109" s="52"/>
      <c r="D109" s="52"/>
      <c r="E109" s="50"/>
      <c r="F109" s="50"/>
      <c r="G109" s="17"/>
      <c r="H109" s="17"/>
      <c r="I109" s="17"/>
      <c r="J109" s="50"/>
      <c r="K109" s="50"/>
      <c r="L109" s="50"/>
    </row>
    <row r="110" spans="1:12" x14ac:dyDescent="0.25">
      <c r="A110" s="53"/>
      <c r="B110" s="61"/>
      <c r="C110" s="52"/>
      <c r="D110" s="52"/>
      <c r="E110" s="50"/>
      <c r="F110" s="50"/>
      <c r="G110" s="17"/>
      <c r="H110" s="17"/>
      <c r="I110" s="17"/>
      <c r="J110" s="50"/>
      <c r="K110" s="50"/>
      <c r="L110" s="50"/>
    </row>
    <row r="111" spans="1:12" x14ac:dyDescent="0.25">
      <c r="A111" s="53"/>
      <c r="B111" s="61"/>
      <c r="C111" s="52"/>
      <c r="D111" s="52"/>
      <c r="E111" s="50"/>
      <c r="F111" s="50"/>
      <c r="G111" s="17"/>
      <c r="H111" s="17"/>
      <c r="I111" s="17"/>
      <c r="J111" s="50"/>
      <c r="K111" s="50"/>
      <c r="L111" s="50"/>
    </row>
    <row r="112" spans="1:12" x14ac:dyDescent="0.25">
      <c r="A112" s="53"/>
      <c r="B112" s="113" t="s">
        <v>212</v>
      </c>
      <c r="C112" s="114">
        <f>SUM(C113:C114)</f>
        <v>0</v>
      </c>
      <c r="D112" s="114">
        <f>SUM(D113:D114)</f>
        <v>0</v>
      </c>
      <c r="E112" s="180"/>
      <c r="F112" s="115"/>
      <c r="G112" s="114">
        <f t="shared" ref="G112:L112" si="24">SUM(G113:G114)</f>
        <v>0</v>
      </c>
      <c r="H112" s="114">
        <f t="shared" si="24"/>
        <v>0</v>
      </c>
      <c r="I112" s="114">
        <f t="shared" si="24"/>
        <v>0</v>
      </c>
      <c r="J112" s="115">
        <f t="shared" si="24"/>
        <v>0</v>
      </c>
      <c r="K112" s="115">
        <f t="shared" si="24"/>
        <v>0</v>
      </c>
      <c r="L112" s="115">
        <f t="shared" si="24"/>
        <v>0</v>
      </c>
    </row>
    <row r="113" spans="1:12" x14ac:dyDescent="0.25">
      <c r="A113" s="53"/>
      <c r="B113" s="61"/>
      <c r="C113" s="52"/>
      <c r="D113" s="52"/>
      <c r="E113" s="50"/>
      <c r="F113" s="50"/>
      <c r="G113" s="17"/>
      <c r="H113" s="17"/>
      <c r="I113" s="17"/>
      <c r="J113" s="50"/>
      <c r="K113" s="50"/>
      <c r="L113" s="50"/>
    </row>
    <row r="114" spans="1:12" x14ac:dyDescent="0.25">
      <c r="A114" s="53"/>
      <c r="B114" s="61"/>
      <c r="C114" s="52"/>
      <c r="D114" s="52"/>
      <c r="E114" s="50"/>
      <c r="F114" s="50"/>
      <c r="G114" s="17"/>
      <c r="H114" s="17"/>
      <c r="I114" s="17"/>
      <c r="J114" s="50"/>
      <c r="K114" s="50"/>
      <c r="L114" s="50"/>
    </row>
    <row r="115" spans="1:12" x14ac:dyDescent="0.25">
      <c r="A115" s="53"/>
      <c r="B115" s="113" t="s">
        <v>213</v>
      </c>
      <c r="C115" s="114">
        <f>SUM(C116:C118)</f>
        <v>0</v>
      </c>
      <c r="D115" s="114">
        <f>SUM(D116:D118)</f>
        <v>0</v>
      </c>
      <c r="E115" s="180"/>
      <c r="F115" s="115"/>
      <c r="G115" s="114">
        <f t="shared" ref="G115:L115" si="25">SUM(G116:G118)</f>
        <v>0</v>
      </c>
      <c r="H115" s="114">
        <f t="shared" si="25"/>
        <v>0</v>
      </c>
      <c r="I115" s="114">
        <f t="shared" si="25"/>
        <v>0</v>
      </c>
      <c r="J115" s="115">
        <f t="shared" si="25"/>
        <v>0</v>
      </c>
      <c r="K115" s="115">
        <f t="shared" si="25"/>
        <v>0</v>
      </c>
      <c r="L115" s="115">
        <f t="shared" si="25"/>
        <v>0</v>
      </c>
    </row>
    <row r="116" spans="1:12" x14ac:dyDescent="0.25">
      <c r="A116" s="53"/>
      <c r="B116" s="61"/>
      <c r="C116" s="52"/>
      <c r="D116" s="52"/>
      <c r="E116" s="50"/>
      <c r="F116" s="50"/>
      <c r="G116" s="17"/>
      <c r="H116" s="17"/>
      <c r="I116" s="17"/>
      <c r="J116" s="50"/>
      <c r="K116" s="50"/>
      <c r="L116" s="50"/>
    </row>
    <row r="117" spans="1:12" x14ac:dyDescent="0.25">
      <c r="A117" s="53"/>
      <c r="B117" s="61"/>
      <c r="C117" s="52"/>
      <c r="D117" s="52"/>
      <c r="E117" s="50"/>
      <c r="F117" s="50"/>
      <c r="G117" s="17"/>
      <c r="H117" s="17"/>
      <c r="I117" s="17"/>
      <c r="J117" s="50"/>
      <c r="K117" s="50"/>
      <c r="L117" s="50"/>
    </row>
    <row r="118" spans="1:12" x14ac:dyDescent="0.25">
      <c r="A118" s="53"/>
      <c r="B118" s="61"/>
      <c r="C118" s="52"/>
      <c r="D118" s="52"/>
      <c r="E118" s="50"/>
      <c r="F118" s="50"/>
      <c r="G118" s="17"/>
      <c r="H118" s="17"/>
      <c r="I118" s="17"/>
      <c r="J118" s="50"/>
      <c r="K118" s="50"/>
      <c r="L118" s="50"/>
    </row>
    <row r="119" spans="1:12" ht="19.5" x14ac:dyDescent="0.35">
      <c r="A119" s="359" t="s">
        <v>178</v>
      </c>
      <c r="B119" s="359"/>
      <c r="C119" s="359"/>
      <c r="D119" s="359"/>
      <c r="E119" s="359"/>
      <c r="F119" s="359"/>
      <c r="G119" s="359"/>
      <c r="H119" s="359"/>
      <c r="I119" s="359"/>
      <c r="J119" s="359"/>
      <c r="K119" s="89"/>
      <c r="L119" s="89"/>
    </row>
    <row r="120" spans="1:12" x14ac:dyDescent="0.3">
      <c r="K120" s="182"/>
      <c r="L120" s="112"/>
    </row>
    <row r="121" spans="1:12" x14ac:dyDescent="0.3">
      <c r="K121" s="112"/>
      <c r="L121" s="112"/>
    </row>
    <row r="122" spans="1:12" x14ac:dyDescent="0.3">
      <c r="K122" s="112"/>
      <c r="L122" s="112"/>
    </row>
    <row r="123" spans="1:12" x14ac:dyDescent="0.3">
      <c r="K123" s="112"/>
      <c r="L123" s="112"/>
    </row>
    <row r="124" spans="1:12" x14ac:dyDescent="0.3">
      <c r="K124" s="112"/>
      <c r="L124" s="112"/>
    </row>
    <row r="125" spans="1:12" x14ac:dyDescent="0.3">
      <c r="K125" s="112"/>
      <c r="L125" s="112"/>
    </row>
    <row r="126" spans="1:12" x14ac:dyDescent="0.3">
      <c r="K126" s="112"/>
      <c r="L126" s="112"/>
    </row>
    <row r="127" spans="1:12" x14ac:dyDescent="0.3">
      <c r="K127" s="112"/>
      <c r="L127" s="112"/>
    </row>
    <row r="128" spans="1:12" x14ac:dyDescent="0.3">
      <c r="K128" s="112"/>
      <c r="L128" s="112"/>
    </row>
    <row r="129" spans="11:12" customFormat="1" x14ac:dyDescent="0.25">
      <c r="K129" s="112"/>
      <c r="L129" s="112"/>
    </row>
    <row r="130" spans="11:12" customFormat="1" x14ac:dyDescent="0.25">
      <c r="K130" s="183"/>
      <c r="L130" s="183"/>
    </row>
    <row r="131" spans="11:12" customFormat="1" x14ac:dyDescent="0.25">
      <c r="K131" s="112"/>
      <c r="L131" s="112"/>
    </row>
    <row r="132" spans="11:12" customFormat="1" x14ac:dyDescent="0.25">
      <c r="K132" s="112"/>
      <c r="L132" s="112"/>
    </row>
    <row r="133" spans="11:12" customFormat="1" x14ac:dyDescent="0.25">
      <c r="K133" s="112"/>
      <c r="L133" s="112"/>
    </row>
    <row r="134" spans="11:12" customFormat="1" x14ac:dyDescent="0.25">
      <c r="K134" s="112"/>
      <c r="L134" s="112"/>
    </row>
    <row r="135" spans="11:12" customFormat="1" x14ac:dyDescent="0.25">
      <c r="K135" s="112"/>
      <c r="L135" s="112"/>
    </row>
    <row r="136" spans="11:12" customFormat="1" x14ac:dyDescent="0.25">
      <c r="K136" s="112"/>
      <c r="L136" s="112"/>
    </row>
    <row r="137" spans="11:12" customFormat="1" x14ac:dyDescent="0.25">
      <c r="K137" s="112"/>
      <c r="L137" s="112"/>
    </row>
    <row r="138" spans="11:12" customFormat="1" x14ac:dyDescent="0.25">
      <c r="K138" s="112"/>
      <c r="L138" s="112"/>
    </row>
    <row r="139" spans="11:12" customFormat="1" x14ac:dyDescent="0.25">
      <c r="K139" s="112"/>
      <c r="L139" s="112"/>
    </row>
    <row r="140" spans="11:12" customFormat="1" x14ac:dyDescent="0.25">
      <c r="K140" s="112"/>
      <c r="L140" s="112"/>
    </row>
    <row r="141" spans="11:12" customFormat="1" x14ac:dyDescent="0.25">
      <c r="K141" s="183"/>
      <c r="L141" s="183"/>
    </row>
    <row r="142" spans="11:12" customFormat="1" x14ac:dyDescent="0.25">
      <c r="K142" s="112"/>
      <c r="L142" s="112"/>
    </row>
    <row r="143" spans="11:12" customFormat="1" x14ac:dyDescent="0.25">
      <c r="K143" s="112"/>
      <c r="L143" s="112"/>
    </row>
    <row r="144" spans="11:12" customFormat="1" x14ac:dyDescent="0.25">
      <c r="K144" s="112"/>
      <c r="L144" s="112"/>
    </row>
    <row r="145" spans="11:12" customFormat="1" x14ac:dyDescent="0.25">
      <c r="K145" s="112"/>
      <c r="L145" s="112"/>
    </row>
    <row r="146" spans="11:12" customFormat="1" x14ac:dyDescent="0.25">
      <c r="K146" s="112"/>
      <c r="L146" s="112"/>
    </row>
    <row r="147" spans="11:12" customFormat="1" x14ac:dyDescent="0.25">
      <c r="K147" s="112"/>
      <c r="L147" s="112"/>
    </row>
    <row r="148" spans="11:12" customFormat="1" x14ac:dyDescent="0.25">
      <c r="K148" s="112"/>
      <c r="L148" s="112"/>
    </row>
    <row r="149" spans="11:12" customFormat="1" x14ac:dyDescent="0.25">
      <c r="K149" s="112"/>
      <c r="L149" s="112"/>
    </row>
    <row r="150" spans="11:12" customFormat="1" x14ac:dyDescent="0.25">
      <c r="K150" s="112"/>
      <c r="L150" s="112"/>
    </row>
    <row r="151" spans="11:12" customFormat="1" x14ac:dyDescent="0.25">
      <c r="K151" s="112"/>
      <c r="L151" s="112"/>
    </row>
    <row r="152" spans="11:12" customFormat="1" x14ac:dyDescent="0.25">
      <c r="K152" s="183"/>
      <c r="L152" s="183"/>
    </row>
    <row r="153" spans="11:12" customFormat="1" x14ac:dyDescent="0.25">
      <c r="K153" s="112"/>
      <c r="L153" s="112"/>
    </row>
    <row r="154" spans="11:12" customFormat="1" x14ac:dyDescent="0.25">
      <c r="K154" s="112"/>
      <c r="L154" s="112"/>
    </row>
    <row r="155" spans="11:12" customFormat="1" x14ac:dyDescent="0.25">
      <c r="K155" s="112"/>
      <c r="L155" s="112"/>
    </row>
    <row r="156" spans="11:12" customFormat="1" x14ac:dyDescent="0.25">
      <c r="K156" s="112"/>
      <c r="L156" s="112"/>
    </row>
    <row r="157" spans="11:12" customFormat="1" x14ac:dyDescent="0.25">
      <c r="K157" s="112"/>
      <c r="L157" s="112"/>
    </row>
    <row r="158" spans="11:12" customFormat="1" x14ac:dyDescent="0.25">
      <c r="K158" s="112"/>
      <c r="L158" s="112"/>
    </row>
    <row r="159" spans="11:12" customFormat="1" x14ac:dyDescent="0.25">
      <c r="K159" s="112"/>
      <c r="L159" s="112"/>
    </row>
    <row r="160" spans="11:12" customFormat="1" x14ac:dyDescent="0.25">
      <c r="K160" s="112"/>
      <c r="L160" s="112"/>
    </row>
    <row r="161" spans="11:12" customFormat="1" x14ac:dyDescent="0.25">
      <c r="K161" s="112"/>
      <c r="L161" s="112"/>
    </row>
    <row r="162" spans="11:12" customFormat="1" x14ac:dyDescent="0.25">
      <c r="K162" s="112"/>
      <c r="L162" s="112"/>
    </row>
    <row r="163" spans="11:12" customFormat="1" x14ac:dyDescent="0.25">
      <c r="K163" s="183"/>
      <c r="L163" s="183"/>
    </row>
    <row r="164" spans="11:12" customFormat="1" x14ac:dyDescent="0.25">
      <c r="K164" s="112"/>
      <c r="L164" s="112"/>
    </row>
    <row r="165" spans="11:12" customFormat="1" x14ac:dyDescent="0.25">
      <c r="K165" s="112"/>
      <c r="L165" s="112"/>
    </row>
    <row r="166" spans="11:12" customFormat="1" x14ac:dyDescent="0.25">
      <c r="K166" s="112"/>
      <c r="L166" s="112"/>
    </row>
    <row r="167" spans="11:12" customFormat="1" x14ac:dyDescent="0.25">
      <c r="K167" s="112"/>
      <c r="L167" s="112"/>
    </row>
    <row r="168" spans="11:12" customFormat="1" x14ac:dyDescent="0.25">
      <c r="K168" s="112"/>
      <c r="L168" s="112"/>
    </row>
    <row r="169" spans="11:12" customFormat="1" x14ac:dyDescent="0.25">
      <c r="K169" s="112"/>
      <c r="L169" s="112"/>
    </row>
    <row r="170" spans="11:12" customFormat="1" x14ac:dyDescent="0.25">
      <c r="K170" s="112"/>
      <c r="L170" s="112"/>
    </row>
    <row r="171" spans="11:12" customFormat="1" x14ac:dyDescent="0.25">
      <c r="K171" s="112"/>
      <c r="L171" s="112"/>
    </row>
    <row r="172" spans="11:12" customFormat="1" x14ac:dyDescent="0.25">
      <c r="K172" s="112"/>
      <c r="L172" s="112"/>
    </row>
    <row r="173" spans="11:12" customFormat="1" x14ac:dyDescent="0.25">
      <c r="K173" s="112"/>
      <c r="L173" s="112"/>
    </row>
    <row r="174" spans="11:12" customFormat="1" x14ac:dyDescent="0.25">
      <c r="K174" s="183"/>
      <c r="L174" s="183"/>
    </row>
    <row r="175" spans="11:12" customFormat="1" x14ac:dyDescent="0.25">
      <c r="K175" s="112"/>
      <c r="L175" s="112"/>
    </row>
    <row r="176" spans="11:12" customFormat="1" x14ac:dyDescent="0.25">
      <c r="K176" s="112"/>
      <c r="L176" s="112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90" zoomScaleSheetLayoutView="90" workbookViewId="0">
      <selection activeCell="G5" sqref="G5"/>
    </sheetView>
  </sheetViews>
  <sheetFormatPr defaultRowHeight="15" x14ac:dyDescent="0.25"/>
  <cols>
    <col min="1" max="1" width="23" customWidth="1"/>
    <col min="2" max="2" width="12.42578125" customWidth="1"/>
    <col min="3" max="3" width="10.570312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21" t="s">
        <v>97</v>
      </c>
      <c r="B1" s="321"/>
      <c r="C1" s="321"/>
      <c r="D1" s="321"/>
      <c r="E1" s="321"/>
      <c r="F1" s="321"/>
      <c r="G1" s="321"/>
    </row>
    <row r="2" spans="1:7" ht="54.75" customHeight="1" x14ac:dyDescent="0.25">
      <c r="A2" s="336" t="s">
        <v>98</v>
      </c>
      <c r="B2" s="361" t="s">
        <v>99</v>
      </c>
      <c r="C2" s="362"/>
      <c r="D2" s="336" t="s">
        <v>101</v>
      </c>
      <c r="E2" s="336" t="s">
        <v>102</v>
      </c>
      <c r="F2" s="336" t="s">
        <v>103</v>
      </c>
      <c r="G2" s="340" t="s">
        <v>104</v>
      </c>
    </row>
    <row r="3" spans="1:7" ht="21" customHeight="1" x14ac:dyDescent="0.25">
      <c r="A3" s="338"/>
      <c r="B3" s="45" t="s">
        <v>53</v>
      </c>
      <c r="C3" s="45" t="s">
        <v>83</v>
      </c>
      <c r="D3" s="338"/>
      <c r="E3" s="338"/>
      <c r="F3" s="338"/>
      <c r="G3" s="340"/>
    </row>
    <row r="4" spans="1:7" ht="129" customHeight="1" x14ac:dyDescent="0.25">
      <c r="A4" s="46" t="s">
        <v>266</v>
      </c>
      <c r="B4" s="49">
        <v>5</v>
      </c>
      <c r="C4" s="49">
        <v>5</v>
      </c>
      <c r="D4" s="88" t="s">
        <v>389</v>
      </c>
      <c r="E4" s="88" t="s">
        <v>390</v>
      </c>
      <c r="F4" s="88" t="s">
        <v>391</v>
      </c>
      <c r="G4" s="61" t="s">
        <v>392</v>
      </c>
    </row>
    <row r="5" spans="1:7" ht="143.25" customHeight="1" x14ac:dyDescent="0.25">
      <c r="A5" s="48" t="s">
        <v>100</v>
      </c>
      <c r="B5" s="49"/>
      <c r="C5" s="49"/>
      <c r="D5" s="68"/>
      <c r="E5" s="88"/>
      <c r="F5" s="88"/>
      <c r="G5" s="61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topLeftCell="A22" zoomScale="90" zoomScaleSheetLayoutView="90" workbookViewId="0">
      <selection activeCell="B4" sqref="B4:I23"/>
    </sheetView>
  </sheetViews>
  <sheetFormatPr defaultRowHeight="15" x14ac:dyDescent="0.25"/>
  <cols>
    <col min="1" max="1" width="5.42578125" customWidth="1"/>
    <col min="2" max="2" width="27.425781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67" t="s">
        <v>105</v>
      </c>
      <c r="B1" s="367"/>
      <c r="C1" s="367"/>
      <c r="D1" s="367"/>
      <c r="E1" s="367"/>
      <c r="F1" s="367"/>
      <c r="G1" s="367"/>
      <c r="H1" s="367"/>
      <c r="I1" s="367"/>
    </row>
    <row r="2" spans="1:9" s="3" customFormat="1" ht="38.25" customHeight="1" x14ac:dyDescent="0.25">
      <c r="A2" s="365" t="s">
        <v>56</v>
      </c>
      <c r="B2" s="365" t="s">
        <v>106</v>
      </c>
      <c r="C2" s="366" t="s">
        <v>107</v>
      </c>
      <c r="D2" s="366"/>
      <c r="E2" s="365" t="s">
        <v>108</v>
      </c>
      <c r="F2" s="365" t="s">
        <v>87</v>
      </c>
      <c r="G2" s="365" t="s">
        <v>110</v>
      </c>
      <c r="H2" s="365"/>
      <c r="I2" s="365" t="s">
        <v>112</v>
      </c>
    </row>
    <row r="3" spans="1:9" s="3" customFormat="1" ht="55.5" customHeight="1" x14ac:dyDescent="0.25">
      <c r="A3" s="365"/>
      <c r="B3" s="365"/>
      <c r="C3" s="15" t="s">
        <v>53</v>
      </c>
      <c r="D3" s="15" t="s">
        <v>83</v>
      </c>
      <c r="E3" s="365"/>
      <c r="F3" s="365"/>
      <c r="G3" s="4" t="s">
        <v>109</v>
      </c>
      <c r="H3" s="4" t="s">
        <v>111</v>
      </c>
      <c r="I3" s="365"/>
    </row>
    <row r="4" spans="1:9" ht="75" x14ac:dyDescent="0.25">
      <c r="A4" s="50">
        <v>1</v>
      </c>
      <c r="B4" s="61" t="s">
        <v>856</v>
      </c>
      <c r="C4" s="52">
        <v>1</v>
      </c>
      <c r="D4" s="52">
        <v>1</v>
      </c>
      <c r="E4" s="50" t="s">
        <v>703</v>
      </c>
      <c r="F4" s="61" t="s">
        <v>857</v>
      </c>
      <c r="G4" s="17">
        <v>12</v>
      </c>
      <c r="H4" s="17">
        <v>0</v>
      </c>
      <c r="I4" s="50" t="s">
        <v>851</v>
      </c>
    </row>
    <row r="5" spans="1:9" ht="75" x14ac:dyDescent="0.25">
      <c r="A5" s="50">
        <v>2</v>
      </c>
      <c r="B5" s="61" t="s">
        <v>858</v>
      </c>
      <c r="C5" s="52">
        <v>1</v>
      </c>
      <c r="D5" s="52">
        <v>1</v>
      </c>
      <c r="E5" s="50" t="s">
        <v>703</v>
      </c>
      <c r="F5" s="61" t="s">
        <v>859</v>
      </c>
      <c r="G5" s="17">
        <v>10</v>
      </c>
      <c r="H5" s="17">
        <v>0</v>
      </c>
      <c r="I5" s="50" t="s">
        <v>851</v>
      </c>
    </row>
    <row r="6" spans="1:9" ht="75" x14ac:dyDescent="0.25">
      <c r="A6" s="50">
        <v>3</v>
      </c>
      <c r="B6" s="61" t="s">
        <v>856</v>
      </c>
      <c r="C6" s="52">
        <v>1</v>
      </c>
      <c r="D6" s="52">
        <v>1</v>
      </c>
      <c r="E6" s="50" t="s">
        <v>713</v>
      </c>
      <c r="F6" s="61" t="s">
        <v>857</v>
      </c>
      <c r="G6" s="17">
        <v>12</v>
      </c>
      <c r="H6" s="17">
        <v>0</v>
      </c>
      <c r="I6" s="50" t="s">
        <v>296</v>
      </c>
    </row>
    <row r="7" spans="1:9" ht="75" x14ac:dyDescent="0.25">
      <c r="A7" s="50">
        <v>4</v>
      </c>
      <c r="B7" s="61" t="s">
        <v>860</v>
      </c>
      <c r="C7" s="52">
        <v>1</v>
      </c>
      <c r="D7" s="52">
        <v>1</v>
      </c>
      <c r="E7" s="50" t="s">
        <v>713</v>
      </c>
      <c r="F7" s="61" t="s">
        <v>857</v>
      </c>
      <c r="G7" s="17">
        <v>8</v>
      </c>
      <c r="H7" s="17">
        <v>0</v>
      </c>
      <c r="I7" s="50" t="s">
        <v>851</v>
      </c>
    </row>
    <row r="8" spans="1:9" ht="75" x14ac:dyDescent="0.25">
      <c r="A8" s="50">
        <v>5</v>
      </c>
      <c r="B8" s="61" t="s">
        <v>861</v>
      </c>
      <c r="C8" s="52">
        <v>1</v>
      </c>
      <c r="D8" s="52">
        <v>1</v>
      </c>
      <c r="E8" s="50" t="s">
        <v>642</v>
      </c>
      <c r="F8" s="61" t="s">
        <v>862</v>
      </c>
      <c r="G8" s="17">
        <v>11</v>
      </c>
      <c r="H8" s="17">
        <v>0</v>
      </c>
      <c r="I8" s="50" t="s">
        <v>851</v>
      </c>
    </row>
    <row r="9" spans="1:9" ht="75" x14ac:dyDescent="0.25">
      <c r="A9" s="50">
        <v>6</v>
      </c>
      <c r="B9" s="61" t="s">
        <v>863</v>
      </c>
      <c r="C9" s="52">
        <v>1</v>
      </c>
      <c r="D9" s="52">
        <v>1</v>
      </c>
      <c r="E9" s="50" t="s">
        <v>642</v>
      </c>
      <c r="F9" s="61" t="s">
        <v>864</v>
      </c>
      <c r="G9" s="17">
        <v>12</v>
      </c>
      <c r="H9" s="17">
        <v>0</v>
      </c>
      <c r="I9" s="50" t="s">
        <v>851</v>
      </c>
    </row>
    <row r="10" spans="1:9" ht="75" x14ac:dyDescent="0.25">
      <c r="A10" s="50">
        <v>7</v>
      </c>
      <c r="B10" s="61" t="s">
        <v>865</v>
      </c>
      <c r="C10" s="52">
        <v>1</v>
      </c>
      <c r="D10" s="52">
        <v>1</v>
      </c>
      <c r="E10" s="50" t="s">
        <v>553</v>
      </c>
      <c r="F10" s="61" t="s">
        <v>857</v>
      </c>
      <c r="G10" s="17">
        <v>20</v>
      </c>
      <c r="H10" s="17">
        <v>0</v>
      </c>
      <c r="I10" s="50" t="s">
        <v>395</v>
      </c>
    </row>
    <row r="11" spans="1:9" ht="75" x14ac:dyDescent="0.25">
      <c r="A11" s="50">
        <v>8</v>
      </c>
      <c r="B11" s="61" t="s">
        <v>866</v>
      </c>
      <c r="C11" s="52">
        <v>1</v>
      </c>
      <c r="D11" s="52">
        <v>1</v>
      </c>
      <c r="E11" s="50" t="s">
        <v>648</v>
      </c>
      <c r="F11" s="61" t="s">
        <v>859</v>
      </c>
      <c r="G11" s="17">
        <v>12</v>
      </c>
      <c r="H11" s="17">
        <v>0</v>
      </c>
      <c r="I11" s="50" t="s">
        <v>851</v>
      </c>
    </row>
    <row r="12" spans="1:9" ht="75" x14ac:dyDescent="0.25">
      <c r="A12" s="50">
        <v>9</v>
      </c>
      <c r="B12" s="61" t="s">
        <v>867</v>
      </c>
      <c r="C12" s="52">
        <v>1</v>
      </c>
      <c r="D12" s="52">
        <v>1</v>
      </c>
      <c r="E12" s="50" t="s">
        <v>648</v>
      </c>
      <c r="F12" s="61" t="s">
        <v>864</v>
      </c>
      <c r="G12" s="17">
        <v>9</v>
      </c>
      <c r="H12" s="17">
        <v>0</v>
      </c>
      <c r="I12" s="50" t="s">
        <v>851</v>
      </c>
    </row>
    <row r="13" spans="1:9" ht="75" x14ac:dyDescent="0.25">
      <c r="A13" s="50">
        <v>10</v>
      </c>
      <c r="B13" s="61" t="s">
        <v>867</v>
      </c>
      <c r="C13" s="52">
        <v>1</v>
      </c>
      <c r="D13" s="52">
        <v>1</v>
      </c>
      <c r="E13" s="50" t="s">
        <v>605</v>
      </c>
      <c r="F13" s="61" t="s">
        <v>857</v>
      </c>
      <c r="G13" s="17">
        <v>12</v>
      </c>
      <c r="H13" s="17">
        <v>0</v>
      </c>
      <c r="I13" s="50" t="s">
        <v>851</v>
      </c>
    </row>
    <row r="14" spans="1:9" ht="75" x14ac:dyDescent="0.25">
      <c r="A14" s="50">
        <v>11</v>
      </c>
      <c r="B14" s="61" t="s">
        <v>868</v>
      </c>
      <c r="C14" s="52">
        <v>1</v>
      </c>
      <c r="D14" s="52">
        <v>1</v>
      </c>
      <c r="E14" s="50" t="s">
        <v>605</v>
      </c>
      <c r="F14" s="61" t="s">
        <v>859</v>
      </c>
      <c r="G14" s="17">
        <v>12</v>
      </c>
      <c r="H14" s="17">
        <v>0</v>
      </c>
      <c r="I14" s="50" t="s">
        <v>851</v>
      </c>
    </row>
    <row r="15" spans="1:9" ht="75" x14ac:dyDescent="0.25">
      <c r="A15" s="50">
        <v>12</v>
      </c>
      <c r="B15" s="61" t="s">
        <v>869</v>
      </c>
      <c r="C15" s="52">
        <v>1</v>
      </c>
      <c r="D15" s="52">
        <v>1</v>
      </c>
      <c r="E15" s="50" t="s">
        <v>870</v>
      </c>
      <c r="F15" s="61" t="s">
        <v>864</v>
      </c>
      <c r="G15" s="17">
        <v>12</v>
      </c>
      <c r="H15" s="17">
        <v>0</v>
      </c>
      <c r="I15" s="50" t="s">
        <v>851</v>
      </c>
    </row>
    <row r="16" spans="1:9" ht="75" x14ac:dyDescent="0.25">
      <c r="A16" s="50">
        <v>13</v>
      </c>
      <c r="B16" s="61" t="s">
        <v>868</v>
      </c>
      <c r="C16" s="52">
        <v>1</v>
      </c>
      <c r="D16" s="52">
        <v>1</v>
      </c>
      <c r="E16" s="50" t="s">
        <v>870</v>
      </c>
      <c r="F16" s="61" t="s">
        <v>859</v>
      </c>
      <c r="G16" s="17">
        <v>8</v>
      </c>
      <c r="H16" s="17">
        <v>0</v>
      </c>
      <c r="I16" s="50" t="s">
        <v>851</v>
      </c>
    </row>
    <row r="17" spans="1:9" ht="75" x14ac:dyDescent="0.25">
      <c r="A17" s="50">
        <v>14</v>
      </c>
      <c r="B17" s="61" t="s">
        <v>867</v>
      </c>
      <c r="C17" s="52">
        <v>1</v>
      </c>
      <c r="D17" s="52">
        <v>1</v>
      </c>
      <c r="E17" s="50" t="s">
        <v>870</v>
      </c>
      <c r="F17" s="61" t="s">
        <v>857</v>
      </c>
      <c r="G17" s="17">
        <v>20</v>
      </c>
      <c r="H17" s="17">
        <v>0</v>
      </c>
      <c r="I17" s="50" t="s">
        <v>395</v>
      </c>
    </row>
    <row r="18" spans="1:9" ht="75" x14ac:dyDescent="0.25">
      <c r="A18" s="50">
        <v>15</v>
      </c>
      <c r="B18" s="61" t="s">
        <v>865</v>
      </c>
      <c r="C18" s="52">
        <v>1</v>
      </c>
      <c r="D18" s="52">
        <v>1</v>
      </c>
      <c r="E18" s="50" t="s">
        <v>870</v>
      </c>
      <c r="F18" s="61" t="s">
        <v>857</v>
      </c>
      <c r="G18" s="17">
        <v>20</v>
      </c>
      <c r="H18" s="17">
        <v>0</v>
      </c>
      <c r="I18" s="50" t="s">
        <v>395</v>
      </c>
    </row>
    <row r="19" spans="1:9" ht="75" x14ac:dyDescent="0.25">
      <c r="A19" s="50">
        <v>16</v>
      </c>
      <c r="B19" s="61" t="s">
        <v>871</v>
      </c>
      <c r="C19" s="17">
        <v>1</v>
      </c>
      <c r="D19" s="17">
        <v>1</v>
      </c>
      <c r="E19" s="50" t="s">
        <v>872</v>
      </c>
      <c r="F19" s="61" t="s">
        <v>859</v>
      </c>
      <c r="G19" s="17">
        <v>14</v>
      </c>
      <c r="H19" s="17">
        <v>0</v>
      </c>
      <c r="I19" s="50" t="s">
        <v>851</v>
      </c>
    </row>
    <row r="20" spans="1:9" ht="75" x14ac:dyDescent="0.25">
      <c r="A20" s="50">
        <v>17</v>
      </c>
      <c r="B20" s="61" t="s">
        <v>865</v>
      </c>
      <c r="C20" s="17">
        <v>1</v>
      </c>
      <c r="D20" s="17">
        <v>1</v>
      </c>
      <c r="E20" s="50" t="s">
        <v>872</v>
      </c>
      <c r="F20" s="61" t="s">
        <v>857</v>
      </c>
      <c r="G20" s="17">
        <v>10</v>
      </c>
      <c r="H20" s="17">
        <v>0</v>
      </c>
      <c r="I20" s="50" t="s">
        <v>395</v>
      </c>
    </row>
    <row r="21" spans="1:9" ht="93.75" x14ac:dyDescent="0.25">
      <c r="A21" s="50">
        <v>18</v>
      </c>
      <c r="B21" s="61" t="s">
        <v>873</v>
      </c>
      <c r="C21" s="17">
        <v>1</v>
      </c>
      <c r="D21" s="17">
        <v>1</v>
      </c>
      <c r="E21" s="50" t="s">
        <v>872</v>
      </c>
      <c r="F21" s="61" t="s">
        <v>859</v>
      </c>
      <c r="G21" s="17">
        <v>12</v>
      </c>
      <c r="H21" s="17">
        <v>0</v>
      </c>
      <c r="I21" s="50" t="s">
        <v>851</v>
      </c>
    </row>
    <row r="22" spans="1:9" ht="75" x14ac:dyDescent="0.25">
      <c r="A22" s="50">
        <v>19</v>
      </c>
      <c r="B22" s="61" t="s">
        <v>874</v>
      </c>
      <c r="C22" s="17">
        <v>1</v>
      </c>
      <c r="D22" s="17">
        <v>1</v>
      </c>
      <c r="E22" s="50" t="s">
        <v>875</v>
      </c>
      <c r="F22" s="61" t="s">
        <v>864</v>
      </c>
      <c r="G22" s="17">
        <v>10</v>
      </c>
      <c r="H22" s="17">
        <v>0</v>
      </c>
      <c r="I22" s="50" t="s">
        <v>395</v>
      </c>
    </row>
    <row r="23" spans="1:9" ht="75" x14ac:dyDescent="0.25">
      <c r="A23" s="50">
        <v>20</v>
      </c>
      <c r="B23" s="61" t="s">
        <v>876</v>
      </c>
      <c r="C23" s="17">
        <v>1</v>
      </c>
      <c r="D23" s="17">
        <v>1</v>
      </c>
      <c r="E23" s="50" t="s">
        <v>877</v>
      </c>
      <c r="F23" s="61" t="s">
        <v>864</v>
      </c>
      <c r="G23" s="17">
        <v>10</v>
      </c>
      <c r="H23" s="17">
        <v>0</v>
      </c>
      <c r="I23" s="50" t="s">
        <v>851</v>
      </c>
    </row>
    <row r="24" spans="1:9" ht="18.75" x14ac:dyDescent="0.25">
      <c r="A24" s="50">
        <v>21</v>
      </c>
      <c r="B24" s="61"/>
      <c r="C24" s="17">
        <v>0</v>
      </c>
      <c r="D24" s="17">
        <v>0</v>
      </c>
      <c r="E24" s="50"/>
      <c r="F24" s="61"/>
      <c r="G24" s="17">
        <v>0</v>
      </c>
      <c r="H24" s="17">
        <v>0</v>
      </c>
      <c r="I24" s="50"/>
    </row>
    <row r="25" spans="1:9" ht="18.75" x14ac:dyDescent="0.25">
      <c r="A25" s="50">
        <v>22</v>
      </c>
      <c r="B25" s="61"/>
      <c r="C25" s="17">
        <v>0</v>
      </c>
      <c r="D25" s="17">
        <v>0</v>
      </c>
      <c r="E25" s="50"/>
      <c r="F25" s="61"/>
      <c r="G25" s="17">
        <v>0</v>
      </c>
      <c r="H25" s="17">
        <v>0</v>
      </c>
      <c r="I25" s="50"/>
    </row>
    <row r="26" spans="1:9" ht="18.75" x14ac:dyDescent="0.25">
      <c r="A26" s="50">
        <v>23</v>
      </c>
      <c r="B26" s="61"/>
      <c r="C26" s="17">
        <v>0</v>
      </c>
      <c r="D26" s="17">
        <v>0</v>
      </c>
      <c r="E26" s="50"/>
      <c r="F26" s="61"/>
      <c r="G26" s="17">
        <v>0</v>
      </c>
      <c r="H26" s="17">
        <v>0</v>
      </c>
      <c r="I26" s="50"/>
    </row>
    <row r="27" spans="1:9" ht="18.75" x14ac:dyDescent="0.25">
      <c r="A27" s="50">
        <v>24</v>
      </c>
      <c r="B27" s="61"/>
      <c r="C27" s="17">
        <v>0</v>
      </c>
      <c r="D27" s="17">
        <v>0</v>
      </c>
      <c r="E27" s="50"/>
      <c r="F27" s="61"/>
      <c r="G27" s="17">
        <v>0</v>
      </c>
      <c r="H27" s="17">
        <v>0</v>
      </c>
      <c r="I27" s="50"/>
    </row>
    <row r="28" spans="1:9" ht="18.75" x14ac:dyDescent="0.25">
      <c r="A28" s="50">
        <v>25</v>
      </c>
      <c r="B28" s="61"/>
      <c r="C28" s="17">
        <v>0</v>
      </c>
      <c r="D28" s="17">
        <v>0</v>
      </c>
      <c r="E28" s="50"/>
      <c r="F28" s="61"/>
      <c r="G28" s="17">
        <v>0</v>
      </c>
      <c r="H28" s="17">
        <v>0</v>
      </c>
      <c r="I28" s="50"/>
    </row>
    <row r="29" spans="1:9" ht="18.75" x14ac:dyDescent="0.25">
      <c r="A29" s="50">
        <v>26</v>
      </c>
      <c r="B29" s="76"/>
      <c r="C29" s="19">
        <v>0</v>
      </c>
      <c r="D29" s="19">
        <v>0</v>
      </c>
      <c r="E29" s="43"/>
      <c r="F29" s="76"/>
      <c r="G29" s="19">
        <v>0</v>
      </c>
      <c r="H29" s="19">
        <v>0</v>
      </c>
      <c r="I29" s="43"/>
    </row>
    <row r="30" spans="1:9" ht="18.75" x14ac:dyDescent="0.25">
      <c r="A30" s="50">
        <v>27</v>
      </c>
      <c r="B30" s="76"/>
      <c r="C30" s="19">
        <v>0</v>
      </c>
      <c r="D30" s="19">
        <v>0</v>
      </c>
      <c r="E30" s="43"/>
      <c r="F30" s="76"/>
      <c r="G30" s="19">
        <v>0</v>
      </c>
      <c r="H30" s="19">
        <v>0</v>
      </c>
      <c r="I30" s="43"/>
    </row>
    <row r="31" spans="1:9" ht="18.75" x14ac:dyDescent="0.25">
      <c r="A31" s="50">
        <v>28</v>
      </c>
      <c r="B31" s="76"/>
      <c r="C31" s="19">
        <v>0</v>
      </c>
      <c r="D31" s="19">
        <v>0</v>
      </c>
      <c r="E31" s="43"/>
      <c r="F31" s="76"/>
      <c r="G31" s="19">
        <v>0</v>
      </c>
      <c r="H31" s="19">
        <v>0</v>
      </c>
      <c r="I31" s="43"/>
    </row>
    <row r="32" spans="1:9" ht="18.75" x14ac:dyDescent="0.25">
      <c r="A32" s="50">
        <v>29</v>
      </c>
      <c r="B32" s="76"/>
      <c r="C32" s="19">
        <v>0</v>
      </c>
      <c r="D32" s="19">
        <v>0</v>
      </c>
      <c r="E32" s="43"/>
      <c r="F32" s="76"/>
      <c r="G32" s="19">
        <v>0</v>
      </c>
      <c r="H32" s="19">
        <v>0</v>
      </c>
      <c r="I32" s="43"/>
    </row>
    <row r="33" spans="1:9" ht="18.75" x14ac:dyDescent="0.25">
      <c r="A33" s="50">
        <v>30</v>
      </c>
      <c r="B33" s="76"/>
      <c r="C33" s="19">
        <v>0</v>
      </c>
      <c r="D33" s="19">
        <v>0</v>
      </c>
      <c r="E33" s="43"/>
      <c r="F33" s="76"/>
      <c r="G33" s="19">
        <v>0</v>
      </c>
      <c r="H33" s="19">
        <v>0</v>
      </c>
      <c r="I33" s="43"/>
    </row>
    <row r="34" spans="1:9" ht="18.75" x14ac:dyDescent="0.25">
      <c r="A34" s="50">
        <v>31</v>
      </c>
      <c r="B34" s="76"/>
      <c r="C34" s="19">
        <v>0</v>
      </c>
      <c r="D34" s="19">
        <v>0</v>
      </c>
      <c r="E34" s="43"/>
      <c r="F34" s="76"/>
      <c r="G34" s="19">
        <v>0</v>
      </c>
      <c r="H34" s="19">
        <v>0</v>
      </c>
      <c r="I34" s="43"/>
    </row>
    <row r="35" spans="1:9" ht="18.75" x14ac:dyDescent="0.25">
      <c r="A35" s="50">
        <v>32</v>
      </c>
      <c r="B35" s="76"/>
      <c r="C35" s="19">
        <v>0</v>
      </c>
      <c r="D35" s="19">
        <v>0</v>
      </c>
      <c r="E35" s="43"/>
      <c r="F35" s="76"/>
      <c r="G35" s="19">
        <v>0</v>
      </c>
      <c r="H35" s="19">
        <v>0</v>
      </c>
      <c r="I35" s="43"/>
    </row>
    <row r="36" spans="1:9" ht="18.75" x14ac:dyDescent="0.25">
      <c r="A36" s="50">
        <v>33</v>
      </c>
      <c r="B36" s="76"/>
      <c r="C36" s="19">
        <v>0</v>
      </c>
      <c r="D36" s="19">
        <v>0</v>
      </c>
      <c r="E36" s="43"/>
      <c r="F36" s="76"/>
      <c r="G36" s="19">
        <v>0</v>
      </c>
      <c r="H36" s="19">
        <v>0</v>
      </c>
      <c r="I36" s="43"/>
    </row>
    <row r="37" spans="1:9" ht="18.75" x14ac:dyDescent="0.25">
      <c r="A37" s="50">
        <v>34</v>
      </c>
      <c r="B37" s="76"/>
      <c r="C37" s="19">
        <v>0</v>
      </c>
      <c r="D37" s="19">
        <v>0</v>
      </c>
      <c r="E37" s="43"/>
      <c r="F37" s="76"/>
      <c r="G37" s="19">
        <v>0</v>
      </c>
      <c r="H37" s="19">
        <v>0</v>
      </c>
      <c r="I37" s="43"/>
    </row>
    <row r="38" spans="1:9" ht="18.75" x14ac:dyDescent="0.25">
      <c r="A38" s="50">
        <v>35</v>
      </c>
      <c r="B38" s="76"/>
      <c r="C38" s="19">
        <v>0</v>
      </c>
      <c r="D38" s="19">
        <v>0</v>
      </c>
      <c r="E38" s="43"/>
      <c r="F38" s="76"/>
      <c r="G38" s="19">
        <v>0</v>
      </c>
      <c r="H38" s="19">
        <v>0</v>
      </c>
      <c r="I38" s="43"/>
    </row>
    <row r="39" spans="1:9" ht="18.75" x14ac:dyDescent="0.25">
      <c r="A39" s="50">
        <v>36</v>
      </c>
      <c r="B39" s="76"/>
      <c r="C39" s="19">
        <v>0</v>
      </c>
      <c r="D39" s="19">
        <v>0</v>
      </c>
      <c r="E39" s="43"/>
      <c r="F39" s="76"/>
      <c r="G39" s="19">
        <v>0</v>
      </c>
      <c r="H39" s="19">
        <v>0</v>
      </c>
      <c r="I39" s="43"/>
    </row>
    <row r="40" spans="1:9" ht="18.75" x14ac:dyDescent="0.25">
      <c r="A40" s="50">
        <v>37</v>
      </c>
      <c r="B40" s="76"/>
      <c r="C40" s="19">
        <v>0</v>
      </c>
      <c r="D40" s="19">
        <v>0</v>
      </c>
      <c r="E40" s="43"/>
      <c r="F40" s="76"/>
      <c r="G40" s="19">
        <v>0</v>
      </c>
      <c r="H40" s="19">
        <v>0</v>
      </c>
      <c r="I40" s="43"/>
    </row>
    <row r="41" spans="1:9" ht="18.75" x14ac:dyDescent="0.25">
      <c r="A41" s="50">
        <v>38</v>
      </c>
      <c r="B41" s="76"/>
      <c r="C41" s="19">
        <v>0</v>
      </c>
      <c r="D41" s="19">
        <v>0</v>
      </c>
      <c r="E41" s="43"/>
      <c r="F41" s="76"/>
      <c r="G41" s="19">
        <v>0</v>
      </c>
      <c r="H41" s="19">
        <v>0</v>
      </c>
      <c r="I41" s="43"/>
    </row>
    <row r="42" spans="1:9" ht="18.75" x14ac:dyDescent="0.25">
      <c r="A42" s="50">
        <v>39</v>
      </c>
      <c r="B42" s="76"/>
      <c r="C42" s="19">
        <v>0</v>
      </c>
      <c r="D42" s="19">
        <v>0</v>
      </c>
      <c r="E42" s="43"/>
      <c r="F42" s="76"/>
      <c r="G42" s="19">
        <v>0</v>
      </c>
      <c r="H42" s="19">
        <v>0</v>
      </c>
      <c r="I42" s="43"/>
    </row>
    <row r="43" spans="1:9" ht="18.75" x14ac:dyDescent="0.25">
      <c r="A43" s="50">
        <v>40</v>
      </c>
      <c r="B43" s="76"/>
      <c r="C43" s="19">
        <v>0</v>
      </c>
      <c r="D43" s="19">
        <v>0</v>
      </c>
      <c r="E43" s="43"/>
      <c r="F43" s="76"/>
      <c r="G43" s="19">
        <v>0</v>
      </c>
      <c r="H43" s="19">
        <v>0</v>
      </c>
      <c r="I43" s="43"/>
    </row>
    <row r="44" spans="1:9" ht="18.75" x14ac:dyDescent="0.25">
      <c r="A44" s="50">
        <v>41</v>
      </c>
      <c r="B44" s="76"/>
      <c r="C44" s="19">
        <v>0</v>
      </c>
      <c r="D44" s="19">
        <v>0</v>
      </c>
      <c r="E44" s="43"/>
      <c r="F44" s="76"/>
      <c r="G44" s="19">
        <v>0</v>
      </c>
      <c r="H44" s="19">
        <v>0</v>
      </c>
      <c r="I44" s="43"/>
    </row>
    <row r="45" spans="1:9" ht="18.75" x14ac:dyDescent="0.25">
      <c r="A45" s="50">
        <v>42</v>
      </c>
      <c r="B45" s="76"/>
      <c r="C45" s="19">
        <v>0</v>
      </c>
      <c r="D45" s="19">
        <v>0</v>
      </c>
      <c r="E45" s="43"/>
      <c r="F45" s="76"/>
      <c r="G45" s="19">
        <v>0</v>
      </c>
      <c r="H45" s="19">
        <v>0</v>
      </c>
      <c r="I45" s="43"/>
    </row>
    <row r="46" spans="1:9" ht="18.75" x14ac:dyDescent="0.25">
      <c r="A46" s="50">
        <v>43</v>
      </c>
      <c r="B46" s="76"/>
      <c r="C46" s="19">
        <v>0</v>
      </c>
      <c r="D46" s="19">
        <v>0</v>
      </c>
      <c r="E46" s="43"/>
      <c r="F46" s="76"/>
      <c r="G46" s="19">
        <v>0</v>
      </c>
      <c r="H46" s="19">
        <v>0</v>
      </c>
      <c r="I46" s="43"/>
    </row>
    <row r="47" spans="1:9" ht="18.75" x14ac:dyDescent="0.25">
      <c r="A47" s="50">
        <v>44</v>
      </c>
      <c r="B47" s="76"/>
      <c r="C47" s="19">
        <v>0</v>
      </c>
      <c r="D47" s="19">
        <v>0</v>
      </c>
      <c r="E47" s="43"/>
      <c r="F47" s="76"/>
      <c r="G47" s="19">
        <v>0</v>
      </c>
      <c r="H47" s="19">
        <v>0</v>
      </c>
      <c r="I47" s="43"/>
    </row>
    <row r="48" spans="1:9" ht="18.75" x14ac:dyDescent="0.25">
      <c r="A48" s="50">
        <v>45</v>
      </c>
      <c r="B48" s="76"/>
      <c r="C48" s="19">
        <v>0</v>
      </c>
      <c r="D48" s="19">
        <v>0</v>
      </c>
      <c r="E48" s="43"/>
      <c r="F48" s="76"/>
      <c r="G48" s="19">
        <v>0</v>
      </c>
      <c r="H48" s="19">
        <v>0</v>
      </c>
      <c r="I48" s="43"/>
    </row>
    <row r="49" spans="1:9" ht="18.75" x14ac:dyDescent="0.25">
      <c r="A49" s="50">
        <v>46</v>
      </c>
      <c r="B49" s="76"/>
      <c r="C49" s="19">
        <v>0</v>
      </c>
      <c r="D49" s="19">
        <v>0</v>
      </c>
      <c r="E49" s="43"/>
      <c r="F49" s="76"/>
      <c r="G49" s="19">
        <v>0</v>
      </c>
      <c r="H49" s="19">
        <v>0</v>
      </c>
      <c r="I49" s="43"/>
    </row>
    <row r="50" spans="1:9" ht="18.75" x14ac:dyDescent="0.25">
      <c r="A50" s="50">
        <v>47</v>
      </c>
      <c r="B50" s="76"/>
      <c r="C50" s="19">
        <v>0</v>
      </c>
      <c r="D50" s="19">
        <v>0</v>
      </c>
      <c r="E50" s="43"/>
      <c r="F50" s="76"/>
      <c r="G50" s="19">
        <v>0</v>
      </c>
      <c r="H50" s="19">
        <v>0</v>
      </c>
      <c r="I50" s="43"/>
    </row>
    <row r="51" spans="1:9" ht="18.75" x14ac:dyDescent="0.25">
      <c r="A51" s="50">
        <v>48</v>
      </c>
      <c r="B51" s="76"/>
      <c r="C51" s="19">
        <v>0</v>
      </c>
      <c r="D51" s="19">
        <v>0</v>
      </c>
      <c r="E51" s="43"/>
      <c r="F51" s="76"/>
      <c r="G51" s="19">
        <v>0</v>
      </c>
      <c r="H51" s="19">
        <v>0</v>
      </c>
      <c r="I51" s="43"/>
    </row>
    <row r="52" spans="1:9" ht="18.75" x14ac:dyDescent="0.25">
      <c r="A52" s="50">
        <v>49</v>
      </c>
      <c r="B52" s="76"/>
      <c r="C52" s="19">
        <v>0</v>
      </c>
      <c r="D52" s="19">
        <v>0</v>
      </c>
      <c r="E52" s="43"/>
      <c r="F52" s="76"/>
      <c r="G52" s="19">
        <v>0</v>
      </c>
      <c r="H52" s="19">
        <v>0</v>
      </c>
      <c r="I52" s="43"/>
    </row>
    <row r="53" spans="1:9" ht="18.75" x14ac:dyDescent="0.25">
      <c r="A53" s="50">
        <v>50</v>
      </c>
      <c r="B53" s="76"/>
      <c r="C53" s="19">
        <v>0</v>
      </c>
      <c r="D53" s="19">
        <v>0</v>
      </c>
      <c r="E53" s="43"/>
      <c r="F53" s="76"/>
      <c r="G53" s="19">
        <v>0</v>
      </c>
      <c r="H53" s="19">
        <v>0</v>
      </c>
      <c r="I53" s="43"/>
    </row>
    <row r="54" spans="1:9" ht="18.75" x14ac:dyDescent="0.25">
      <c r="A54" s="50">
        <v>51</v>
      </c>
      <c r="B54" s="76"/>
      <c r="C54" s="19">
        <v>0</v>
      </c>
      <c r="D54" s="19">
        <v>0</v>
      </c>
      <c r="E54" s="43"/>
      <c r="F54" s="76"/>
      <c r="G54" s="19">
        <v>0</v>
      </c>
      <c r="H54" s="19">
        <v>0</v>
      </c>
      <c r="I54" s="43"/>
    </row>
    <row r="55" spans="1:9" ht="18.75" x14ac:dyDescent="0.25">
      <c r="A55" s="50">
        <v>52</v>
      </c>
      <c r="B55" s="76"/>
      <c r="C55" s="19">
        <v>0</v>
      </c>
      <c r="D55" s="19">
        <v>0</v>
      </c>
      <c r="E55" s="43"/>
      <c r="F55" s="76"/>
      <c r="G55" s="19">
        <v>0</v>
      </c>
      <c r="H55" s="19">
        <v>0</v>
      </c>
      <c r="I55" s="43"/>
    </row>
    <row r="56" spans="1:9" ht="18.75" x14ac:dyDescent="0.25">
      <c r="A56" s="50">
        <v>53</v>
      </c>
      <c r="B56" s="76"/>
      <c r="C56" s="19">
        <v>0</v>
      </c>
      <c r="D56" s="19">
        <v>0</v>
      </c>
      <c r="E56" s="43"/>
      <c r="F56" s="76"/>
      <c r="G56" s="19">
        <v>0</v>
      </c>
      <c r="H56" s="19">
        <v>0</v>
      </c>
      <c r="I56" s="43"/>
    </row>
    <row r="57" spans="1:9" ht="18.75" x14ac:dyDescent="0.25">
      <c r="A57" s="50">
        <v>52</v>
      </c>
      <c r="B57" s="76"/>
      <c r="C57" s="19">
        <v>0</v>
      </c>
      <c r="D57" s="19">
        <v>0</v>
      </c>
      <c r="E57" s="43"/>
      <c r="F57" s="76"/>
      <c r="G57" s="19">
        <v>0</v>
      </c>
      <c r="H57" s="19">
        <v>0</v>
      </c>
      <c r="I57" s="43"/>
    </row>
    <row r="58" spans="1:9" ht="18.75" x14ac:dyDescent="0.25">
      <c r="A58" s="50">
        <v>55</v>
      </c>
      <c r="B58" s="76"/>
      <c r="C58" s="19">
        <v>0</v>
      </c>
      <c r="D58" s="19">
        <v>0</v>
      </c>
      <c r="E58" s="43"/>
      <c r="F58" s="76"/>
      <c r="G58" s="19">
        <v>0</v>
      </c>
      <c r="H58" s="19">
        <v>0</v>
      </c>
      <c r="I58" s="43"/>
    </row>
    <row r="59" spans="1:9" ht="18.75" x14ac:dyDescent="0.25">
      <c r="A59" s="363" t="s">
        <v>84</v>
      </c>
      <c r="B59" s="364"/>
      <c r="C59" s="31">
        <f>SUM(C4:C58)</f>
        <v>20</v>
      </c>
      <c r="D59" s="31">
        <f>SUM(D4:D58)</f>
        <v>20</v>
      </c>
      <c r="E59" s="47"/>
      <c r="F59" s="47"/>
      <c r="G59" s="31">
        <f>SUM(G4:G58)</f>
        <v>246</v>
      </c>
      <c r="H59" s="31">
        <f>SUM(H4:H58)</f>
        <v>0</v>
      </c>
      <c r="I59" s="47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6"/>
  <sheetViews>
    <sheetView view="pageBreakPreview" zoomScale="60" zoomScaleNormal="80" workbookViewId="0">
      <selection activeCell="M7" sqref="M7"/>
    </sheetView>
  </sheetViews>
  <sheetFormatPr defaultRowHeight="15" x14ac:dyDescent="0.25"/>
  <cols>
    <col min="1" max="1" width="21.140625" customWidth="1"/>
    <col min="2" max="2" width="8.140625" style="3" customWidth="1"/>
    <col min="3" max="3" width="7.5703125" style="3" customWidth="1"/>
    <col min="4" max="4" width="30.140625" customWidth="1"/>
    <col min="5" max="5" width="29.140625" customWidth="1"/>
    <col min="6" max="6" width="17.5703125" customWidth="1"/>
    <col min="7" max="7" width="21.42578125" customWidth="1"/>
    <col min="8" max="8" width="17.42578125" customWidth="1"/>
    <col min="9" max="9" width="10.42578125" style="3" customWidth="1"/>
    <col min="10" max="10" width="7.85546875" style="3" customWidth="1"/>
    <col min="11" max="11" width="30" customWidth="1"/>
    <col min="12" max="12" width="29.42578125" customWidth="1"/>
    <col min="13" max="13" width="17.42578125" customWidth="1"/>
    <col min="14" max="14" width="20.85546875" customWidth="1"/>
  </cols>
  <sheetData>
    <row r="1" spans="1:14" s="3" customFormat="1" ht="18.75" x14ac:dyDescent="0.3">
      <c r="A1" s="2" t="s">
        <v>224</v>
      </c>
      <c r="B1" s="44"/>
      <c r="C1" s="44"/>
      <c r="D1" s="44"/>
      <c r="E1" s="44"/>
      <c r="F1" s="44"/>
      <c r="G1" s="44"/>
      <c r="H1" s="55"/>
      <c r="I1" s="55"/>
      <c r="J1" s="55"/>
      <c r="K1" s="55"/>
      <c r="L1" s="55"/>
      <c r="M1" s="55"/>
      <c r="N1" s="55"/>
    </row>
    <row r="2" spans="1:14" ht="18.75" x14ac:dyDescent="0.3">
      <c r="A2" s="370" t="s">
        <v>238</v>
      </c>
      <c r="B2" s="370"/>
      <c r="C2" s="370"/>
      <c r="D2" s="370"/>
      <c r="E2" s="370"/>
      <c r="F2" s="370"/>
      <c r="G2" s="370"/>
      <c r="H2" s="33"/>
      <c r="I2" s="55"/>
      <c r="J2" s="55"/>
      <c r="K2" s="33"/>
      <c r="L2" s="33"/>
      <c r="M2" s="33"/>
      <c r="N2" s="33"/>
    </row>
    <row r="3" spans="1:14" s="3" customFormat="1" ht="18.75" customHeight="1" x14ac:dyDescent="0.25">
      <c r="A3" s="340" t="s">
        <v>113</v>
      </c>
      <c r="B3" s="368" t="s">
        <v>107</v>
      </c>
      <c r="C3" s="368"/>
      <c r="D3" s="340" t="s">
        <v>243</v>
      </c>
      <c r="E3" s="369" t="s">
        <v>236</v>
      </c>
      <c r="F3" s="340" t="s">
        <v>115</v>
      </c>
      <c r="G3" s="340" t="s">
        <v>116</v>
      </c>
      <c r="H3" s="340" t="s">
        <v>113</v>
      </c>
      <c r="I3" s="368" t="s">
        <v>107</v>
      </c>
      <c r="J3" s="368"/>
      <c r="K3" s="340" t="s">
        <v>242</v>
      </c>
      <c r="L3" s="369" t="s">
        <v>236</v>
      </c>
      <c r="M3" s="340" t="s">
        <v>115</v>
      </c>
      <c r="N3" s="340" t="s">
        <v>116</v>
      </c>
    </row>
    <row r="4" spans="1:14" s="3" customFormat="1" ht="102.75" customHeight="1" x14ac:dyDescent="0.25">
      <c r="A4" s="340"/>
      <c r="B4" s="45" t="s">
        <v>53</v>
      </c>
      <c r="C4" s="45" t="s">
        <v>83</v>
      </c>
      <c r="D4" s="340"/>
      <c r="E4" s="369"/>
      <c r="F4" s="340"/>
      <c r="G4" s="340"/>
      <c r="H4" s="340"/>
      <c r="I4" s="45" t="s">
        <v>53</v>
      </c>
      <c r="J4" s="45" t="s">
        <v>83</v>
      </c>
      <c r="K4" s="340"/>
      <c r="L4" s="369"/>
      <c r="M4" s="340"/>
      <c r="N4" s="340"/>
    </row>
    <row r="5" spans="1:14" ht="18.75" x14ac:dyDescent="0.3">
      <c r="A5" s="56" t="s">
        <v>216</v>
      </c>
      <c r="B5" s="31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4</v>
      </c>
      <c r="C5" s="31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4</v>
      </c>
      <c r="D5" s="196"/>
      <c r="E5" s="196"/>
      <c r="F5" s="31">
        <f>SUM(F6:F146)</f>
        <v>3851</v>
      </c>
      <c r="G5" s="196"/>
      <c r="H5" s="56" t="s">
        <v>114</v>
      </c>
      <c r="I5" s="31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10</v>
      </c>
      <c r="J5" s="31">
        <f>SUM(J6:J146)</f>
        <v>10</v>
      </c>
      <c r="K5" s="196"/>
      <c r="L5" s="196"/>
      <c r="M5" s="31">
        <f>SUM(M6:M146)</f>
        <v>1211</v>
      </c>
      <c r="N5" s="196"/>
    </row>
    <row r="6" spans="1:14" ht="112.5" x14ac:dyDescent="0.25">
      <c r="A6" s="153"/>
      <c r="B6" s="32">
        <v>1</v>
      </c>
      <c r="C6" s="32">
        <v>1</v>
      </c>
      <c r="D6" s="151" t="s">
        <v>319</v>
      </c>
      <c r="E6" s="152" t="s">
        <v>54</v>
      </c>
      <c r="F6" s="32">
        <v>516</v>
      </c>
      <c r="G6" s="152" t="s">
        <v>296</v>
      </c>
      <c r="H6" s="153"/>
      <c r="I6" s="32">
        <v>1</v>
      </c>
      <c r="J6" s="32">
        <v>1</v>
      </c>
      <c r="K6" s="151" t="s">
        <v>300</v>
      </c>
      <c r="L6" s="152" t="s">
        <v>55</v>
      </c>
      <c r="M6" s="32">
        <v>170</v>
      </c>
      <c r="N6" s="152" t="s">
        <v>577</v>
      </c>
    </row>
    <row r="7" spans="1:14" ht="132" thickBot="1" x14ac:dyDescent="0.3">
      <c r="A7" s="57"/>
      <c r="B7" s="32">
        <v>1</v>
      </c>
      <c r="C7" s="32">
        <v>1</v>
      </c>
      <c r="D7" s="151" t="s">
        <v>393</v>
      </c>
      <c r="E7" s="152" t="s">
        <v>55</v>
      </c>
      <c r="F7" s="32">
        <v>957</v>
      </c>
      <c r="G7" s="216" t="s">
        <v>296</v>
      </c>
      <c r="H7" s="57"/>
      <c r="I7" s="17">
        <v>1</v>
      </c>
      <c r="J7" s="17">
        <v>1</v>
      </c>
      <c r="K7" s="61" t="s">
        <v>298</v>
      </c>
      <c r="L7" s="152" t="s">
        <v>54</v>
      </c>
      <c r="M7" s="17">
        <v>140</v>
      </c>
      <c r="N7" s="152" t="s">
        <v>577</v>
      </c>
    </row>
    <row r="8" spans="1:14" ht="94.5" thickBot="1" x14ac:dyDescent="0.3">
      <c r="A8" s="57"/>
      <c r="B8" s="17">
        <v>1</v>
      </c>
      <c r="C8" s="17">
        <v>1</v>
      </c>
      <c r="D8" s="151" t="s">
        <v>848</v>
      </c>
      <c r="E8" s="288" t="s">
        <v>878</v>
      </c>
      <c r="F8" s="32">
        <v>2076</v>
      </c>
      <c r="G8" s="152" t="s">
        <v>296</v>
      </c>
      <c r="H8" s="57"/>
      <c r="I8" s="17">
        <v>1</v>
      </c>
      <c r="J8" s="17">
        <v>1</v>
      </c>
      <c r="K8" s="61" t="s">
        <v>299</v>
      </c>
      <c r="L8" s="152" t="s">
        <v>54</v>
      </c>
      <c r="M8" s="17">
        <v>90</v>
      </c>
      <c r="N8" s="152" t="s">
        <v>577</v>
      </c>
    </row>
    <row r="9" spans="1:14" ht="94.5" thickBot="1" x14ac:dyDescent="0.3">
      <c r="A9" s="57"/>
      <c r="B9" s="17">
        <v>1</v>
      </c>
      <c r="C9" s="17">
        <v>1</v>
      </c>
      <c r="D9" s="151" t="s">
        <v>849</v>
      </c>
      <c r="E9" s="288" t="s">
        <v>878</v>
      </c>
      <c r="F9" s="17">
        <v>302</v>
      </c>
      <c r="G9" s="152" t="s">
        <v>296</v>
      </c>
      <c r="H9" s="57"/>
      <c r="I9" s="32">
        <v>1</v>
      </c>
      <c r="J9" s="32">
        <v>1</v>
      </c>
      <c r="K9" s="151" t="s">
        <v>320</v>
      </c>
      <c r="L9" s="152" t="s">
        <v>54</v>
      </c>
      <c r="M9" s="32">
        <v>204</v>
      </c>
      <c r="N9" s="152" t="s">
        <v>321</v>
      </c>
    </row>
    <row r="10" spans="1:14" ht="56.25" x14ac:dyDescent="0.25">
      <c r="A10" s="57"/>
      <c r="B10" s="17">
        <v>0</v>
      </c>
      <c r="C10" s="17">
        <v>0</v>
      </c>
      <c r="D10" s="61"/>
      <c r="E10" s="50"/>
      <c r="F10" s="17">
        <v>0</v>
      </c>
      <c r="G10" s="50"/>
      <c r="H10" s="57"/>
      <c r="I10" s="17">
        <v>1</v>
      </c>
      <c r="J10" s="17">
        <v>1</v>
      </c>
      <c r="K10" s="61" t="s">
        <v>322</v>
      </c>
      <c r="L10" s="50" t="s">
        <v>54</v>
      </c>
      <c r="M10" s="17">
        <v>80</v>
      </c>
      <c r="N10" s="152" t="s">
        <v>879</v>
      </c>
    </row>
    <row r="11" spans="1:14" ht="56.25" x14ac:dyDescent="0.25">
      <c r="A11" s="57"/>
      <c r="B11" s="17">
        <v>0</v>
      </c>
      <c r="C11" s="17">
        <v>0</v>
      </c>
      <c r="D11" s="61"/>
      <c r="E11" s="50"/>
      <c r="F11" s="17">
        <v>0</v>
      </c>
      <c r="G11" s="50"/>
      <c r="H11" s="57"/>
      <c r="I11" s="17">
        <v>1</v>
      </c>
      <c r="J11" s="17">
        <v>1</v>
      </c>
      <c r="K11" s="61" t="s">
        <v>323</v>
      </c>
      <c r="L11" s="50" t="s">
        <v>54</v>
      </c>
      <c r="M11" s="17">
        <v>92</v>
      </c>
      <c r="N11" s="152" t="s">
        <v>879</v>
      </c>
    </row>
    <row r="12" spans="1:14" ht="85.7" customHeight="1" x14ac:dyDescent="0.25">
      <c r="A12" s="57"/>
      <c r="B12" s="17">
        <v>0</v>
      </c>
      <c r="C12" s="17">
        <v>0</v>
      </c>
      <c r="D12" s="61"/>
      <c r="E12" s="50"/>
      <c r="F12" s="17">
        <v>0</v>
      </c>
      <c r="G12" s="50"/>
      <c r="H12" s="57"/>
      <c r="I12" s="17">
        <v>1</v>
      </c>
      <c r="J12" s="17">
        <v>1</v>
      </c>
      <c r="K12" s="61" t="s">
        <v>394</v>
      </c>
      <c r="L12" s="152" t="s">
        <v>55</v>
      </c>
      <c r="M12" s="32">
        <v>70</v>
      </c>
      <c r="N12" s="152" t="s">
        <v>395</v>
      </c>
    </row>
    <row r="13" spans="1:14" ht="93.75" x14ac:dyDescent="0.25">
      <c r="A13" s="57"/>
      <c r="B13" s="17">
        <v>0</v>
      </c>
      <c r="C13" s="17">
        <v>0</v>
      </c>
      <c r="D13" s="61"/>
      <c r="E13" s="50"/>
      <c r="F13" s="17">
        <v>0</v>
      </c>
      <c r="G13" s="50"/>
      <c r="H13" s="57"/>
      <c r="I13" s="17">
        <v>1</v>
      </c>
      <c r="J13" s="17">
        <v>1</v>
      </c>
      <c r="K13" s="61" t="s">
        <v>396</v>
      </c>
      <c r="L13" s="152" t="s">
        <v>55</v>
      </c>
      <c r="M13" s="17">
        <v>70</v>
      </c>
      <c r="N13" s="50" t="s">
        <v>296</v>
      </c>
    </row>
    <row r="14" spans="1:14" ht="94.5" thickBot="1" x14ac:dyDescent="0.3">
      <c r="A14" s="57"/>
      <c r="B14" s="17">
        <v>0</v>
      </c>
      <c r="C14" s="17">
        <v>0</v>
      </c>
      <c r="D14" s="61"/>
      <c r="E14" s="50"/>
      <c r="F14" s="17">
        <v>0</v>
      </c>
      <c r="G14" s="50"/>
      <c r="H14" s="57"/>
      <c r="I14" s="17">
        <v>1</v>
      </c>
      <c r="J14" s="17">
        <v>1</v>
      </c>
      <c r="K14" s="61" t="s">
        <v>397</v>
      </c>
      <c r="L14" s="50" t="s">
        <v>65</v>
      </c>
      <c r="M14" s="17">
        <v>70</v>
      </c>
      <c r="N14" s="50" t="s">
        <v>296</v>
      </c>
    </row>
    <row r="15" spans="1:14" ht="113.25" thickBot="1" x14ac:dyDescent="0.3">
      <c r="A15" s="57"/>
      <c r="B15" s="17">
        <v>0</v>
      </c>
      <c r="C15" s="17">
        <v>0</v>
      </c>
      <c r="D15" s="61"/>
      <c r="E15" s="50"/>
      <c r="F15" s="17">
        <v>0</v>
      </c>
      <c r="G15" s="50"/>
      <c r="H15" s="57"/>
      <c r="I15" s="17">
        <v>1</v>
      </c>
      <c r="J15" s="17">
        <v>1</v>
      </c>
      <c r="K15" s="151" t="s">
        <v>850</v>
      </c>
      <c r="L15" s="288" t="s">
        <v>878</v>
      </c>
      <c r="M15" s="32">
        <v>225</v>
      </c>
      <c r="N15" s="152" t="s">
        <v>296</v>
      </c>
    </row>
    <row r="16" spans="1:14" ht="18.75" x14ac:dyDescent="0.25">
      <c r="A16" s="57"/>
      <c r="B16" s="17">
        <v>0</v>
      </c>
      <c r="C16" s="17">
        <v>0</v>
      </c>
      <c r="D16" s="61"/>
      <c r="E16" s="50"/>
      <c r="F16" s="17">
        <v>0</v>
      </c>
      <c r="G16" s="50"/>
      <c r="H16" s="57"/>
      <c r="I16" s="17">
        <v>0</v>
      </c>
      <c r="J16" s="17">
        <v>0</v>
      </c>
      <c r="K16" s="61"/>
      <c r="L16" s="50"/>
      <c r="M16" s="17">
        <v>0</v>
      </c>
      <c r="N16" s="50"/>
    </row>
    <row r="17" spans="1:14" ht="18.75" x14ac:dyDescent="0.25">
      <c r="A17" s="57"/>
      <c r="B17" s="17">
        <v>0</v>
      </c>
      <c r="C17" s="17">
        <v>0</v>
      </c>
      <c r="D17" s="61"/>
      <c r="E17" s="50"/>
      <c r="F17" s="17">
        <v>0</v>
      </c>
      <c r="G17" s="50"/>
      <c r="H17" s="57"/>
      <c r="I17" s="17">
        <v>0</v>
      </c>
      <c r="J17" s="17">
        <v>0</v>
      </c>
      <c r="K17" s="61"/>
      <c r="L17" s="50"/>
      <c r="M17" s="17">
        <v>0</v>
      </c>
      <c r="N17" s="50"/>
    </row>
    <row r="18" spans="1:14" ht="18.75" x14ac:dyDescent="0.25">
      <c r="A18" s="57"/>
      <c r="B18" s="17">
        <v>0</v>
      </c>
      <c r="C18" s="17">
        <v>0</v>
      </c>
      <c r="D18" s="61"/>
      <c r="E18" s="50"/>
      <c r="F18" s="17">
        <v>0</v>
      </c>
      <c r="G18" s="50"/>
      <c r="H18" s="57"/>
      <c r="I18" s="17">
        <v>0</v>
      </c>
      <c r="J18" s="17">
        <v>0</v>
      </c>
      <c r="K18" s="61"/>
      <c r="L18" s="50"/>
      <c r="M18" s="17">
        <v>0</v>
      </c>
      <c r="N18" s="50"/>
    </row>
    <row r="19" spans="1:14" ht="18.75" x14ac:dyDescent="0.25">
      <c r="A19" s="57"/>
      <c r="B19" s="17">
        <v>0</v>
      </c>
      <c r="C19" s="17">
        <v>0</v>
      </c>
      <c r="D19" s="61"/>
      <c r="E19" s="50"/>
      <c r="F19" s="17">
        <v>0</v>
      </c>
      <c r="G19" s="50"/>
      <c r="H19" s="57"/>
      <c r="I19" s="17">
        <v>0</v>
      </c>
      <c r="J19" s="17">
        <v>0</v>
      </c>
      <c r="K19" s="61"/>
      <c r="L19" s="50"/>
      <c r="M19" s="17">
        <v>0</v>
      </c>
      <c r="N19" s="50"/>
    </row>
    <row r="20" spans="1:14" ht="18.75" x14ac:dyDescent="0.25">
      <c r="A20" s="57"/>
      <c r="B20" s="17">
        <v>0</v>
      </c>
      <c r="C20" s="17">
        <v>0</v>
      </c>
      <c r="D20" s="61"/>
      <c r="E20" s="50"/>
      <c r="F20" s="17">
        <v>0</v>
      </c>
      <c r="G20" s="50"/>
      <c r="H20" s="57"/>
      <c r="I20" s="17">
        <v>0</v>
      </c>
      <c r="J20" s="17">
        <v>0</v>
      </c>
      <c r="K20" s="61"/>
      <c r="L20" s="50"/>
      <c r="M20" s="17">
        <v>0</v>
      </c>
      <c r="N20" s="50"/>
    </row>
    <row r="21" spans="1:14" ht="18.75" x14ac:dyDescent="0.25">
      <c r="A21" s="57"/>
      <c r="B21" s="17">
        <v>0</v>
      </c>
      <c r="C21" s="17">
        <v>0</v>
      </c>
      <c r="D21" s="61"/>
      <c r="E21" s="50"/>
      <c r="F21" s="17">
        <v>0</v>
      </c>
      <c r="G21" s="50"/>
      <c r="H21" s="57"/>
      <c r="I21" s="17">
        <v>0</v>
      </c>
      <c r="J21" s="17">
        <v>0</v>
      </c>
      <c r="K21" s="61"/>
      <c r="L21" s="50"/>
      <c r="M21" s="17">
        <v>0</v>
      </c>
      <c r="N21" s="50"/>
    </row>
    <row r="22" spans="1:14" ht="18.75" x14ac:dyDescent="0.25">
      <c r="A22" s="57"/>
      <c r="B22" s="17">
        <v>0</v>
      </c>
      <c r="C22" s="17">
        <v>0</v>
      </c>
      <c r="D22" s="61"/>
      <c r="E22" s="50"/>
      <c r="F22" s="17">
        <v>0</v>
      </c>
      <c r="G22" s="50"/>
      <c r="H22" s="57"/>
      <c r="I22" s="17">
        <v>0</v>
      </c>
      <c r="J22" s="17">
        <v>0</v>
      </c>
      <c r="K22" s="61"/>
      <c r="L22" s="50"/>
      <c r="M22" s="17">
        <v>0</v>
      </c>
      <c r="N22" s="50"/>
    </row>
    <row r="23" spans="1:14" ht="18.75" x14ac:dyDescent="0.25">
      <c r="A23" s="57"/>
      <c r="B23" s="17">
        <v>0</v>
      </c>
      <c r="C23" s="17">
        <v>0</v>
      </c>
      <c r="D23" s="61"/>
      <c r="E23" s="50"/>
      <c r="F23" s="17">
        <v>0</v>
      </c>
      <c r="G23" s="50"/>
      <c r="H23" s="57"/>
      <c r="I23" s="17">
        <v>0</v>
      </c>
      <c r="J23" s="17">
        <v>0</v>
      </c>
      <c r="K23" s="61"/>
      <c r="L23" s="50"/>
      <c r="M23" s="17">
        <v>0</v>
      </c>
      <c r="N23" s="50"/>
    </row>
    <row r="24" spans="1:14" ht="18.75" x14ac:dyDescent="0.25">
      <c r="A24" s="57"/>
      <c r="B24" s="17">
        <v>0</v>
      </c>
      <c r="C24" s="17">
        <v>0</v>
      </c>
      <c r="D24" s="61"/>
      <c r="E24" s="50"/>
      <c r="F24" s="17">
        <v>0</v>
      </c>
      <c r="G24" s="50"/>
      <c r="H24" s="57"/>
      <c r="I24" s="17">
        <v>0</v>
      </c>
      <c r="J24" s="17">
        <v>0</v>
      </c>
      <c r="K24" s="61"/>
      <c r="L24" s="50"/>
      <c r="M24" s="17">
        <v>0</v>
      </c>
      <c r="N24" s="50"/>
    </row>
    <row r="25" spans="1:14" ht="18.75" x14ac:dyDescent="0.25">
      <c r="A25" s="57"/>
      <c r="B25" s="17">
        <v>0</v>
      </c>
      <c r="C25" s="17">
        <v>0</v>
      </c>
      <c r="D25" s="61"/>
      <c r="E25" s="50"/>
      <c r="F25" s="17">
        <v>0</v>
      </c>
      <c r="G25" s="50"/>
      <c r="H25" s="57"/>
      <c r="I25" s="17">
        <v>0</v>
      </c>
      <c r="J25" s="17">
        <v>0</v>
      </c>
      <c r="K25" s="61"/>
      <c r="L25" s="50"/>
      <c r="M25" s="17">
        <v>0</v>
      </c>
      <c r="N25" s="50"/>
    </row>
    <row r="26" spans="1:14" ht="18.75" x14ac:dyDescent="0.25">
      <c r="A26" s="57"/>
      <c r="B26" s="17">
        <v>0</v>
      </c>
      <c r="C26" s="17">
        <v>0</v>
      </c>
      <c r="D26" s="61"/>
      <c r="E26" s="50"/>
      <c r="F26" s="17">
        <v>0</v>
      </c>
      <c r="G26" s="50"/>
      <c r="H26" s="57"/>
      <c r="I26" s="17">
        <v>0</v>
      </c>
      <c r="J26" s="17">
        <v>0</v>
      </c>
      <c r="K26" s="61"/>
      <c r="L26" s="50"/>
      <c r="M26" s="17">
        <v>0</v>
      </c>
      <c r="N26" s="50"/>
    </row>
    <row r="27" spans="1:14" ht="18.75" x14ac:dyDescent="0.25">
      <c r="A27" s="57"/>
      <c r="B27" s="17">
        <v>0</v>
      </c>
      <c r="C27" s="17">
        <v>0</v>
      </c>
      <c r="D27" s="61"/>
      <c r="E27" s="50"/>
      <c r="F27" s="17">
        <v>0</v>
      </c>
      <c r="G27" s="50"/>
      <c r="H27" s="57"/>
      <c r="I27" s="17">
        <v>0</v>
      </c>
      <c r="J27" s="17">
        <v>0</v>
      </c>
      <c r="K27" s="61"/>
      <c r="L27" s="50"/>
      <c r="M27" s="17">
        <v>0</v>
      </c>
      <c r="N27" s="50"/>
    </row>
    <row r="28" spans="1:14" ht="18.75" x14ac:dyDescent="0.25">
      <c r="A28" s="57"/>
      <c r="B28" s="17">
        <v>0</v>
      </c>
      <c r="C28" s="17">
        <v>0</v>
      </c>
      <c r="D28" s="61"/>
      <c r="E28" s="50"/>
      <c r="F28" s="17">
        <v>0</v>
      </c>
      <c r="G28" s="50"/>
      <c r="H28" s="57"/>
      <c r="I28" s="17">
        <v>0</v>
      </c>
      <c r="J28" s="17">
        <v>0</v>
      </c>
      <c r="K28" s="61"/>
      <c r="L28" s="50"/>
      <c r="M28" s="17">
        <v>0</v>
      </c>
      <c r="N28" s="50"/>
    </row>
    <row r="29" spans="1:14" ht="18.75" x14ac:dyDescent="0.25">
      <c r="A29" s="57"/>
      <c r="B29" s="17">
        <v>0</v>
      </c>
      <c r="C29" s="17">
        <v>0</v>
      </c>
      <c r="D29" s="61"/>
      <c r="E29" s="50"/>
      <c r="F29" s="17">
        <v>0</v>
      </c>
      <c r="G29" s="50"/>
      <c r="H29" s="57"/>
      <c r="I29" s="17">
        <v>0</v>
      </c>
      <c r="J29" s="17">
        <v>0</v>
      </c>
      <c r="K29" s="61"/>
      <c r="L29" s="50"/>
      <c r="M29" s="17">
        <v>0</v>
      </c>
      <c r="N29" s="50"/>
    </row>
    <row r="30" spans="1:14" ht="18.75" x14ac:dyDescent="0.25">
      <c r="A30" s="57"/>
      <c r="B30" s="17">
        <v>0</v>
      </c>
      <c r="C30" s="17">
        <v>0</v>
      </c>
      <c r="D30" s="61"/>
      <c r="E30" s="50"/>
      <c r="F30" s="17">
        <v>0</v>
      </c>
      <c r="G30" s="50"/>
      <c r="H30" s="57"/>
      <c r="I30" s="17">
        <v>0</v>
      </c>
      <c r="J30" s="17">
        <v>0</v>
      </c>
      <c r="K30" s="61"/>
      <c r="L30" s="50"/>
      <c r="M30" s="17">
        <v>0</v>
      </c>
      <c r="N30" s="50"/>
    </row>
    <row r="31" spans="1:14" ht="18.75" x14ac:dyDescent="0.25">
      <c r="A31" s="57"/>
      <c r="B31" s="17">
        <v>0</v>
      </c>
      <c r="C31" s="17">
        <v>0</v>
      </c>
      <c r="D31" s="61"/>
      <c r="E31" s="50"/>
      <c r="F31" s="17">
        <v>0</v>
      </c>
      <c r="G31" s="50"/>
      <c r="H31" s="57"/>
      <c r="I31" s="17">
        <v>0</v>
      </c>
      <c r="J31" s="17">
        <v>0</v>
      </c>
      <c r="K31" s="61"/>
      <c r="L31" s="50"/>
      <c r="M31" s="17">
        <v>0</v>
      </c>
      <c r="N31" s="50"/>
    </row>
    <row r="32" spans="1:14" ht="18.75" x14ac:dyDescent="0.25">
      <c r="A32" s="57"/>
      <c r="B32" s="17">
        <v>0</v>
      </c>
      <c r="C32" s="17">
        <v>0</v>
      </c>
      <c r="D32" s="61"/>
      <c r="E32" s="50"/>
      <c r="F32" s="17">
        <v>0</v>
      </c>
      <c r="G32" s="50"/>
      <c r="H32" s="57"/>
      <c r="I32" s="17">
        <v>0</v>
      </c>
      <c r="J32" s="17">
        <v>0</v>
      </c>
      <c r="K32" s="61"/>
      <c r="L32" s="50"/>
      <c r="M32" s="17">
        <v>0</v>
      </c>
      <c r="N32" s="50"/>
    </row>
    <row r="33" spans="1:14" ht="18.75" x14ac:dyDescent="0.25">
      <c r="A33" s="57"/>
      <c r="B33" s="17">
        <v>0</v>
      </c>
      <c r="C33" s="17">
        <v>0</v>
      </c>
      <c r="D33" s="61"/>
      <c r="E33" s="50"/>
      <c r="F33" s="17">
        <v>0</v>
      </c>
      <c r="G33" s="50"/>
      <c r="H33" s="57"/>
      <c r="I33" s="17">
        <v>0</v>
      </c>
      <c r="J33" s="17">
        <v>0</v>
      </c>
      <c r="K33" s="61"/>
      <c r="L33" s="50"/>
      <c r="M33" s="17">
        <v>0</v>
      </c>
      <c r="N33" s="50"/>
    </row>
    <row r="34" spans="1:14" ht="18.75" x14ac:dyDescent="0.25">
      <c r="A34" s="57"/>
      <c r="B34" s="17">
        <v>0</v>
      </c>
      <c r="C34" s="17">
        <v>0</v>
      </c>
      <c r="D34" s="61"/>
      <c r="E34" s="50"/>
      <c r="F34" s="17">
        <v>0</v>
      </c>
      <c r="G34" s="50"/>
      <c r="H34" s="57"/>
      <c r="I34" s="17">
        <v>0</v>
      </c>
      <c r="J34" s="17">
        <v>0</v>
      </c>
      <c r="K34" s="61"/>
      <c r="L34" s="50"/>
      <c r="M34" s="17">
        <v>0</v>
      </c>
      <c r="N34" s="50"/>
    </row>
    <row r="35" spans="1:14" ht="18.75" x14ac:dyDescent="0.25">
      <c r="A35" s="57"/>
      <c r="B35" s="17">
        <v>0</v>
      </c>
      <c r="C35" s="17">
        <v>0</v>
      </c>
      <c r="D35" s="61"/>
      <c r="E35" s="50"/>
      <c r="F35" s="17">
        <v>0</v>
      </c>
      <c r="G35" s="50"/>
      <c r="H35" s="57"/>
      <c r="I35" s="17">
        <v>0</v>
      </c>
      <c r="J35" s="17">
        <v>0</v>
      </c>
      <c r="K35" s="61"/>
      <c r="L35" s="50"/>
      <c r="M35" s="17">
        <v>0</v>
      </c>
      <c r="N35" s="50"/>
    </row>
    <row r="36" spans="1:14" ht="18.75" x14ac:dyDescent="0.25">
      <c r="A36" s="57"/>
      <c r="B36" s="17">
        <v>0</v>
      </c>
      <c r="C36" s="17">
        <v>0</v>
      </c>
      <c r="D36" s="61"/>
      <c r="E36" s="50"/>
      <c r="F36" s="17">
        <v>0</v>
      </c>
      <c r="G36" s="50"/>
      <c r="H36" s="57"/>
      <c r="I36" s="17">
        <v>0</v>
      </c>
      <c r="J36" s="17">
        <v>0</v>
      </c>
      <c r="K36" s="61"/>
      <c r="L36" s="50"/>
      <c r="M36" s="17">
        <v>0</v>
      </c>
      <c r="N36" s="50"/>
    </row>
    <row r="37" spans="1:14" ht="18.75" x14ac:dyDescent="0.25">
      <c r="A37" s="57"/>
      <c r="B37" s="17">
        <v>0</v>
      </c>
      <c r="C37" s="17">
        <v>0</v>
      </c>
      <c r="D37" s="61"/>
      <c r="E37" s="50"/>
      <c r="F37" s="17">
        <v>0</v>
      </c>
      <c r="G37" s="50"/>
      <c r="H37" s="57"/>
      <c r="I37" s="17">
        <v>0</v>
      </c>
      <c r="J37" s="17">
        <v>0</v>
      </c>
      <c r="K37" s="61"/>
      <c r="L37" s="50"/>
      <c r="M37" s="17">
        <v>0</v>
      </c>
      <c r="N37" s="50"/>
    </row>
    <row r="38" spans="1:14" ht="18.75" x14ac:dyDescent="0.25">
      <c r="A38" s="57"/>
      <c r="B38" s="17">
        <v>0</v>
      </c>
      <c r="C38" s="17">
        <v>0</v>
      </c>
      <c r="D38" s="61"/>
      <c r="E38" s="50"/>
      <c r="F38" s="17">
        <v>0</v>
      </c>
      <c r="G38" s="50"/>
      <c r="H38" s="57"/>
      <c r="I38" s="17">
        <v>0</v>
      </c>
      <c r="J38" s="17">
        <v>0</v>
      </c>
      <c r="K38" s="61"/>
      <c r="L38" s="50"/>
      <c r="M38" s="17">
        <v>0</v>
      </c>
      <c r="N38" s="50"/>
    </row>
    <row r="39" spans="1:14" ht="18.75" x14ac:dyDescent="0.25">
      <c r="A39" s="57"/>
      <c r="B39" s="17">
        <v>0</v>
      </c>
      <c r="C39" s="17">
        <v>0</v>
      </c>
      <c r="D39" s="61"/>
      <c r="E39" s="50"/>
      <c r="F39" s="17">
        <v>0</v>
      </c>
      <c r="G39" s="50"/>
      <c r="H39" s="57"/>
      <c r="I39" s="17">
        <v>0</v>
      </c>
      <c r="J39" s="17">
        <v>0</v>
      </c>
      <c r="K39" s="61"/>
      <c r="L39" s="50"/>
      <c r="M39" s="17">
        <v>0</v>
      </c>
      <c r="N39" s="50"/>
    </row>
    <row r="40" spans="1:14" ht="18.75" x14ac:dyDescent="0.25">
      <c r="A40" s="57"/>
      <c r="B40" s="17">
        <v>0</v>
      </c>
      <c r="C40" s="17">
        <v>0</v>
      </c>
      <c r="D40" s="61"/>
      <c r="E40" s="50"/>
      <c r="F40" s="17">
        <v>0</v>
      </c>
      <c r="G40" s="50"/>
      <c r="H40" s="57"/>
      <c r="I40" s="17">
        <v>0</v>
      </c>
      <c r="J40" s="17">
        <v>0</v>
      </c>
      <c r="K40" s="61"/>
      <c r="L40" s="50"/>
      <c r="M40" s="17">
        <v>0</v>
      </c>
      <c r="N40" s="50"/>
    </row>
    <row r="41" spans="1:14" ht="18.75" x14ac:dyDescent="0.25">
      <c r="A41" s="57"/>
      <c r="B41" s="17">
        <v>0</v>
      </c>
      <c r="C41" s="17">
        <v>0</v>
      </c>
      <c r="D41" s="61"/>
      <c r="E41" s="50"/>
      <c r="F41" s="17">
        <v>0</v>
      </c>
      <c r="G41" s="50"/>
      <c r="H41" s="57"/>
      <c r="I41" s="17">
        <v>0</v>
      </c>
      <c r="J41" s="17">
        <v>0</v>
      </c>
      <c r="K41" s="61"/>
      <c r="L41" s="50"/>
      <c r="M41" s="17">
        <v>0</v>
      </c>
      <c r="N41" s="50"/>
    </row>
    <row r="42" spans="1:14" ht="18.75" x14ac:dyDescent="0.25">
      <c r="A42" s="57"/>
      <c r="B42" s="17">
        <v>0</v>
      </c>
      <c r="C42" s="17">
        <v>0</v>
      </c>
      <c r="D42" s="61"/>
      <c r="E42" s="50"/>
      <c r="F42" s="17">
        <v>0</v>
      </c>
      <c r="G42" s="50"/>
      <c r="H42" s="57"/>
      <c r="I42" s="17">
        <v>0</v>
      </c>
      <c r="J42" s="17">
        <v>0</v>
      </c>
      <c r="K42" s="61"/>
      <c r="L42" s="50"/>
      <c r="M42" s="17">
        <v>0</v>
      </c>
      <c r="N42" s="50"/>
    </row>
    <row r="43" spans="1:14" ht="18.75" x14ac:dyDescent="0.25">
      <c r="A43" s="57"/>
      <c r="B43" s="17">
        <v>0</v>
      </c>
      <c r="C43" s="17">
        <v>0</v>
      </c>
      <c r="D43" s="61"/>
      <c r="E43" s="50"/>
      <c r="F43" s="17">
        <v>0</v>
      </c>
      <c r="G43" s="50"/>
      <c r="H43" s="57"/>
      <c r="I43" s="17">
        <v>0</v>
      </c>
      <c r="J43" s="17">
        <v>0</v>
      </c>
      <c r="K43" s="61"/>
      <c r="L43" s="50"/>
      <c r="M43" s="17">
        <v>0</v>
      </c>
      <c r="N43" s="50"/>
    </row>
    <row r="44" spans="1:14" ht="18.75" x14ac:dyDescent="0.25">
      <c r="A44" s="57"/>
      <c r="B44" s="17">
        <v>0</v>
      </c>
      <c r="C44" s="17">
        <v>0</v>
      </c>
      <c r="D44" s="61"/>
      <c r="E44" s="50"/>
      <c r="F44" s="17">
        <v>0</v>
      </c>
      <c r="G44" s="50"/>
      <c r="H44" s="57"/>
      <c r="I44" s="17">
        <v>0</v>
      </c>
      <c r="J44" s="17">
        <v>0</v>
      </c>
      <c r="K44" s="61"/>
      <c r="L44" s="50"/>
      <c r="M44" s="17">
        <v>0</v>
      </c>
      <c r="N44" s="50"/>
    </row>
    <row r="45" spans="1:14" ht="18.75" x14ac:dyDescent="0.25">
      <c r="A45" s="57"/>
      <c r="B45" s="17">
        <v>0</v>
      </c>
      <c r="C45" s="17">
        <v>0</v>
      </c>
      <c r="D45" s="61"/>
      <c r="E45" s="50"/>
      <c r="F45" s="17">
        <v>0</v>
      </c>
      <c r="G45" s="50"/>
      <c r="H45" s="57"/>
      <c r="I45" s="17">
        <v>0</v>
      </c>
      <c r="J45" s="17">
        <v>0</v>
      </c>
      <c r="K45" s="61"/>
      <c r="L45" s="50"/>
      <c r="M45" s="17">
        <v>0</v>
      </c>
      <c r="N45" s="50"/>
    </row>
    <row r="46" spans="1:14" ht="18.75" x14ac:dyDescent="0.25">
      <c r="A46" s="57"/>
      <c r="B46" s="17">
        <v>0</v>
      </c>
      <c r="C46" s="17">
        <v>0</v>
      </c>
      <c r="D46" s="61"/>
      <c r="E46" s="50"/>
      <c r="F46" s="17">
        <v>0</v>
      </c>
      <c r="G46" s="50"/>
      <c r="H46" s="57"/>
      <c r="I46" s="17">
        <v>0</v>
      </c>
      <c r="J46" s="17">
        <v>0</v>
      </c>
      <c r="K46" s="61"/>
      <c r="L46" s="50"/>
      <c r="M46" s="17">
        <v>0</v>
      </c>
      <c r="N46" s="50"/>
    </row>
    <row r="47" spans="1:14" ht="18.75" x14ac:dyDescent="0.25">
      <c r="A47" s="57"/>
      <c r="B47" s="17">
        <v>0</v>
      </c>
      <c r="C47" s="17">
        <v>0</v>
      </c>
      <c r="D47" s="61"/>
      <c r="E47" s="50"/>
      <c r="F47" s="17">
        <v>0</v>
      </c>
      <c r="G47" s="50"/>
      <c r="H47" s="57"/>
      <c r="I47" s="17">
        <v>0</v>
      </c>
      <c r="J47" s="17">
        <v>0</v>
      </c>
      <c r="K47" s="61"/>
      <c r="L47" s="50"/>
      <c r="M47" s="17">
        <v>0</v>
      </c>
      <c r="N47" s="50"/>
    </row>
    <row r="48" spans="1:14" ht="18.75" x14ac:dyDescent="0.25">
      <c r="A48" s="57"/>
      <c r="B48" s="17">
        <v>0</v>
      </c>
      <c r="C48" s="17">
        <v>0</v>
      </c>
      <c r="D48" s="61"/>
      <c r="E48" s="50"/>
      <c r="F48" s="17">
        <v>0</v>
      </c>
      <c r="G48" s="50"/>
      <c r="H48" s="57"/>
      <c r="I48" s="17">
        <v>0</v>
      </c>
      <c r="J48" s="17">
        <v>0</v>
      </c>
      <c r="K48" s="61"/>
      <c r="L48" s="50"/>
      <c r="M48" s="17">
        <v>0</v>
      </c>
      <c r="N48" s="50"/>
    </row>
    <row r="49" spans="1:14" ht="18.75" x14ac:dyDescent="0.25">
      <c r="A49" s="57"/>
      <c r="B49" s="17">
        <v>0</v>
      </c>
      <c r="C49" s="17">
        <v>0</v>
      </c>
      <c r="D49" s="61"/>
      <c r="E49" s="50"/>
      <c r="F49" s="17">
        <v>0</v>
      </c>
      <c r="G49" s="50"/>
      <c r="H49" s="57"/>
      <c r="I49" s="17">
        <v>0</v>
      </c>
      <c r="J49" s="17">
        <v>0</v>
      </c>
      <c r="K49" s="61"/>
      <c r="L49" s="50"/>
      <c r="M49" s="17">
        <v>0</v>
      </c>
      <c r="N49" s="50"/>
    </row>
    <row r="50" spans="1:14" ht="18.75" x14ac:dyDescent="0.25">
      <c r="A50" s="57"/>
      <c r="B50" s="17">
        <v>0</v>
      </c>
      <c r="C50" s="17">
        <v>0</v>
      </c>
      <c r="D50" s="61"/>
      <c r="E50" s="50"/>
      <c r="F50" s="17">
        <v>0</v>
      </c>
      <c r="G50" s="50"/>
      <c r="H50" s="57"/>
      <c r="I50" s="17">
        <v>0</v>
      </c>
      <c r="J50" s="17">
        <v>0</v>
      </c>
      <c r="K50" s="61"/>
      <c r="L50" s="50"/>
      <c r="M50" s="17">
        <v>0</v>
      </c>
      <c r="N50" s="50"/>
    </row>
    <row r="51" spans="1:14" ht="18.75" x14ac:dyDescent="0.25">
      <c r="A51" s="57"/>
      <c r="B51" s="17">
        <v>0</v>
      </c>
      <c r="C51" s="17">
        <v>0</v>
      </c>
      <c r="D51" s="61"/>
      <c r="E51" s="50"/>
      <c r="F51" s="17">
        <v>0</v>
      </c>
      <c r="G51" s="50"/>
      <c r="H51" s="57"/>
      <c r="I51" s="17">
        <v>0</v>
      </c>
      <c r="J51" s="17">
        <v>0</v>
      </c>
      <c r="K51" s="61"/>
      <c r="L51" s="50"/>
      <c r="M51" s="17">
        <v>0</v>
      </c>
      <c r="N51" s="50"/>
    </row>
    <row r="52" spans="1:14" ht="18.75" x14ac:dyDescent="0.25">
      <c r="A52" s="57"/>
      <c r="B52" s="17">
        <v>0</v>
      </c>
      <c r="C52" s="17">
        <v>0</v>
      </c>
      <c r="D52" s="61"/>
      <c r="E52" s="50"/>
      <c r="F52" s="17">
        <v>0</v>
      </c>
      <c r="G52" s="50"/>
      <c r="H52" s="57"/>
      <c r="I52" s="17">
        <v>0</v>
      </c>
      <c r="J52" s="17">
        <v>0</v>
      </c>
      <c r="K52" s="61"/>
      <c r="L52" s="50"/>
      <c r="M52" s="17">
        <v>0</v>
      </c>
      <c r="N52" s="50"/>
    </row>
    <row r="53" spans="1:14" ht="18.75" x14ac:dyDescent="0.25">
      <c r="A53" s="57"/>
      <c r="B53" s="17">
        <v>0</v>
      </c>
      <c r="C53" s="17">
        <v>0</v>
      </c>
      <c r="D53" s="61"/>
      <c r="E53" s="50"/>
      <c r="F53" s="17">
        <v>0</v>
      </c>
      <c r="G53" s="50"/>
      <c r="H53" s="57"/>
      <c r="I53" s="17">
        <v>0</v>
      </c>
      <c r="J53" s="17">
        <v>0</v>
      </c>
      <c r="K53" s="61"/>
      <c r="L53" s="50"/>
      <c r="M53" s="17">
        <v>0</v>
      </c>
      <c r="N53" s="50"/>
    </row>
    <row r="54" spans="1:14" ht="18.75" x14ac:dyDescent="0.25">
      <c r="A54" s="57"/>
      <c r="B54" s="17">
        <v>0</v>
      </c>
      <c r="C54" s="17">
        <v>0</v>
      </c>
      <c r="D54" s="61"/>
      <c r="E54" s="50"/>
      <c r="F54" s="17">
        <v>0</v>
      </c>
      <c r="G54" s="50"/>
      <c r="H54" s="57"/>
      <c r="I54" s="17">
        <v>0</v>
      </c>
      <c r="J54" s="17">
        <v>0</v>
      </c>
      <c r="K54" s="61"/>
      <c r="L54" s="50"/>
      <c r="M54" s="17">
        <v>0</v>
      </c>
      <c r="N54" s="50"/>
    </row>
    <row r="55" spans="1:14" ht="18.75" x14ac:dyDescent="0.25">
      <c r="A55" s="57"/>
      <c r="B55" s="17">
        <v>0</v>
      </c>
      <c r="C55" s="17">
        <v>0</v>
      </c>
      <c r="D55" s="61"/>
      <c r="E55" s="50"/>
      <c r="F55" s="17">
        <v>0</v>
      </c>
      <c r="G55" s="50"/>
      <c r="H55" s="57"/>
      <c r="I55" s="17">
        <v>0</v>
      </c>
      <c r="J55" s="17">
        <v>0</v>
      </c>
      <c r="K55" s="61"/>
      <c r="L55" s="50"/>
      <c r="M55" s="17">
        <v>0</v>
      </c>
      <c r="N55" s="50"/>
    </row>
    <row r="56" spans="1:14" ht="18.75" x14ac:dyDescent="0.25">
      <c r="A56" s="57"/>
      <c r="B56" s="17">
        <v>0</v>
      </c>
      <c r="C56" s="17">
        <v>0</v>
      </c>
      <c r="D56" s="61"/>
      <c r="E56" s="50"/>
      <c r="F56" s="17">
        <v>0</v>
      </c>
      <c r="G56" s="50"/>
      <c r="H56" s="57"/>
      <c r="I56" s="17">
        <v>0</v>
      </c>
      <c r="J56" s="17">
        <v>0</v>
      </c>
      <c r="K56" s="61"/>
      <c r="L56" s="50"/>
      <c r="M56" s="17">
        <v>0</v>
      </c>
      <c r="N56" s="50"/>
    </row>
    <row r="57" spans="1:14" ht="18.75" x14ac:dyDescent="0.25">
      <c r="A57" s="57"/>
      <c r="B57" s="17">
        <v>0</v>
      </c>
      <c r="C57" s="17">
        <v>0</v>
      </c>
      <c r="D57" s="61"/>
      <c r="E57" s="50"/>
      <c r="F57" s="17">
        <v>0</v>
      </c>
      <c r="G57" s="50"/>
      <c r="H57" s="57"/>
      <c r="I57" s="17">
        <v>0</v>
      </c>
      <c r="J57" s="17">
        <v>0</v>
      </c>
      <c r="K57" s="61"/>
      <c r="L57" s="50"/>
      <c r="M57" s="17">
        <v>0</v>
      </c>
      <c r="N57" s="50"/>
    </row>
    <row r="58" spans="1:14" ht="18.75" x14ac:dyDescent="0.25">
      <c r="A58" s="57"/>
      <c r="B58" s="17">
        <v>0</v>
      </c>
      <c r="C58" s="17">
        <v>0</v>
      </c>
      <c r="D58" s="61"/>
      <c r="E58" s="50"/>
      <c r="F58" s="17">
        <v>0</v>
      </c>
      <c r="G58" s="50"/>
      <c r="H58" s="57"/>
      <c r="I58" s="17">
        <v>0</v>
      </c>
      <c r="J58" s="17">
        <v>0</v>
      </c>
      <c r="K58" s="61"/>
      <c r="L58" s="50"/>
      <c r="M58" s="17">
        <v>0</v>
      </c>
      <c r="N58" s="50"/>
    </row>
    <row r="59" spans="1:14" ht="18.75" x14ac:dyDescent="0.25">
      <c r="A59" s="57"/>
      <c r="B59" s="17">
        <v>0</v>
      </c>
      <c r="C59" s="17">
        <v>0</v>
      </c>
      <c r="D59" s="61"/>
      <c r="E59" s="50"/>
      <c r="F59" s="17">
        <v>0</v>
      </c>
      <c r="G59" s="50"/>
      <c r="H59" s="57"/>
      <c r="I59" s="17">
        <v>0</v>
      </c>
      <c r="J59" s="17">
        <v>0</v>
      </c>
      <c r="K59" s="61"/>
      <c r="L59" s="50"/>
      <c r="M59" s="17">
        <v>0</v>
      </c>
      <c r="N59" s="50"/>
    </row>
    <row r="60" spans="1:14" ht="18.75" x14ac:dyDescent="0.25">
      <c r="A60" s="57"/>
      <c r="B60" s="17">
        <v>0</v>
      </c>
      <c r="C60" s="17">
        <v>0</v>
      </c>
      <c r="D60" s="61"/>
      <c r="E60" s="50"/>
      <c r="F60" s="17">
        <v>0</v>
      </c>
      <c r="G60" s="50"/>
      <c r="H60" s="57"/>
      <c r="I60" s="17">
        <v>0</v>
      </c>
      <c r="J60" s="17">
        <v>0</v>
      </c>
      <c r="K60" s="61"/>
      <c r="L60" s="50"/>
      <c r="M60" s="17">
        <v>0</v>
      </c>
      <c r="N60" s="50"/>
    </row>
    <row r="61" spans="1:14" ht="18.75" x14ac:dyDescent="0.25">
      <c r="A61" s="57"/>
      <c r="B61" s="17">
        <v>0</v>
      </c>
      <c r="C61" s="17">
        <v>0</v>
      </c>
      <c r="D61" s="61"/>
      <c r="E61" s="50"/>
      <c r="F61" s="17">
        <v>0</v>
      </c>
      <c r="G61" s="50"/>
      <c r="H61" s="57"/>
      <c r="I61" s="17">
        <v>0</v>
      </c>
      <c r="J61" s="17">
        <v>0</v>
      </c>
      <c r="K61" s="61"/>
      <c r="L61" s="50"/>
      <c r="M61" s="17">
        <v>0</v>
      </c>
      <c r="N61" s="50"/>
    </row>
    <row r="62" spans="1:14" ht="18.75" x14ac:dyDescent="0.25">
      <c r="A62" s="57"/>
      <c r="B62" s="17">
        <v>0</v>
      </c>
      <c r="C62" s="17">
        <v>0</v>
      </c>
      <c r="D62" s="61"/>
      <c r="E62" s="50"/>
      <c r="F62" s="17">
        <v>0</v>
      </c>
      <c r="G62" s="50"/>
      <c r="H62" s="57"/>
      <c r="I62" s="17">
        <v>0</v>
      </c>
      <c r="J62" s="17">
        <v>0</v>
      </c>
      <c r="K62" s="61"/>
      <c r="L62" s="50"/>
      <c r="M62" s="17">
        <v>0</v>
      </c>
      <c r="N62" s="50"/>
    </row>
    <row r="63" spans="1:14" ht="18.75" x14ac:dyDescent="0.25">
      <c r="A63" s="57"/>
      <c r="B63" s="17">
        <v>0</v>
      </c>
      <c r="C63" s="17">
        <v>0</v>
      </c>
      <c r="D63" s="61"/>
      <c r="E63" s="50"/>
      <c r="F63" s="17">
        <v>0</v>
      </c>
      <c r="G63" s="50"/>
      <c r="H63" s="57"/>
      <c r="I63" s="17">
        <v>0</v>
      </c>
      <c r="J63" s="17">
        <v>0</v>
      </c>
      <c r="K63" s="61"/>
      <c r="L63" s="50"/>
      <c r="M63" s="17">
        <v>0</v>
      </c>
      <c r="N63" s="50"/>
    </row>
    <row r="64" spans="1:14" ht="18.75" x14ac:dyDescent="0.25">
      <c r="A64" s="57"/>
      <c r="B64" s="17">
        <v>0</v>
      </c>
      <c r="C64" s="17">
        <v>0</v>
      </c>
      <c r="D64" s="61"/>
      <c r="E64" s="50"/>
      <c r="F64" s="17">
        <v>0</v>
      </c>
      <c r="G64" s="50"/>
      <c r="H64" s="57"/>
      <c r="I64" s="17">
        <v>0</v>
      </c>
      <c r="J64" s="17">
        <v>0</v>
      </c>
      <c r="K64" s="61"/>
      <c r="L64" s="50"/>
      <c r="M64" s="17">
        <v>0</v>
      </c>
      <c r="N64" s="50"/>
    </row>
    <row r="65" spans="1:14" ht="18.75" x14ac:dyDescent="0.25">
      <c r="A65" s="57"/>
      <c r="B65" s="17">
        <v>0</v>
      </c>
      <c r="C65" s="17">
        <v>0</v>
      </c>
      <c r="D65" s="61"/>
      <c r="E65" s="50"/>
      <c r="F65" s="17">
        <v>0</v>
      </c>
      <c r="G65" s="50"/>
      <c r="H65" s="57"/>
      <c r="I65" s="17">
        <v>0</v>
      </c>
      <c r="J65" s="17">
        <v>0</v>
      </c>
      <c r="K65" s="61"/>
      <c r="L65" s="50"/>
      <c r="M65" s="17">
        <v>0</v>
      </c>
      <c r="N65" s="50"/>
    </row>
    <row r="66" spans="1:14" ht="18.75" x14ac:dyDescent="0.25">
      <c r="A66" s="57"/>
      <c r="B66" s="17">
        <v>0</v>
      </c>
      <c r="C66" s="17">
        <v>0</v>
      </c>
      <c r="D66" s="61"/>
      <c r="E66" s="50"/>
      <c r="F66" s="17">
        <v>0</v>
      </c>
      <c r="G66" s="50"/>
      <c r="H66" s="57"/>
      <c r="I66" s="17">
        <v>0</v>
      </c>
      <c r="J66" s="17">
        <v>0</v>
      </c>
      <c r="K66" s="61"/>
      <c r="L66" s="50"/>
      <c r="M66" s="17">
        <v>0</v>
      </c>
      <c r="N66" s="50"/>
    </row>
    <row r="67" spans="1:14" ht="18.75" x14ac:dyDescent="0.25">
      <c r="A67" s="57"/>
      <c r="B67" s="17">
        <v>0</v>
      </c>
      <c r="C67" s="17">
        <v>0</v>
      </c>
      <c r="D67" s="61"/>
      <c r="E67" s="50"/>
      <c r="F67" s="17">
        <v>0</v>
      </c>
      <c r="G67" s="50"/>
      <c r="H67" s="57"/>
      <c r="I67" s="17">
        <v>0</v>
      </c>
      <c r="J67" s="17">
        <v>0</v>
      </c>
      <c r="K67" s="61"/>
      <c r="L67" s="50"/>
      <c r="M67" s="17">
        <v>0</v>
      </c>
      <c r="N67" s="50"/>
    </row>
    <row r="68" spans="1:14" ht="18.75" x14ac:dyDescent="0.25">
      <c r="A68" s="57"/>
      <c r="B68" s="17">
        <v>0</v>
      </c>
      <c r="C68" s="17">
        <v>0</v>
      </c>
      <c r="D68" s="61"/>
      <c r="E68" s="50"/>
      <c r="F68" s="17">
        <v>0</v>
      </c>
      <c r="G68" s="50"/>
      <c r="H68" s="57"/>
      <c r="I68" s="17">
        <v>0</v>
      </c>
      <c r="J68" s="17">
        <v>0</v>
      </c>
      <c r="K68" s="61"/>
      <c r="L68" s="50"/>
      <c r="M68" s="17">
        <v>0</v>
      </c>
      <c r="N68" s="50"/>
    </row>
    <row r="69" spans="1:14" ht="18.75" x14ac:dyDescent="0.25">
      <c r="A69" s="57"/>
      <c r="B69" s="17">
        <v>0</v>
      </c>
      <c r="C69" s="17">
        <v>0</v>
      </c>
      <c r="D69" s="61"/>
      <c r="E69" s="50"/>
      <c r="F69" s="17">
        <v>0</v>
      </c>
      <c r="G69" s="50"/>
      <c r="H69" s="57"/>
      <c r="I69" s="17">
        <v>0</v>
      </c>
      <c r="J69" s="17">
        <v>0</v>
      </c>
      <c r="K69" s="61"/>
      <c r="L69" s="50"/>
      <c r="M69" s="17">
        <v>0</v>
      </c>
      <c r="N69" s="50"/>
    </row>
    <row r="70" spans="1:14" ht="18.75" x14ac:dyDescent="0.25">
      <c r="A70" s="51"/>
      <c r="B70" s="17">
        <v>0</v>
      </c>
      <c r="C70" s="17">
        <v>0</v>
      </c>
      <c r="D70" s="61"/>
      <c r="E70" s="50"/>
      <c r="F70" s="17">
        <v>0</v>
      </c>
      <c r="G70" s="50"/>
      <c r="H70" s="57"/>
      <c r="I70" s="17">
        <v>0</v>
      </c>
      <c r="J70" s="17">
        <v>0</v>
      </c>
      <c r="K70" s="61"/>
      <c r="L70" s="50"/>
      <c r="M70" s="17">
        <v>0</v>
      </c>
      <c r="N70" s="50"/>
    </row>
    <row r="71" spans="1:14" ht="18.75" x14ac:dyDescent="0.25">
      <c r="A71" s="51"/>
      <c r="B71" s="17">
        <v>0</v>
      </c>
      <c r="C71" s="17">
        <v>0</v>
      </c>
      <c r="D71" s="61"/>
      <c r="E71" s="50"/>
      <c r="F71" s="17">
        <v>0</v>
      </c>
      <c r="G71" s="50"/>
      <c r="H71" s="57"/>
      <c r="I71" s="17">
        <v>0</v>
      </c>
      <c r="J71" s="17">
        <v>0</v>
      </c>
      <c r="K71" s="61"/>
      <c r="L71" s="50"/>
      <c r="M71" s="17">
        <v>0</v>
      </c>
      <c r="N71" s="50"/>
    </row>
    <row r="72" spans="1:14" ht="18.75" x14ac:dyDescent="0.25">
      <c r="A72" s="51"/>
      <c r="B72" s="17">
        <v>0</v>
      </c>
      <c r="C72" s="17">
        <v>0</v>
      </c>
      <c r="D72" s="61"/>
      <c r="E72" s="50"/>
      <c r="F72" s="17">
        <v>0</v>
      </c>
      <c r="G72" s="50"/>
      <c r="H72" s="57"/>
      <c r="I72" s="17">
        <v>0</v>
      </c>
      <c r="J72" s="17">
        <v>0</v>
      </c>
      <c r="K72" s="61"/>
      <c r="L72" s="50"/>
      <c r="M72" s="17">
        <v>0</v>
      </c>
      <c r="N72" s="50"/>
    </row>
    <row r="73" spans="1:14" ht="18.75" x14ac:dyDescent="0.25">
      <c r="A73" s="51"/>
      <c r="B73" s="17">
        <v>0</v>
      </c>
      <c r="C73" s="17">
        <v>0</v>
      </c>
      <c r="D73" s="61"/>
      <c r="E73" s="50"/>
      <c r="F73" s="17">
        <v>0</v>
      </c>
      <c r="G73" s="50"/>
      <c r="H73" s="57"/>
      <c r="I73" s="17">
        <v>0</v>
      </c>
      <c r="J73" s="17">
        <v>0</v>
      </c>
      <c r="K73" s="61"/>
      <c r="L73" s="50"/>
      <c r="M73" s="17">
        <v>0</v>
      </c>
      <c r="N73" s="50"/>
    </row>
    <row r="74" spans="1:14" ht="18.75" x14ac:dyDescent="0.25">
      <c r="A74" s="51"/>
      <c r="B74" s="17">
        <v>0</v>
      </c>
      <c r="C74" s="17">
        <v>0</v>
      </c>
      <c r="D74" s="61"/>
      <c r="E74" s="50"/>
      <c r="F74" s="17">
        <v>0</v>
      </c>
      <c r="G74" s="50"/>
      <c r="H74" s="57"/>
      <c r="I74" s="17">
        <v>0</v>
      </c>
      <c r="J74" s="17">
        <v>0</v>
      </c>
      <c r="K74" s="61"/>
      <c r="L74" s="50"/>
      <c r="M74" s="17">
        <v>0</v>
      </c>
      <c r="N74" s="50"/>
    </row>
    <row r="75" spans="1:14" ht="18.75" x14ac:dyDescent="0.25">
      <c r="A75" s="51"/>
      <c r="B75" s="17">
        <v>0</v>
      </c>
      <c r="C75" s="17">
        <v>0</v>
      </c>
      <c r="D75" s="61"/>
      <c r="E75" s="50"/>
      <c r="F75" s="17">
        <v>0</v>
      </c>
      <c r="G75" s="50"/>
      <c r="H75" s="57"/>
      <c r="I75" s="17">
        <v>0</v>
      </c>
      <c r="J75" s="17">
        <v>0</v>
      </c>
      <c r="K75" s="61"/>
      <c r="L75" s="50"/>
      <c r="M75" s="17">
        <v>0</v>
      </c>
      <c r="N75" s="50"/>
    </row>
    <row r="76" spans="1:14" ht="18.75" x14ac:dyDescent="0.25">
      <c r="A76" s="51"/>
      <c r="B76" s="17">
        <v>0</v>
      </c>
      <c r="C76" s="17">
        <v>0</v>
      </c>
      <c r="D76" s="61"/>
      <c r="E76" s="50"/>
      <c r="F76" s="17">
        <v>0</v>
      </c>
      <c r="G76" s="50"/>
      <c r="H76" s="57"/>
      <c r="I76" s="17">
        <v>0</v>
      </c>
      <c r="J76" s="17">
        <v>0</v>
      </c>
      <c r="K76" s="61"/>
      <c r="L76" s="50"/>
      <c r="M76" s="17">
        <v>0</v>
      </c>
      <c r="N76" s="50"/>
    </row>
    <row r="77" spans="1:14" ht="18.75" x14ac:dyDescent="0.25">
      <c r="A77" s="51"/>
      <c r="B77" s="17">
        <v>0</v>
      </c>
      <c r="C77" s="17">
        <v>0</v>
      </c>
      <c r="D77" s="61"/>
      <c r="E77" s="50"/>
      <c r="F77" s="17">
        <v>0</v>
      </c>
      <c r="G77" s="50"/>
      <c r="H77" s="57"/>
      <c r="I77" s="17">
        <v>0</v>
      </c>
      <c r="J77" s="17">
        <v>0</v>
      </c>
      <c r="K77" s="61"/>
      <c r="L77" s="50"/>
      <c r="M77" s="17">
        <v>0</v>
      </c>
      <c r="N77" s="50"/>
    </row>
    <row r="78" spans="1:14" ht="18.75" x14ac:dyDescent="0.25">
      <c r="A78" s="51"/>
      <c r="B78" s="17">
        <v>0</v>
      </c>
      <c r="C78" s="17">
        <v>0</v>
      </c>
      <c r="D78" s="61"/>
      <c r="E78" s="50"/>
      <c r="F78" s="17">
        <v>0</v>
      </c>
      <c r="G78" s="50"/>
      <c r="H78" s="57"/>
      <c r="I78" s="17">
        <v>0</v>
      </c>
      <c r="J78" s="17">
        <v>0</v>
      </c>
      <c r="K78" s="61"/>
      <c r="L78" s="50"/>
      <c r="M78" s="17">
        <v>0</v>
      </c>
      <c r="N78" s="50"/>
    </row>
    <row r="79" spans="1:14" ht="18.75" x14ac:dyDescent="0.25">
      <c r="A79" s="51"/>
      <c r="B79" s="17">
        <v>0</v>
      </c>
      <c r="C79" s="17">
        <v>0</v>
      </c>
      <c r="D79" s="61"/>
      <c r="E79" s="50"/>
      <c r="F79" s="17">
        <v>0</v>
      </c>
      <c r="G79" s="50"/>
      <c r="H79" s="57"/>
      <c r="I79" s="17">
        <v>0</v>
      </c>
      <c r="J79" s="17">
        <v>0</v>
      </c>
      <c r="K79" s="61"/>
      <c r="L79" s="50"/>
      <c r="M79" s="17">
        <v>0</v>
      </c>
      <c r="N79" s="50"/>
    </row>
    <row r="80" spans="1:14" ht="18.75" x14ac:dyDescent="0.25">
      <c r="A80" s="51"/>
      <c r="B80" s="17">
        <v>0</v>
      </c>
      <c r="C80" s="17">
        <v>0</v>
      </c>
      <c r="D80" s="61"/>
      <c r="E80" s="50"/>
      <c r="F80" s="17">
        <v>0</v>
      </c>
      <c r="G80" s="50"/>
      <c r="H80" s="57"/>
      <c r="I80" s="17">
        <v>0</v>
      </c>
      <c r="J80" s="17">
        <v>0</v>
      </c>
      <c r="K80" s="61"/>
      <c r="L80" s="50"/>
      <c r="M80" s="17">
        <v>0</v>
      </c>
      <c r="N80" s="50"/>
    </row>
    <row r="81" spans="1:14" ht="18.75" x14ac:dyDescent="0.25">
      <c r="A81" s="51"/>
      <c r="B81" s="17">
        <v>0</v>
      </c>
      <c r="C81" s="17">
        <v>0</v>
      </c>
      <c r="D81" s="61"/>
      <c r="E81" s="50"/>
      <c r="F81" s="17">
        <v>0</v>
      </c>
      <c r="G81" s="50"/>
      <c r="H81" s="57"/>
      <c r="I81" s="17">
        <v>0</v>
      </c>
      <c r="J81" s="17">
        <v>0</v>
      </c>
      <c r="K81" s="61"/>
      <c r="L81" s="50"/>
      <c r="M81" s="17">
        <v>0</v>
      </c>
      <c r="N81" s="50"/>
    </row>
    <row r="82" spans="1:14" ht="18.75" x14ac:dyDescent="0.25">
      <c r="A82" s="51"/>
      <c r="B82" s="17">
        <v>0</v>
      </c>
      <c r="C82" s="17">
        <v>0</v>
      </c>
      <c r="D82" s="61"/>
      <c r="E82" s="50"/>
      <c r="F82" s="17">
        <v>0</v>
      </c>
      <c r="G82" s="50"/>
      <c r="H82" s="57"/>
      <c r="I82" s="17">
        <v>0</v>
      </c>
      <c r="J82" s="17">
        <v>0</v>
      </c>
      <c r="K82" s="61"/>
      <c r="L82" s="50"/>
      <c r="M82" s="17">
        <v>0</v>
      </c>
      <c r="N82" s="50"/>
    </row>
    <row r="83" spans="1:14" ht="18.75" x14ac:dyDescent="0.25">
      <c r="A83" s="51"/>
      <c r="B83" s="17">
        <v>0</v>
      </c>
      <c r="C83" s="17">
        <v>0</v>
      </c>
      <c r="D83" s="61"/>
      <c r="E83" s="50"/>
      <c r="F83" s="17">
        <v>0</v>
      </c>
      <c r="G83" s="50"/>
      <c r="H83" s="57"/>
      <c r="I83" s="17">
        <v>0</v>
      </c>
      <c r="J83" s="17">
        <v>0</v>
      </c>
      <c r="K83" s="61"/>
      <c r="L83" s="50"/>
      <c r="M83" s="17">
        <v>0</v>
      </c>
      <c r="N83" s="50"/>
    </row>
    <row r="84" spans="1:14" ht="18.75" x14ac:dyDescent="0.25">
      <c r="A84" s="51"/>
      <c r="B84" s="17">
        <v>0</v>
      </c>
      <c r="C84" s="17">
        <v>0</v>
      </c>
      <c r="D84" s="61"/>
      <c r="E84" s="50"/>
      <c r="F84" s="17">
        <v>0</v>
      </c>
      <c r="G84" s="50"/>
      <c r="H84" s="57"/>
      <c r="I84" s="17">
        <v>0</v>
      </c>
      <c r="J84" s="17">
        <v>0</v>
      </c>
      <c r="K84" s="61"/>
      <c r="L84" s="50"/>
      <c r="M84" s="17">
        <v>0</v>
      </c>
      <c r="N84" s="50"/>
    </row>
    <row r="85" spans="1:14" ht="18.75" x14ac:dyDescent="0.25">
      <c r="A85" s="51"/>
      <c r="B85" s="17">
        <v>0</v>
      </c>
      <c r="C85" s="17">
        <v>0</v>
      </c>
      <c r="D85" s="61"/>
      <c r="E85" s="50"/>
      <c r="F85" s="17">
        <v>0</v>
      </c>
      <c r="G85" s="50"/>
      <c r="H85" s="57"/>
      <c r="I85" s="17">
        <v>0</v>
      </c>
      <c r="J85" s="17">
        <v>0</v>
      </c>
      <c r="K85" s="61"/>
      <c r="L85" s="50"/>
      <c r="M85" s="17">
        <v>0</v>
      </c>
      <c r="N85" s="50"/>
    </row>
    <row r="86" spans="1:14" ht="18.75" x14ac:dyDescent="0.25">
      <c r="A86" s="51"/>
      <c r="B86" s="17">
        <v>0</v>
      </c>
      <c r="C86" s="17">
        <v>0</v>
      </c>
      <c r="D86" s="61"/>
      <c r="E86" s="50"/>
      <c r="F86" s="17">
        <v>0</v>
      </c>
      <c r="G86" s="50"/>
      <c r="H86" s="57"/>
      <c r="I86" s="17">
        <v>0</v>
      </c>
      <c r="J86" s="17">
        <v>0</v>
      </c>
      <c r="K86" s="61"/>
      <c r="L86" s="50"/>
      <c r="M86" s="17">
        <v>0</v>
      </c>
      <c r="N86" s="50"/>
    </row>
    <row r="87" spans="1:14" ht="18.75" x14ac:dyDescent="0.25">
      <c r="A87" s="51"/>
      <c r="B87" s="17">
        <v>0</v>
      </c>
      <c r="C87" s="17">
        <v>0</v>
      </c>
      <c r="D87" s="61"/>
      <c r="E87" s="50"/>
      <c r="F87" s="17">
        <v>0</v>
      </c>
      <c r="G87" s="50"/>
      <c r="H87" s="57"/>
      <c r="I87" s="17">
        <v>0</v>
      </c>
      <c r="J87" s="17">
        <v>0</v>
      </c>
      <c r="K87" s="61"/>
      <c r="L87" s="50"/>
      <c r="M87" s="17">
        <v>0</v>
      </c>
      <c r="N87" s="50"/>
    </row>
    <row r="88" spans="1:14" ht="18.75" x14ac:dyDescent="0.25">
      <c r="A88" s="51"/>
      <c r="B88" s="17">
        <v>0</v>
      </c>
      <c r="C88" s="17">
        <v>0</v>
      </c>
      <c r="D88" s="61"/>
      <c r="E88" s="50"/>
      <c r="F88" s="17">
        <v>0</v>
      </c>
      <c r="G88" s="50"/>
      <c r="H88" s="57"/>
      <c r="I88" s="17">
        <v>0</v>
      </c>
      <c r="J88" s="17">
        <v>0</v>
      </c>
      <c r="K88" s="61"/>
      <c r="L88" s="50"/>
      <c r="M88" s="17">
        <v>0</v>
      </c>
      <c r="N88" s="50"/>
    </row>
    <row r="89" spans="1:14" ht="18.75" x14ac:dyDescent="0.25">
      <c r="A89" s="51"/>
      <c r="B89" s="17">
        <v>0</v>
      </c>
      <c r="C89" s="17">
        <v>0</v>
      </c>
      <c r="D89" s="61"/>
      <c r="E89" s="50"/>
      <c r="F89" s="17">
        <v>0</v>
      </c>
      <c r="G89" s="50"/>
      <c r="H89" s="57"/>
      <c r="I89" s="17">
        <v>0</v>
      </c>
      <c r="J89" s="17">
        <v>0</v>
      </c>
      <c r="K89" s="61"/>
      <c r="L89" s="50"/>
      <c r="M89" s="17">
        <v>0</v>
      </c>
      <c r="N89" s="50"/>
    </row>
    <row r="90" spans="1:14" ht="18.75" x14ac:dyDescent="0.25">
      <c r="A90" s="51"/>
      <c r="B90" s="17">
        <v>0</v>
      </c>
      <c r="C90" s="17">
        <v>0</v>
      </c>
      <c r="D90" s="61"/>
      <c r="E90" s="50"/>
      <c r="F90" s="17">
        <v>0</v>
      </c>
      <c r="G90" s="50"/>
      <c r="H90" s="57"/>
      <c r="I90" s="17">
        <v>0</v>
      </c>
      <c r="J90" s="17">
        <v>0</v>
      </c>
      <c r="K90" s="61"/>
      <c r="L90" s="50"/>
      <c r="M90" s="17">
        <v>0</v>
      </c>
      <c r="N90" s="50"/>
    </row>
    <row r="91" spans="1:14" ht="18.75" x14ac:dyDescent="0.25">
      <c r="A91" s="51"/>
      <c r="B91" s="17">
        <v>0</v>
      </c>
      <c r="C91" s="17">
        <v>0</v>
      </c>
      <c r="D91" s="61"/>
      <c r="E91" s="50"/>
      <c r="F91" s="17">
        <v>0</v>
      </c>
      <c r="G91" s="50"/>
      <c r="H91" s="57"/>
      <c r="I91" s="17">
        <v>0</v>
      </c>
      <c r="J91" s="17">
        <v>0</v>
      </c>
      <c r="K91" s="61"/>
      <c r="L91" s="50"/>
      <c r="M91" s="17">
        <v>0</v>
      </c>
      <c r="N91" s="50"/>
    </row>
    <row r="92" spans="1:14" ht="18.75" x14ac:dyDescent="0.25">
      <c r="A92" s="51"/>
      <c r="B92" s="17">
        <v>0</v>
      </c>
      <c r="C92" s="17">
        <v>0</v>
      </c>
      <c r="D92" s="61"/>
      <c r="E92" s="50"/>
      <c r="F92" s="17">
        <v>0</v>
      </c>
      <c r="G92" s="50"/>
      <c r="H92" s="57"/>
      <c r="I92" s="17">
        <v>0</v>
      </c>
      <c r="J92" s="17">
        <v>0</v>
      </c>
      <c r="K92" s="61"/>
      <c r="L92" s="50"/>
      <c r="M92" s="17">
        <v>0</v>
      </c>
      <c r="N92" s="50"/>
    </row>
    <row r="93" spans="1:14" ht="18.75" x14ac:dyDescent="0.25">
      <c r="A93" s="51"/>
      <c r="B93" s="17">
        <v>0</v>
      </c>
      <c r="C93" s="17">
        <v>0</v>
      </c>
      <c r="D93" s="61"/>
      <c r="E93" s="50"/>
      <c r="F93" s="17">
        <v>0</v>
      </c>
      <c r="G93" s="50"/>
      <c r="H93" s="57"/>
      <c r="I93" s="17">
        <v>0</v>
      </c>
      <c r="J93" s="17">
        <v>0</v>
      </c>
      <c r="K93" s="61"/>
      <c r="L93" s="50"/>
      <c r="M93" s="17">
        <v>0</v>
      </c>
      <c r="N93" s="50"/>
    </row>
    <row r="94" spans="1:14" ht="18.75" x14ac:dyDescent="0.25">
      <c r="A94" s="51"/>
      <c r="B94" s="17">
        <v>0</v>
      </c>
      <c r="C94" s="17">
        <v>0</v>
      </c>
      <c r="D94" s="61"/>
      <c r="E94" s="50"/>
      <c r="F94" s="17">
        <v>0</v>
      </c>
      <c r="G94" s="50"/>
      <c r="H94" s="57"/>
      <c r="I94" s="17">
        <v>0</v>
      </c>
      <c r="J94" s="17">
        <v>0</v>
      </c>
      <c r="K94" s="61"/>
      <c r="L94" s="50"/>
      <c r="M94" s="17">
        <v>0</v>
      </c>
      <c r="N94" s="50"/>
    </row>
    <row r="95" spans="1:14" ht="18.75" x14ac:dyDescent="0.25">
      <c r="A95" s="51"/>
      <c r="B95" s="17">
        <v>0</v>
      </c>
      <c r="C95" s="17">
        <v>0</v>
      </c>
      <c r="D95" s="61"/>
      <c r="E95" s="50"/>
      <c r="F95" s="17">
        <v>0</v>
      </c>
      <c r="G95" s="50"/>
      <c r="H95" s="57"/>
      <c r="I95" s="17">
        <v>0</v>
      </c>
      <c r="J95" s="17">
        <v>0</v>
      </c>
      <c r="K95" s="61"/>
      <c r="L95" s="50"/>
      <c r="M95" s="17">
        <v>0</v>
      </c>
      <c r="N95" s="50"/>
    </row>
    <row r="96" spans="1:14" ht="18.75" x14ac:dyDescent="0.25">
      <c r="A96" s="51"/>
      <c r="B96" s="17">
        <v>0</v>
      </c>
      <c r="C96" s="17">
        <v>0</v>
      </c>
      <c r="D96" s="61"/>
      <c r="E96" s="50"/>
      <c r="F96" s="17">
        <v>0</v>
      </c>
      <c r="G96" s="50"/>
      <c r="H96" s="57"/>
      <c r="I96" s="17">
        <v>0</v>
      </c>
      <c r="J96" s="17">
        <v>0</v>
      </c>
      <c r="K96" s="61"/>
      <c r="L96" s="50"/>
      <c r="M96" s="17">
        <v>0</v>
      </c>
      <c r="N96" s="50"/>
    </row>
    <row r="97" spans="1:14" ht="18.75" x14ac:dyDescent="0.25">
      <c r="A97" s="51"/>
      <c r="B97" s="17">
        <v>0</v>
      </c>
      <c r="C97" s="17">
        <v>0</v>
      </c>
      <c r="D97" s="61"/>
      <c r="E97" s="50"/>
      <c r="F97" s="17">
        <v>0</v>
      </c>
      <c r="G97" s="50"/>
      <c r="H97" s="57"/>
      <c r="I97" s="17">
        <v>0</v>
      </c>
      <c r="J97" s="17">
        <v>0</v>
      </c>
      <c r="K97" s="61"/>
      <c r="L97" s="50"/>
      <c r="M97" s="17">
        <v>0</v>
      </c>
      <c r="N97" s="50"/>
    </row>
    <row r="98" spans="1:14" ht="18.75" x14ac:dyDescent="0.25">
      <c r="A98" s="51"/>
      <c r="B98" s="17">
        <v>0</v>
      </c>
      <c r="C98" s="17">
        <v>0</v>
      </c>
      <c r="D98" s="61"/>
      <c r="E98" s="50"/>
      <c r="F98" s="17">
        <v>0</v>
      </c>
      <c r="G98" s="50"/>
      <c r="H98" s="57"/>
      <c r="I98" s="17">
        <v>0</v>
      </c>
      <c r="J98" s="17">
        <v>0</v>
      </c>
      <c r="K98" s="61"/>
      <c r="L98" s="50"/>
      <c r="M98" s="17">
        <v>0</v>
      </c>
      <c r="N98" s="50"/>
    </row>
    <row r="99" spans="1:14" ht="18.75" x14ac:dyDescent="0.25">
      <c r="A99" s="51"/>
      <c r="B99" s="17">
        <v>0</v>
      </c>
      <c r="C99" s="17">
        <v>0</v>
      </c>
      <c r="D99" s="61"/>
      <c r="E99" s="50"/>
      <c r="F99" s="17">
        <v>0</v>
      </c>
      <c r="G99" s="50"/>
      <c r="H99" s="57"/>
      <c r="I99" s="17">
        <v>0</v>
      </c>
      <c r="J99" s="17">
        <v>0</v>
      </c>
      <c r="K99" s="61"/>
      <c r="L99" s="50"/>
      <c r="M99" s="17">
        <v>0</v>
      </c>
      <c r="N99" s="50"/>
    </row>
    <row r="100" spans="1:14" ht="18.75" x14ac:dyDescent="0.25">
      <c r="A100" s="51"/>
      <c r="B100" s="17">
        <v>0</v>
      </c>
      <c r="C100" s="17">
        <v>0</v>
      </c>
      <c r="D100" s="61"/>
      <c r="E100" s="50"/>
      <c r="F100" s="17">
        <v>0</v>
      </c>
      <c r="G100" s="50"/>
      <c r="H100" s="57"/>
      <c r="I100" s="17">
        <v>0</v>
      </c>
      <c r="J100" s="17">
        <v>0</v>
      </c>
      <c r="K100" s="61"/>
      <c r="L100" s="50"/>
      <c r="M100" s="17">
        <v>0</v>
      </c>
      <c r="N100" s="50"/>
    </row>
    <row r="101" spans="1:14" ht="18.75" x14ac:dyDescent="0.25">
      <c r="A101" s="51"/>
      <c r="B101" s="17">
        <v>0</v>
      </c>
      <c r="C101" s="17">
        <v>0</v>
      </c>
      <c r="D101" s="61"/>
      <c r="E101" s="50"/>
      <c r="F101" s="17">
        <v>0</v>
      </c>
      <c r="G101" s="50"/>
      <c r="H101" s="57"/>
      <c r="I101" s="17">
        <v>0</v>
      </c>
      <c r="J101" s="17">
        <v>0</v>
      </c>
      <c r="K101" s="61"/>
      <c r="L101" s="50"/>
      <c r="M101" s="17">
        <v>0</v>
      </c>
      <c r="N101" s="50"/>
    </row>
    <row r="102" spans="1:14" ht="18.75" x14ac:dyDescent="0.25">
      <c r="A102" s="51"/>
      <c r="B102" s="17">
        <v>0</v>
      </c>
      <c r="C102" s="17">
        <v>0</v>
      </c>
      <c r="D102" s="61"/>
      <c r="E102" s="50"/>
      <c r="F102" s="17">
        <v>0</v>
      </c>
      <c r="G102" s="50"/>
      <c r="H102" s="57"/>
      <c r="I102" s="17">
        <v>0</v>
      </c>
      <c r="J102" s="17">
        <v>0</v>
      </c>
      <c r="K102" s="61"/>
      <c r="L102" s="50"/>
      <c r="M102" s="17">
        <v>0</v>
      </c>
      <c r="N102" s="50"/>
    </row>
    <row r="103" spans="1:14" ht="18.75" x14ac:dyDescent="0.25">
      <c r="A103" s="51"/>
      <c r="B103" s="17">
        <v>0</v>
      </c>
      <c r="C103" s="17">
        <v>0</v>
      </c>
      <c r="D103" s="61"/>
      <c r="E103" s="50"/>
      <c r="F103" s="17">
        <v>0</v>
      </c>
      <c r="G103" s="50"/>
      <c r="H103" s="57"/>
      <c r="I103" s="17">
        <v>0</v>
      </c>
      <c r="J103" s="17">
        <v>0</v>
      </c>
      <c r="K103" s="61"/>
      <c r="L103" s="50"/>
      <c r="M103" s="17">
        <v>0</v>
      </c>
      <c r="N103" s="50"/>
    </row>
    <row r="104" spans="1:14" ht="18.75" x14ac:dyDescent="0.25">
      <c r="A104" s="51"/>
      <c r="B104" s="17">
        <v>0</v>
      </c>
      <c r="C104" s="17">
        <v>0</v>
      </c>
      <c r="D104" s="61"/>
      <c r="E104" s="50"/>
      <c r="F104" s="17">
        <v>0</v>
      </c>
      <c r="G104" s="50"/>
      <c r="H104" s="57"/>
      <c r="I104" s="17">
        <v>0</v>
      </c>
      <c r="J104" s="17">
        <v>0</v>
      </c>
      <c r="K104" s="61"/>
      <c r="L104" s="50"/>
      <c r="M104" s="17">
        <v>0</v>
      </c>
      <c r="N104" s="50"/>
    </row>
    <row r="105" spans="1:14" ht="18.75" x14ac:dyDescent="0.25">
      <c r="A105" s="51"/>
      <c r="B105" s="17">
        <v>0</v>
      </c>
      <c r="C105" s="17">
        <v>0</v>
      </c>
      <c r="D105" s="61"/>
      <c r="E105" s="50"/>
      <c r="F105" s="17">
        <v>0</v>
      </c>
      <c r="G105" s="50"/>
      <c r="H105" s="57"/>
      <c r="I105" s="17">
        <v>0</v>
      </c>
      <c r="J105" s="17">
        <v>0</v>
      </c>
      <c r="K105" s="61"/>
      <c r="L105" s="50"/>
      <c r="M105" s="17">
        <v>0</v>
      </c>
      <c r="N105" s="50"/>
    </row>
    <row r="106" spans="1:14" ht="18.75" x14ac:dyDescent="0.25">
      <c r="A106" s="51"/>
      <c r="B106" s="17">
        <v>0</v>
      </c>
      <c r="C106" s="17">
        <v>0</v>
      </c>
      <c r="D106" s="61"/>
      <c r="E106" s="50"/>
      <c r="F106" s="17">
        <v>0</v>
      </c>
      <c r="G106" s="50"/>
      <c r="H106" s="57"/>
      <c r="I106" s="17">
        <v>0</v>
      </c>
      <c r="J106" s="17">
        <v>0</v>
      </c>
      <c r="K106" s="61"/>
      <c r="L106" s="50"/>
      <c r="M106" s="17">
        <v>0</v>
      </c>
      <c r="N106" s="50"/>
    </row>
    <row r="107" spans="1:14" ht="18.75" x14ac:dyDescent="0.25">
      <c r="A107" s="51"/>
      <c r="B107" s="17">
        <v>0</v>
      </c>
      <c r="C107" s="17">
        <v>0</v>
      </c>
      <c r="D107" s="61"/>
      <c r="E107" s="50"/>
      <c r="F107" s="17">
        <v>0</v>
      </c>
      <c r="G107" s="50"/>
      <c r="H107" s="57"/>
      <c r="I107" s="17">
        <v>0</v>
      </c>
      <c r="J107" s="17">
        <v>0</v>
      </c>
      <c r="K107" s="61"/>
      <c r="L107" s="50"/>
      <c r="M107" s="17">
        <v>0</v>
      </c>
      <c r="N107" s="50"/>
    </row>
    <row r="108" spans="1:14" ht="18.75" x14ac:dyDescent="0.25">
      <c r="A108" s="51"/>
      <c r="B108" s="17">
        <v>0</v>
      </c>
      <c r="C108" s="17">
        <v>0</v>
      </c>
      <c r="D108" s="61"/>
      <c r="E108" s="50"/>
      <c r="F108" s="17">
        <v>0</v>
      </c>
      <c r="G108" s="50"/>
      <c r="H108" s="57"/>
      <c r="I108" s="17">
        <v>0</v>
      </c>
      <c r="J108" s="17">
        <v>0</v>
      </c>
      <c r="K108" s="61"/>
      <c r="L108" s="50"/>
      <c r="M108" s="17">
        <v>0</v>
      </c>
      <c r="N108" s="50"/>
    </row>
    <row r="109" spans="1:14" ht="18.75" x14ac:dyDescent="0.25">
      <c r="A109" s="51"/>
      <c r="B109" s="17">
        <v>0</v>
      </c>
      <c r="C109" s="17">
        <v>0</v>
      </c>
      <c r="D109" s="61"/>
      <c r="E109" s="50"/>
      <c r="F109" s="17">
        <v>0</v>
      </c>
      <c r="G109" s="50"/>
      <c r="H109" s="57"/>
      <c r="I109" s="17">
        <v>0</v>
      </c>
      <c r="J109" s="17">
        <v>0</v>
      </c>
      <c r="K109" s="61"/>
      <c r="L109" s="50"/>
      <c r="M109" s="17">
        <v>0</v>
      </c>
      <c r="N109" s="50"/>
    </row>
    <row r="110" spans="1:14" ht="18.75" x14ac:dyDescent="0.25">
      <c r="A110" s="51"/>
      <c r="B110" s="17">
        <v>0</v>
      </c>
      <c r="C110" s="17">
        <v>0</v>
      </c>
      <c r="D110" s="61"/>
      <c r="E110" s="50"/>
      <c r="F110" s="17">
        <v>0</v>
      </c>
      <c r="G110" s="50"/>
      <c r="H110" s="57"/>
      <c r="I110" s="17">
        <v>0</v>
      </c>
      <c r="J110" s="17">
        <v>0</v>
      </c>
      <c r="K110" s="61"/>
      <c r="L110" s="50"/>
      <c r="M110" s="17">
        <v>0</v>
      </c>
      <c r="N110" s="50"/>
    </row>
    <row r="111" spans="1:14" ht="18.75" x14ac:dyDescent="0.25">
      <c r="A111" s="51"/>
      <c r="B111" s="17">
        <v>0</v>
      </c>
      <c r="C111" s="17">
        <v>0</v>
      </c>
      <c r="D111" s="61"/>
      <c r="E111" s="50"/>
      <c r="F111" s="17">
        <v>0</v>
      </c>
      <c r="G111" s="50"/>
      <c r="H111" s="57"/>
      <c r="I111" s="17">
        <v>0</v>
      </c>
      <c r="J111" s="17">
        <v>0</v>
      </c>
      <c r="K111" s="61"/>
      <c r="L111" s="50"/>
      <c r="M111" s="17">
        <v>0</v>
      </c>
      <c r="N111" s="50"/>
    </row>
    <row r="112" spans="1:14" ht="18.75" x14ac:dyDescent="0.25">
      <c r="A112" s="51"/>
      <c r="B112" s="17">
        <v>0</v>
      </c>
      <c r="C112" s="17">
        <v>0</v>
      </c>
      <c r="D112" s="61"/>
      <c r="E112" s="50"/>
      <c r="F112" s="17">
        <v>0</v>
      </c>
      <c r="G112" s="50"/>
      <c r="H112" s="57"/>
      <c r="I112" s="17">
        <v>0</v>
      </c>
      <c r="J112" s="17">
        <v>0</v>
      </c>
      <c r="K112" s="61"/>
      <c r="L112" s="50"/>
      <c r="M112" s="17">
        <v>0</v>
      </c>
      <c r="N112" s="50"/>
    </row>
    <row r="113" spans="1:14" ht="18.75" x14ac:dyDescent="0.25">
      <c r="A113" s="51"/>
      <c r="B113" s="17">
        <v>0</v>
      </c>
      <c r="C113" s="17">
        <v>0</v>
      </c>
      <c r="D113" s="61"/>
      <c r="E113" s="50"/>
      <c r="F113" s="17">
        <v>0</v>
      </c>
      <c r="G113" s="50"/>
      <c r="H113" s="57"/>
      <c r="I113" s="17">
        <v>0</v>
      </c>
      <c r="J113" s="17">
        <v>0</v>
      </c>
      <c r="K113" s="61"/>
      <c r="L113" s="50"/>
      <c r="M113" s="17">
        <v>0</v>
      </c>
      <c r="N113" s="50"/>
    </row>
    <row r="114" spans="1:14" ht="18.75" x14ac:dyDescent="0.25">
      <c r="A114" s="51"/>
      <c r="B114" s="17">
        <v>0</v>
      </c>
      <c r="C114" s="17">
        <v>0</v>
      </c>
      <c r="D114" s="61"/>
      <c r="E114" s="50"/>
      <c r="F114" s="17">
        <v>0</v>
      </c>
      <c r="G114" s="50"/>
      <c r="H114" s="57"/>
      <c r="I114" s="17">
        <v>0</v>
      </c>
      <c r="J114" s="17">
        <v>0</v>
      </c>
      <c r="K114" s="61"/>
      <c r="L114" s="50"/>
      <c r="M114" s="17">
        <v>0</v>
      </c>
      <c r="N114" s="50"/>
    </row>
    <row r="115" spans="1:14" ht="18.75" x14ac:dyDescent="0.25">
      <c r="A115" s="51"/>
      <c r="B115" s="17">
        <v>0</v>
      </c>
      <c r="C115" s="17">
        <v>0</v>
      </c>
      <c r="D115" s="61"/>
      <c r="E115" s="50"/>
      <c r="F115" s="17">
        <v>0</v>
      </c>
      <c r="G115" s="50"/>
      <c r="H115" s="57"/>
      <c r="I115" s="17">
        <v>0</v>
      </c>
      <c r="J115" s="17">
        <v>0</v>
      </c>
      <c r="K115" s="61"/>
      <c r="L115" s="50"/>
      <c r="M115" s="17">
        <v>0</v>
      </c>
      <c r="N115" s="50"/>
    </row>
    <row r="116" spans="1:14" ht="18.75" x14ac:dyDescent="0.25">
      <c r="A116" s="51"/>
      <c r="B116" s="17">
        <v>0</v>
      </c>
      <c r="C116" s="17">
        <v>0</v>
      </c>
      <c r="D116" s="61"/>
      <c r="E116" s="50"/>
      <c r="F116" s="17">
        <v>0</v>
      </c>
      <c r="G116" s="50"/>
      <c r="H116" s="57"/>
      <c r="I116" s="17">
        <v>0</v>
      </c>
      <c r="J116" s="17">
        <v>0</v>
      </c>
      <c r="K116" s="61"/>
      <c r="L116" s="50"/>
      <c r="M116" s="17">
        <v>0</v>
      </c>
      <c r="N116" s="50"/>
    </row>
    <row r="117" spans="1:14" ht="18.75" x14ac:dyDescent="0.25">
      <c r="A117" s="51"/>
      <c r="B117" s="17">
        <v>0</v>
      </c>
      <c r="C117" s="17">
        <v>0</v>
      </c>
      <c r="D117" s="61"/>
      <c r="E117" s="50"/>
      <c r="F117" s="17">
        <v>0</v>
      </c>
      <c r="G117" s="50"/>
      <c r="H117" s="57"/>
      <c r="I117" s="17">
        <v>0</v>
      </c>
      <c r="J117" s="17">
        <v>0</v>
      </c>
      <c r="K117" s="61"/>
      <c r="L117" s="50"/>
      <c r="M117" s="17">
        <v>0</v>
      </c>
      <c r="N117" s="50"/>
    </row>
    <row r="118" spans="1:14" ht="18.75" x14ac:dyDescent="0.25">
      <c r="A118" s="51"/>
      <c r="B118" s="17">
        <v>0</v>
      </c>
      <c r="C118" s="17">
        <v>0</v>
      </c>
      <c r="D118" s="61"/>
      <c r="E118" s="50"/>
      <c r="F118" s="17">
        <v>0</v>
      </c>
      <c r="G118" s="50"/>
      <c r="H118" s="57"/>
      <c r="I118" s="17">
        <v>0</v>
      </c>
      <c r="J118" s="17">
        <v>0</v>
      </c>
      <c r="K118" s="61"/>
      <c r="L118" s="50"/>
      <c r="M118" s="17">
        <v>0</v>
      </c>
      <c r="N118" s="50"/>
    </row>
    <row r="119" spans="1:14" ht="18.75" x14ac:dyDescent="0.25">
      <c r="A119" s="51"/>
      <c r="B119" s="17">
        <v>0</v>
      </c>
      <c r="C119" s="17">
        <v>0</v>
      </c>
      <c r="D119" s="61"/>
      <c r="E119" s="50"/>
      <c r="F119" s="17">
        <v>0</v>
      </c>
      <c r="G119" s="50"/>
      <c r="H119" s="57"/>
      <c r="I119" s="17">
        <v>0</v>
      </c>
      <c r="J119" s="17">
        <v>0</v>
      </c>
      <c r="K119" s="61"/>
      <c r="L119" s="50"/>
      <c r="M119" s="17">
        <v>0</v>
      </c>
      <c r="N119" s="50"/>
    </row>
    <row r="120" spans="1:14" ht="18.75" x14ac:dyDescent="0.25">
      <c r="A120" s="51"/>
      <c r="B120" s="17">
        <v>0</v>
      </c>
      <c r="C120" s="17">
        <v>0</v>
      </c>
      <c r="D120" s="61"/>
      <c r="E120" s="50"/>
      <c r="F120" s="17">
        <v>0</v>
      </c>
      <c r="G120" s="50"/>
      <c r="H120" s="57"/>
      <c r="I120" s="17">
        <v>0</v>
      </c>
      <c r="J120" s="17">
        <v>0</v>
      </c>
      <c r="K120" s="61"/>
      <c r="L120" s="50"/>
      <c r="M120" s="17">
        <v>0</v>
      </c>
      <c r="N120" s="50"/>
    </row>
    <row r="121" spans="1:14" ht="18.75" x14ac:dyDescent="0.25">
      <c r="B121" s="17">
        <v>0</v>
      </c>
      <c r="C121" s="17">
        <v>0</v>
      </c>
      <c r="D121" s="61"/>
      <c r="E121" s="50"/>
      <c r="F121" s="17">
        <v>0</v>
      </c>
      <c r="G121" s="50"/>
      <c r="H121" s="57"/>
      <c r="I121" s="17">
        <v>0</v>
      </c>
      <c r="J121" s="17">
        <v>0</v>
      </c>
      <c r="K121" s="61"/>
      <c r="L121" s="50"/>
      <c r="M121" s="17">
        <v>0</v>
      </c>
      <c r="N121" s="50"/>
    </row>
    <row r="122" spans="1:14" ht="18.75" x14ac:dyDescent="0.25">
      <c r="A122" s="51"/>
      <c r="B122" s="17">
        <v>0</v>
      </c>
      <c r="C122" s="17">
        <v>0</v>
      </c>
      <c r="D122" s="61"/>
      <c r="E122" s="50"/>
      <c r="F122" s="17">
        <v>0</v>
      </c>
      <c r="G122" s="50"/>
      <c r="H122" s="57"/>
      <c r="I122" s="17">
        <v>0</v>
      </c>
      <c r="J122" s="17">
        <v>0</v>
      </c>
      <c r="K122" s="61"/>
      <c r="L122" s="50"/>
      <c r="M122" s="17">
        <v>0</v>
      </c>
      <c r="N122" s="50"/>
    </row>
    <row r="123" spans="1:14" ht="18.75" x14ac:dyDescent="0.25">
      <c r="A123" s="51"/>
      <c r="B123" s="17">
        <v>0</v>
      </c>
      <c r="C123" s="17">
        <v>0</v>
      </c>
      <c r="D123" s="61"/>
      <c r="E123" s="50"/>
      <c r="F123" s="17">
        <v>0</v>
      </c>
      <c r="G123" s="50"/>
      <c r="H123" s="57"/>
      <c r="I123" s="17">
        <v>0</v>
      </c>
      <c r="J123" s="17">
        <v>0</v>
      </c>
      <c r="K123" s="61"/>
      <c r="L123" s="50"/>
      <c r="M123" s="17">
        <v>0</v>
      </c>
      <c r="N123" s="50"/>
    </row>
    <row r="124" spans="1:14" ht="18.75" x14ac:dyDescent="0.25">
      <c r="A124" s="51"/>
      <c r="B124" s="17">
        <v>0</v>
      </c>
      <c r="C124" s="17">
        <v>0</v>
      </c>
      <c r="D124" s="61"/>
      <c r="E124" s="50"/>
      <c r="F124" s="17">
        <v>0</v>
      </c>
      <c r="G124" s="50"/>
      <c r="H124" s="57"/>
      <c r="I124" s="17">
        <v>0</v>
      </c>
      <c r="J124" s="17">
        <v>0</v>
      </c>
      <c r="K124" s="61"/>
      <c r="L124" s="50"/>
      <c r="M124" s="17">
        <v>0</v>
      </c>
      <c r="N124" s="50"/>
    </row>
    <row r="125" spans="1:14" ht="18.75" x14ac:dyDescent="0.25">
      <c r="A125" s="51"/>
      <c r="B125" s="17">
        <v>0</v>
      </c>
      <c r="C125" s="17">
        <v>0</v>
      </c>
      <c r="D125" s="61"/>
      <c r="E125" s="50"/>
      <c r="F125" s="17">
        <v>0</v>
      </c>
      <c r="G125" s="50"/>
      <c r="H125" s="57"/>
      <c r="I125" s="17">
        <v>0</v>
      </c>
      <c r="J125" s="17">
        <v>0</v>
      </c>
      <c r="K125" s="61"/>
      <c r="L125" s="50"/>
      <c r="M125" s="17">
        <v>0</v>
      </c>
      <c r="N125" s="50"/>
    </row>
    <row r="126" spans="1:14" ht="18.75" x14ac:dyDescent="0.25">
      <c r="A126" s="51"/>
      <c r="B126" s="17">
        <v>0</v>
      </c>
      <c r="C126" s="17">
        <v>0</v>
      </c>
      <c r="D126" s="61"/>
      <c r="E126" s="50"/>
      <c r="F126" s="17">
        <v>0</v>
      </c>
      <c r="G126" s="50"/>
      <c r="H126" s="57"/>
      <c r="I126" s="17">
        <v>0</v>
      </c>
      <c r="J126" s="17">
        <v>0</v>
      </c>
      <c r="K126" s="61"/>
      <c r="L126" s="50"/>
      <c r="M126" s="17">
        <v>0</v>
      </c>
      <c r="N126" s="50"/>
    </row>
    <row r="127" spans="1:14" ht="18.75" x14ac:dyDescent="0.25">
      <c r="A127" s="51"/>
      <c r="B127" s="17">
        <v>0</v>
      </c>
      <c r="C127" s="17">
        <v>0</v>
      </c>
      <c r="D127" s="61"/>
      <c r="E127" s="50"/>
      <c r="F127" s="17">
        <v>0</v>
      </c>
      <c r="G127" s="50"/>
      <c r="H127" s="57"/>
      <c r="I127" s="17">
        <v>0</v>
      </c>
      <c r="J127" s="17">
        <v>0</v>
      </c>
      <c r="K127" s="61"/>
      <c r="L127" s="50"/>
      <c r="M127" s="17">
        <v>0</v>
      </c>
      <c r="N127" s="50"/>
    </row>
    <row r="128" spans="1:14" ht="18.75" x14ac:dyDescent="0.25">
      <c r="A128" s="51"/>
      <c r="B128" s="17">
        <v>0</v>
      </c>
      <c r="C128" s="17">
        <v>0</v>
      </c>
      <c r="D128" s="61"/>
      <c r="E128" s="50"/>
      <c r="F128" s="17">
        <v>0</v>
      </c>
      <c r="G128" s="50"/>
      <c r="H128" s="57"/>
      <c r="I128" s="17">
        <v>0</v>
      </c>
      <c r="J128" s="17">
        <v>0</v>
      </c>
      <c r="K128" s="61"/>
      <c r="L128" s="50"/>
      <c r="M128" s="17">
        <v>0</v>
      </c>
      <c r="N128" s="50"/>
    </row>
    <row r="129" spans="1:14" ht="18.75" x14ac:dyDescent="0.25">
      <c r="A129" s="51"/>
      <c r="B129" s="17">
        <v>0</v>
      </c>
      <c r="C129" s="17">
        <v>0</v>
      </c>
      <c r="D129" s="61"/>
      <c r="E129" s="50"/>
      <c r="F129" s="17">
        <v>0</v>
      </c>
      <c r="G129" s="50"/>
      <c r="H129" s="57"/>
      <c r="I129" s="17">
        <v>0</v>
      </c>
      <c r="J129" s="17">
        <v>0</v>
      </c>
      <c r="K129" s="61"/>
      <c r="L129" s="50"/>
      <c r="M129" s="17">
        <v>0</v>
      </c>
      <c r="N129" s="50"/>
    </row>
    <row r="130" spans="1:14" ht="18.75" x14ac:dyDescent="0.25">
      <c r="A130" s="51"/>
      <c r="B130" s="17">
        <v>0</v>
      </c>
      <c r="C130" s="17">
        <v>0</v>
      </c>
      <c r="D130" s="61"/>
      <c r="E130" s="50"/>
      <c r="F130" s="17">
        <v>0</v>
      </c>
      <c r="G130" s="50"/>
      <c r="H130" s="57"/>
      <c r="I130" s="17">
        <v>0</v>
      </c>
      <c r="J130" s="17">
        <v>0</v>
      </c>
      <c r="K130" s="61"/>
      <c r="L130" s="50"/>
      <c r="M130" s="17">
        <v>0</v>
      </c>
      <c r="N130" s="50"/>
    </row>
    <row r="131" spans="1:14" ht="18.75" x14ac:dyDescent="0.25">
      <c r="A131" s="51"/>
      <c r="B131" s="17">
        <v>0</v>
      </c>
      <c r="C131" s="17">
        <v>0</v>
      </c>
      <c r="D131" s="61"/>
      <c r="E131" s="50"/>
      <c r="F131" s="17">
        <v>0</v>
      </c>
      <c r="G131" s="50"/>
      <c r="H131" s="57"/>
      <c r="I131" s="17">
        <v>0</v>
      </c>
      <c r="J131" s="17">
        <v>0</v>
      </c>
      <c r="K131" s="61"/>
      <c r="L131" s="50"/>
      <c r="M131" s="17">
        <v>0</v>
      </c>
      <c r="N131" s="50"/>
    </row>
    <row r="132" spans="1:14" ht="18.75" x14ac:dyDescent="0.25">
      <c r="A132" s="51"/>
      <c r="B132" s="17">
        <v>0</v>
      </c>
      <c r="C132" s="17">
        <v>0</v>
      </c>
      <c r="D132" s="61"/>
      <c r="E132" s="50"/>
      <c r="F132" s="17">
        <v>0</v>
      </c>
      <c r="G132" s="50"/>
      <c r="H132" s="57"/>
      <c r="I132" s="17">
        <v>0</v>
      </c>
      <c r="J132" s="17">
        <v>0</v>
      </c>
      <c r="K132" s="61"/>
      <c r="L132" s="50"/>
      <c r="M132" s="17">
        <v>0</v>
      </c>
      <c r="N132" s="50"/>
    </row>
    <row r="133" spans="1:14" ht="18.75" x14ac:dyDescent="0.25">
      <c r="A133" s="51"/>
      <c r="B133" s="17">
        <v>0</v>
      </c>
      <c r="C133" s="17">
        <v>0</v>
      </c>
      <c r="D133" s="61"/>
      <c r="E133" s="50"/>
      <c r="F133" s="17">
        <v>0</v>
      </c>
      <c r="G133" s="50"/>
      <c r="H133" s="57"/>
      <c r="I133" s="17">
        <v>0</v>
      </c>
      <c r="J133" s="17">
        <v>0</v>
      </c>
      <c r="K133" s="61"/>
      <c r="L133" s="50"/>
      <c r="M133" s="17">
        <v>0</v>
      </c>
      <c r="N133" s="50"/>
    </row>
    <row r="134" spans="1:14" ht="18.75" x14ac:dyDescent="0.25">
      <c r="A134" s="51"/>
      <c r="B134" s="17">
        <v>0</v>
      </c>
      <c r="C134" s="17">
        <v>0</v>
      </c>
      <c r="D134" s="61"/>
      <c r="E134" s="50"/>
      <c r="F134" s="17">
        <v>0</v>
      </c>
      <c r="G134" s="50"/>
      <c r="H134" s="57"/>
      <c r="I134" s="17">
        <v>0</v>
      </c>
      <c r="J134" s="17">
        <v>0</v>
      </c>
      <c r="K134" s="61"/>
      <c r="L134" s="50"/>
      <c r="M134" s="17">
        <v>0</v>
      </c>
      <c r="N134" s="50"/>
    </row>
    <row r="135" spans="1:14" ht="18.75" x14ac:dyDescent="0.25">
      <c r="A135" s="51"/>
      <c r="B135" s="17">
        <v>0</v>
      </c>
      <c r="C135" s="17">
        <v>0</v>
      </c>
      <c r="D135" s="61"/>
      <c r="E135" s="50"/>
      <c r="F135" s="17">
        <v>0</v>
      </c>
      <c r="G135" s="50"/>
      <c r="H135" s="57"/>
      <c r="I135" s="17">
        <v>0</v>
      </c>
      <c r="J135" s="17">
        <v>0</v>
      </c>
      <c r="K135" s="61"/>
      <c r="L135" s="50"/>
      <c r="M135" s="17">
        <v>0</v>
      </c>
      <c r="N135" s="50"/>
    </row>
    <row r="136" spans="1:14" ht="18.75" x14ac:dyDescent="0.25">
      <c r="A136" s="51"/>
      <c r="B136" s="17">
        <v>0</v>
      </c>
      <c r="C136" s="17">
        <v>0</v>
      </c>
      <c r="D136" s="61"/>
      <c r="E136" s="50"/>
      <c r="F136" s="17">
        <v>0</v>
      </c>
      <c r="G136" s="50"/>
      <c r="H136" s="57"/>
      <c r="I136" s="17">
        <v>0</v>
      </c>
      <c r="J136" s="17">
        <v>0</v>
      </c>
      <c r="K136" s="61"/>
      <c r="L136" s="50"/>
      <c r="M136" s="17">
        <v>0</v>
      </c>
      <c r="N136" s="50"/>
    </row>
    <row r="137" spans="1:14" ht="18.75" x14ac:dyDescent="0.25">
      <c r="A137" s="51"/>
      <c r="B137" s="17">
        <v>0</v>
      </c>
      <c r="C137" s="17">
        <v>0</v>
      </c>
      <c r="D137" s="61"/>
      <c r="E137" s="50"/>
      <c r="F137" s="17">
        <v>0</v>
      </c>
      <c r="G137" s="50"/>
      <c r="H137" s="57"/>
      <c r="I137" s="17">
        <v>0</v>
      </c>
      <c r="J137" s="17">
        <v>0</v>
      </c>
      <c r="K137" s="61"/>
      <c r="L137" s="50"/>
      <c r="M137" s="17">
        <v>0</v>
      </c>
      <c r="N137" s="50"/>
    </row>
    <row r="138" spans="1:14" ht="18.75" x14ac:dyDescent="0.25">
      <c r="A138" s="51"/>
      <c r="B138" s="17">
        <v>0</v>
      </c>
      <c r="C138" s="17">
        <v>0</v>
      </c>
      <c r="D138" s="61"/>
      <c r="E138" s="50"/>
      <c r="F138" s="17">
        <v>0</v>
      </c>
      <c r="G138" s="50"/>
      <c r="H138" s="57"/>
      <c r="I138" s="17">
        <v>0</v>
      </c>
      <c r="J138" s="17">
        <v>0</v>
      </c>
      <c r="K138" s="61"/>
      <c r="L138" s="50"/>
      <c r="M138" s="17">
        <v>0</v>
      </c>
      <c r="N138" s="50"/>
    </row>
    <row r="139" spans="1:14" ht="18.75" x14ac:dyDescent="0.25">
      <c r="A139" s="51"/>
      <c r="B139" s="17">
        <v>0</v>
      </c>
      <c r="C139" s="17">
        <v>0</v>
      </c>
      <c r="D139" s="61"/>
      <c r="E139" s="50"/>
      <c r="F139" s="17">
        <v>0</v>
      </c>
      <c r="G139" s="50"/>
      <c r="H139" s="57"/>
      <c r="I139" s="17">
        <v>0</v>
      </c>
      <c r="J139" s="17">
        <v>0</v>
      </c>
      <c r="K139" s="61"/>
      <c r="L139" s="50"/>
      <c r="M139" s="17">
        <v>0</v>
      </c>
      <c r="N139" s="50"/>
    </row>
    <row r="140" spans="1:14" ht="18.75" x14ac:dyDescent="0.25">
      <c r="A140" s="51"/>
      <c r="B140" s="17">
        <v>0</v>
      </c>
      <c r="C140" s="17">
        <v>0</v>
      </c>
      <c r="D140" s="61"/>
      <c r="E140" s="50"/>
      <c r="F140" s="17">
        <v>0</v>
      </c>
      <c r="G140" s="50"/>
      <c r="H140" s="57"/>
      <c r="I140" s="17">
        <v>0</v>
      </c>
      <c r="J140" s="17">
        <v>0</v>
      </c>
      <c r="K140" s="61"/>
      <c r="L140" s="50"/>
      <c r="M140" s="17">
        <v>0</v>
      </c>
      <c r="N140" s="50"/>
    </row>
    <row r="141" spans="1:14" ht="18.75" x14ac:dyDescent="0.25">
      <c r="A141" s="51"/>
      <c r="B141" s="17">
        <v>0</v>
      </c>
      <c r="C141" s="17">
        <v>0</v>
      </c>
      <c r="D141" s="61"/>
      <c r="E141" s="50"/>
      <c r="F141" s="17">
        <v>0</v>
      </c>
      <c r="G141" s="50"/>
      <c r="H141" s="57"/>
      <c r="I141" s="17">
        <v>0</v>
      </c>
      <c r="J141" s="17">
        <v>0</v>
      </c>
      <c r="K141" s="61"/>
      <c r="L141" s="50"/>
      <c r="M141" s="17">
        <v>0</v>
      </c>
      <c r="N141" s="50"/>
    </row>
    <row r="142" spans="1:14" ht="18.75" x14ac:dyDescent="0.25">
      <c r="A142" s="51"/>
      <c r="B142" s="17">
        <v>0</v>
      </c>
      <c r="C142" s="17">
        <v>0</v>
      </c>
      <c r="D142" s="61"/>
      <c r="E142" s="50"/>
      <c r="F142" s="17">
        <v>0</v>
      </c>
      <c r="G142" s="50"/>
      <c r="H142" s="57"/>
      <c r="I142" s="17">
        <v>0</v>
      </c>
      <c r="J142" s="17">
        <v>0</v>
      </c>
      <c r="K142" s="61"/>
      <c r="L142" s="50"/>
      <c r="M142" s="17">
        <v>0</v>
      </c>
      <c r="N142" s="50"/>
    </row>
    <row r="143" spans="1:14" ht="18.75" x14ac:dyDescent="0.25">
      <c r="A143" s="51"/>
      <c r="B143" s="17">
        <v>0</v>
      </c>
      <c r="C143" s="17">
        <v>0</v>
      </c>
      <c r="D143" s="61"/>
      <c r="E143" s="50"/>
      <c r="F143" s="17">
        <v>0</v>
      </c>
      <c r="G143" s="50"/>
      <c r="H143" s="57"/>
      <c r="I143" s="17">
        <v>0</v>
      </c>
      <c r="J143" s="17">
        <v>0</v>
      </c>
      <c r="K143" s="61"/>
      <c r="L143" s="50"/>
      <c r="M143" s="17">
        <v>0</v>
      </c>
      <c r="N143" s="50"/>
    </row>
    <row r="144" spans="1:14" ht="18.75" x14ac:dyDescent="0.25">
      <c r="A144" s="51"/>
      <c r="B144" s="17">
        <v>0</v>
      </c>
      <c r="C144" s="17">
        <v>0</v>
      </c>
      <c r="D144" s="61"/>
      <c r="E144" s="50"/>
      <c r="F144" s="17">
        <v>0</v>
      </c>
      <c r="G144" s="50"/>
      <c r="H144" s="57"/>
      <c r="I144" s="17">
        <v>0</v>
      </c>
      <c r="J144" s="17">
        <v>0</v>
      </c>
      <c r="K144" s="61"/>
      <c r="L144" s="50"/>
      <c r="M144" s="17">
        <v>0</v>
      </c>
      <c r="N144" s="50"/>
    </row>
    <row r="145" spans="1:14" ht="18.75" x14ac:dyDescent="0.25">
      <c r="A145" s="51"/>
      <c r="B145" s="17">
        <v>0</v>
      </c>
      <c r="C145" s="17">
        <v>0</v>
      </c>
      <c r="D145" s="61"/>
      <c r="E145" s="50"/>
      <c r="F145" s="17">
        <v>0</v>
      </c>
      <c r="G145" s="50"/>
      <c r="H145" s="57"/>
      <c r="I145" s="17">
        <v>0</v>
      </c>
      <c r="J145" s="17">
        <v>0</v>
      </c>
      <c r="K145" s="61"/>
      <c r="L145" s="50"/>
      <c r="M145" s="17">
        <v>0</v>
      </c>
      <c r="N145" s="50"/>
    </row>
    <row r="146" spans="1:14" ht="18.75" x14ac:dyDescent="0.25">
      <c r="A146" s="51"/>
      <c r="B146" s="17">
        <v>0</v>
      </c>
      <c r="C146" s="17">
        <v>0</v>
      </c>
      <c r="D146" s="61"/>
      <c r="E146" s="50"/>
      <c r="F146" s="17">
        <v>0</v>
      </c>
      <c r="G146" s="50"/>
      <c r="H146" s="57"/>
      <c r="I146" s="17">
        <v>0</v>
      </c>
      <c r="J146" s="17">
        <v>0</v>
      </c>
      <c r="K146" s="61"/>
      <c r="L146" s="50"/>
      <c r="M146" s="17">
        <v>0</v>
      </c>
      <c r="N146" s="50"/>
    </row>
    <row r="147" spans="1:14" ht="18.75" x14ac:dyDescent="0.3">
      <c r="B147" s="2"/>
      <c r="C147" s="2"/>
      <c r="D147" s="1"/>
      <c r="E147" s="1"/>
      <c r="F147" s="1"/>
      <c r="G147" s="1"/>
      <c r="M147" s="195"/>
    </row>
    <row r="148" spans="1:14" ht="18.75" x14ac:dyDescent="0.3">
      <c r="B148" s="2"/>
      <c r="C148" s="2"/>
      <c r="D148" s="1"/>
      <c r="E148" s="1"/>
      <c r="F148" s="1"/>
      <c r="G148" s="1"/>
      <c r="M148" s="195"/>
    </row>
    <row r="149" spans="1:14" ht="18.75" x14ac:dyDescent="0.3">
      <c r="B149" s="2"/>
      <c r="C149" s="2"/>
      <c r="D149" s="1"/>
      <c r="E149" s="1"/>
      <c r="F149" s="1"/>
      <c r="G149" s="1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view="pageBreakPreview" zoomScale="90" zoomScaleSheetLayoutView="90" workbookViewId="0">
      <selection activeCell="F13" sqref="F13"/>
    </sheetView>
  </sheetViews>
  <sheetFormatPr defaultRowHeight="15" x14ac:dyDescent="0.25"/>
  <cols>
    <col min="1" max="1" width="49.42578125" customWidth="1"/>
    <col min="2" max="4" width="18.5703125" customWidth="1"/>
  </cols>
  <sheetData>
    <row r="1" spans="1:4" ht="18.75" customHeight="1" x14ac:dyDescent="0.25">
      <c r="A1" s="111" t="s">
        <v>239</v>
      </c>
      <c r="B1" s="111"/>
      <c r="C1" s="111"/>
      <c r="D1" s="111"/>
    </row>
    <row r="2" spans="1:4" ht="94.5" customHeight="1" x14ac:dyDescent="0.25">
      <c r="A2" s="90" t="s">
        <v>237</v>
      </c>
      <c r="B2" s="23" t="s">
        <v>207</v>
      </c>
      <c r="C2" s="23" t="s">
        <v>208</v>
      </c>
      <c r="D2" s="23" t="s">
        <v>181</v>
      </c>
    </row>
    <row r="3" spans="1:4" ht="37.5" customHeight="1" x14ac:dyDescent="0.25">
      <c r="A3" s="86" t="s">
        <v>54</v>
      </c>
      <c r="B3" s="126">
        <v>38</v>
      </c>
      <c r="C3" s="19">
        <v>38</v>
      </c>
      <c r="D3" s="19">
        <v>2041</v>
      </c>
    </row>
    <row r="4" spans="1:4" ht="37.5" customHeight="1" x14ac:dyDescent="0.25">
      <c r="A4" s="86" t="s">
        <v>55</v>
      </c>
      <c r="B4" s="126">
        <v>31</v>
      </c>
      <c r="C4" s="19">
        <v>31</v>
      </c>
      <c r="D4" s="19">
        <v>1242</v>
      </c>
    </row>
    <row r="5" spans="1:4" ht="37.5" customHeight="1" x14ac:dyDescent="0.25">
      <c r="A5" s="86" t="s">
        <v>63</v>
      </c>
      <c r="B5" s="126">
        <v>0</v>
      </c>
      <c r="C5" s="19">
        <v>0</v>
      </c>
      <c r="D5" s="19">
        <v>0</v>
      </c>
    </row>
    <row r="6" spans="1:4" ht="37.5" customHeight="1" x14ac:dyDescent="0.25">
      <c r="A6" s="86" t="s">
        <v>64</v>
      </c>
      <c r="B6" s="126">
        <v>0</v>
      </c>
      <c r="C6" s="19">
        <v>0</v>
      </c>
      <c r="D6" s="19">
        <v>0</v>
      </c>
    </row>
    <row r="7" spans="1:4" ht="37.5" customHeight="1" x14ac:dyDescent="0.25">
      <c r="A7" s="86" t="s">
        <v>65</v>
      </c>
      <c r="B7" s="126">
        <v>8</v>
      </c>
      <c r="C7" s="19">
        <v>8</v>
      </c>
      <c r="D7" s="19">
        <v>300</v>
      </c>
    </row>
    <row r="8" spans="1:4" ht="37.5" customHeight="1" x14ac:dyDescent="0.25">
      <c r="A8" s="86" t="s">
        <v>66</v>
      </c>
      <c r="B8" s="126">
        <v>3</v>
      </c>
      <c r="C8" s="19">
        <v>3</v>
      </c>
      <c r="D8" s="19">
        <v>120</v>
      </c>
    </row>
    <row r="9" spans="1:4" ht="37.5" customHeight="1" x14ac:dyDescent="0.25">
      <c r="A9" s="110" t="s">
        <v>84</v>
      </c>
      <c r="B9" s="31">
        <f>SUM(B3:B8)</f>
        <v>80</v>
      </c>
      <c r="C9" s="31">
        <f>SUM(C3:C8)</f>
        <v>80</v>
      </c>
      <c r="D9" s="31">
        <f>SUM(D3:D8)</f>
        <v>3703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Gleb Samusev</cp:lastModifiedBy>
  <cp:lastPrinted>2020-05-29T04:59:01Z</cp:lastPrinted>
  <dcterms:created xsi:type="dcterms:W3CDTF">2013-11-25T08:04:18Z</dcterms:created>
  <dcterms:modified xsi:type="dcterms:W3CDTF">2024-09-04T09:35:56Z</dcterms:modified>
</cp:coreProperties>
</file>