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20490" windowHeight="7755" tabRatio="715" firstSheet="13" activeTab="20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C22" i="37" l="1"/>
  <c r="E3" i="29" l="1"/>
  <c r="B19" i="30" l="1"/>
  <c r="C5" i="9" l="1"/>
  <c r="L103" i="33"/>
  <c r="B3" i="29" l="1"/>
  <c r="I5" i="9" l="1"/>
  <c r="B5" i="9" l="1"/>
  <c r="B10" i="32" l="1"/>
  <c r="B3" i="32"/>
  <c r="D5" i="35" l="1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0" i="33" l="1"/>
  <c r="K110" i="33"/>
  <c r="J110" i="33"/>
  <c r="I110" i="33"/>
  <c r="H110" i="33"/>
  <c r="G110" i="33"/>
  <c r="D110" i="33"/>
  <c r="C110" i="33"/>
  <c r="L107" i="33"/>
  <c r="L102" i="33" s="1"/>
  <c r="K107" i="33"/>
  <c r="J107" i="33"/>
  <c r="I107" i="33"/>
  <c r="I102" i="33" s="1"/>
  <c r="H107" i="33"/>
  <c r="G107" i="33"/>
  <c r="D107" i="33"/>
  <c r="D102" i="33" s="1"/>
  <c r="C107" i="33"/>
  <c r="K103" i="33"/>
  <c r="J103" i="33"/>
  <c r="I103" i="33"/>
  <c r="H103" i="33"/>
  <c r="G103" i="33"/>
  <c r="D103" i="33"/>
  <c r="C103" i="33"/>
  <c r="J102" i="33"/>
  <c r="G102" i="33"/>
  <c r="L97" i="33"/>
  <c r="K97" i="33"/>
  <c r="J97" i="33"/>
  <c r="I97" i="33"/>
  <c r="H97" i="33"/>
  <c r="G97" i="33"/>
  <c r="D97" i="33"/>
  <c r="C97" i="33"/>
  <c r="L91" i="33"/>
  <c r="K91" i="33"/>
  <c r="J91" i="33"/>
  <c r="I91" i="33"/>
  <c r="H91" i="33"/>
  <c r="G91" i="33"/>
  <c r="L87" i="33"/>
  <c r="K87" i="33"/>
  <c r="J87" i="33"/>
  <c r="I87" i="33"/>
  <c r="H87" i="33"/>
  <c r="G87" i="33"/>
  <c r="L81" i="33"/>
  <c r="K81" i="33"/>
  <c r="J81" i="33"/>
  <c r="I81" i="33"/>
  <c r="H81" i="33"/>
  <c r="G81" i="33"/>
  <c r="D81" i="33"/>
  <c r="C81" i="33"/>
  <c r="L75" i="33"/>
  <c r="K75" i="33"/>
  <c r="J75" i="33"/>
  <c r="I75" i="33"/>
  <c r="H75" i="33"/>
  <c r="G75" i="33"/>
  <c r="D75" i="33"/>
  <c r="C75" i="33"/>
  <c r="C70" i="33" s="1"/>
  <c r="L71" i="33"/>
  <c r="L70" i="33" s="1"/>
  <c r="K71" i="33"/>
  <c r="K70" i="33" s="1"/>
  <c r="J71" i="33"/>
  <c r="I71" i="33"/>
  <c r="I70" i="33" s="1"/>
  <c r="H71" i="33"/>
  <c r="H70" i="33" s="1"/>
  <c r="G71" i="33"/>
  <c r="G70" i="33" s="1"/>
  <c r="J70" i="33"/>
  <c r="L65" i="33"/>
  <c r="K65" i="33"/>
  <c r="J65" i="33"/>
  <c r="I65" i="33"/>
  <c r="H65" i="33"/>
  <c r="G65" i="33"/>
  <c r="D65" i="33"/>
  <c r="C65" i="33"/>
  <c r="L61" i="33"/>
  <c r="K61" i="33"/>
  <c r="J61" i="33"/>
  <c r="I61" i="33"/>
  <c r="H61" i="33"/>
  <c r="G61" i="33"/>
  <c r="D61" i="33"/>
  <c r="C61" i="33"/>
  <c r="L57" i="33"/>
  <c r="L56" i="33" s="1"/>
  <c r="K57" i="33"/>
  <c r="K56" i="33" s="1"/>
  <c r="J57" i="33"/>
  <c r="J56" i="33" s="1"/>
  <c r="I57" i="33"/>
  <c r="I56" i="33" s="1"/>
  <c r="H57" i="33"/>
  <c r="H56" i="33" s="1"/>
  <c r="G57" i="33"/>
  <c r="G56" i="33" s="1"/>
  <c r="D57" i="33"/>
  <c r="C57" i="33"/>
  <c r="L52" i="33"/>
  <c r="K52" i="33"/>
  <c r="J52" i="33"/>
  <c r="I52" i="33"/>
  <c r="H52" i="33"/>
  <c r="G52" i="33"/>
  <c r="D52" i="33"/>
  <c r="C52" i="33"/>
  <c r="L47" i="33"/>
  <c r="K47" i="33"/>
  <c r="J47" i="33"/>
  <c r="I47" i="33"/>
  <c r="H47" i="33"/>
  <c r="G47" i="33"/>
  <c r="L43" i="33"/>
  <c r="K43" i="33"/>
  <c r="K42" i="33" s="1"/>
  <c r="J43" i="33"/>
  <c r="I43" i="33"/>
  <c r="H43" i="33"/>
  <c r="G43" i="33"/>
  <c r="D43" i="33"/>
  <c r="C43" i="33"/>
  <c r="L36" i="33"/>
  <c r="K36" i="33"/>
  <c r="J36" i="33"/>
  <c r="I36" i="33"/>
  <c r="H36" i="33"/>
  <c r="G36" i="33"/>
  <c r="L30" i="33"/>
  <c r="K30" i="33"/>
  <c r="J30" i="33"/>
  <c r="I30" i="33"/>
  <c r="H30" i="33"/>
  <c r="G30" i="33"/>
  <c r="D30" i="33"/>
  <c r="C30" i="33"/>
  <c r="L25" i="33"/>
  <c r="K25" i="33"/>
  <c r="J25" i="33"/>
  <c r="J24" i="33" s="1"/>
  <c r="I25" i="33"/>
  <c r="I24" i="33" s="1"/>
  <c r="H25" i="33"/>
  <c r="G25" i="33"/>
  <c r="D25" i="33"/>
  <c r="D24" i="33" s="1"/>
  <c r="C25" i="33"/>
  <c r="C24" i="33" s="1"/>
  <c r="L19" i="33"/>
  <c r="K19" i="33"/>
  <c r="J19" i="33"/>
  <c r="I19" i="33"/>
  <c r="H19" i="33"/>
  <c r="G19" i="33"/>
  <c r="L11" i="33"/>
  <c r="K11" i="33"/>
  <c r="J11" i="33"/>
  <c r="I11" i="33"/>
  <c r="H11" i="33"/>
  <c r="G11" i="33"/>
  <c r="L5" i="33"/>
  <c r="K5" i="33"/>
  <c r="J5" i="33"/>
  <c r="I5" i="33"/>
  <c r="H5" i="33"/>
  <c r="G5" i="33"/>
  <c r="G4" i="33" l="1"/>
  <c r="I4" i="33"/>
  <c r="H24" i="33"/>
  <c r="G24" i="33"/>
  <c r="J4" i="33"/>
  <c r="D42" i="33"/>
  <c r="J42" i="33"/>
  <c r="H42" i="33"/>
  <c r="C42" i="33"/>
  <c r="G42" i="33"/>
  <c r="H86" i="33"/>
  <c r="H102" i="33"/>
  <c r="D70" i="33"/>
  <c r="G86" i="33"/>
  <c r="K86" i="33"/>
  <c r="D86" i="33"/>
  <c r="K102" i="33"/>
  <c r="C102" i="33"/>
  <c r="I86" i="33"/>
  <c r="J86" i="33"/>
  <c r="L86" i="33"/>
  <c r="C56" i="33"/>
  <c r="D56" i="33"/>
  <c r="L42" i="33"/>
  <c r="L4" i="33"/>
  <c r="H4" i="33"/>
  <c r="C86" i="33"/>
  <c r="L24" i="33"/>
  <c r="K4" i="33"/>
  <c r="K24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<sst xmlns="http://schemas.openxmlformats.org/spreadsheetml/2006/main" count="704" uniqueCount="538">
  <si>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</si>
  <si>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</si>
  <si>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</si>
  <si>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</si>
  <si>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</si>
  <si>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</si>
  <si>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</si>
  <si>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</si>
  <si>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</si>
  <si>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</si>
  <si>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</si>
  <si>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</si>
  <si>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</si>
  <si>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</si>
  <si>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</si>
  <si>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</si>
  <si>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</si>
  <si>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</si>
  <si>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</si>
  <si>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</si>
  <si>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</si>
  <si>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</si>
  <si>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</si>
  <si>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</si>
  <si>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</si>
  <si>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</si>
  <si>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</si>
  <si>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</si>
  <si>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</si>
  <si>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</si>
  <si>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</si>
  <si>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</si>
  <si>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</si>
  <si>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</si>
  <si>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</si>
  <si>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</si>
  <si>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</si>
  <si>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</si>
  <si>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</si>
  <si>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</si>
  <si>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</si>
  <si>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</si>
  <si>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</si>
  <si>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</si>
  <si>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</si>
  <si>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</si>
  <si>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</si>
  <si>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</si>
  <si>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</si>
  <si>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</si>
  <si>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</si>
  <si>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</si>
  <si>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</si>
  <si>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</si>
  <si>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</si>
  <si>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</si>
  <si>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</si>
  <si>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</si>
  <si>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</si>
  <si>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</si>
  <si>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</si>
  <si>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</si>
  <si>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</si>
  <si>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</si>
  <si>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</si>
  <si>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</si>
  <si>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</si>
  <si>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</si>
  <si>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</si>
  <si>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</si>
  <si>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</si>
  <si>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</si>
  <si>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</si>
  <si>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</si>
  <si>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</si>
  <si>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</si>
  <si>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</si>
  <si>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</si>
  <si>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</si>
  <si>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</si>
  <si>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</si>
  <si>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</si>
  <si>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</si>
  <si>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</si>
  <si>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</si>
  <si>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</si>
  <si>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</si>
  <si>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</si>
  <si>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</si>
  <si>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</si>
  <si>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</si>
  <si>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</si>
  <si>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</si>
  <si>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</si>
  <si>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</si>
  <si>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</si>
  <si>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</si>
  <si>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</si>
  <si>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</si>
  <si>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</si>
  <si>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</si>
  <si>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</si>
  <si>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</si>
  <si>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</si>
  <si>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</si>
  <si>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</si>
  <si>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</si>
  <si>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</si>
  <si>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</si>
  <si>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</si>
  <si>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</si>
  <si>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</si>
  <si>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</si>
  <si>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</si>
  <si>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</si>
  <si>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</si>
  <si>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</si>
  <si>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</si>
  <si>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</si>
  <si>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</si>
  <si>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</si>
  <si>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</si>
  <si>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</si>
  <si>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</si>
  <si>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</si>
  <si>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</si>
  <si>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</si>
  <si>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</si>
  <si>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</si>
  <si>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</si>
  <si>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</si>
  <si>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</si>
  <si>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</si>
  <si>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</si>
  <si>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</si>
  <si>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</si>
  <si>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</si>
  <si>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</si>
  <si>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</si>
  <si>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</si>
  <si>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</si>
  <si>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</si>
  <si>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</si>
  <si>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</si>
  <si>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</si>
  <si>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</si>
  <si>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</si>
  <si>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</si>
  <si>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</si>
  <si>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</si>
  <si>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</si>
  <si>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</si>
  <si>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</si>
  <si>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</si>
  <si>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</si>
  <si>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</si>
  <si>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</si>
  <si>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</si>
  <si>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</si>
  <si>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</si>
  <si>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</si>
  <si>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</si>
  <si>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</si>
  <si>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</si>
  <si>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</si>
  <si>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</si>
  <si>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</si>
  <si>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</si>
  <si>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</si>
  <si>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</si>
  <si>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</si>
  <si>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</si>
  <si>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</si>
  <si>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</si>
  <si>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</si>
  <si>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</si>
  <si>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</si>
  <si>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</si>
  <si>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</si>
  <si>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</si>
  <si>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</si>
  <si>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</si>
  <si>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</si>
  <si>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</si>
  <si>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</si>
  <si>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</si>
  <si>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</si>
  <si>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</si>
  <si>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</si>
  <si>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</si>
  <si>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</si>
  <si>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</si>
  <si>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</si>
  <si>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</si>
  <si>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</si>
  <si>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</si>
  <si>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</si>
  <si>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</si>
  <si>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</si>
  <si>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</si>
  <si>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</si>
  <si>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</si>
  <si>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</si>
  <si>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</si>
  <si>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</si>
  <si>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</si>
  <si>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</si>
  <si>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</si>
  <si>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</si>
  <si>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</si>
  <si>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</si>
  <si>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</si>
  <si>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</si>
  <si>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</si>
  <si>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</si>
  <si>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</si>
  <si>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</si>
  <si>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</si>
  <si>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</si>
  <si>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</si>
  <si>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</si>
  <si>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</si>
  <si>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</si>
  <si>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</si>
  <si>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</si>
  <si>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</si>
  <si>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</si>
  <si>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</si>
  <si>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</si>
  <si>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</si>
  <si>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</si>
  <si>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</si>
  <si>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</si>
  <si>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</si>
  <si>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</si>
  <si>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</si>
  <si>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</si>
  <si>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</si>
  <si>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</si>
  <si>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</si>
  <si>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</si>
  <si>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</si>
  <si>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</si>
  <si>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</si>
  <si>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</si>
  <si>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</si>
  <si>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</si>
  <si>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</si>
  <si>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</si>
  <si>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</si>
  <si>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</si>
  <si>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</si>
  <si>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</si>
  <si>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</si>
  <si>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</si>
  <si>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</si>
  <si>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</si>
  <si>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</si>
  <si>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</si>
  <si>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</si>
  <si>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</si>
  <si>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</si>
  <si>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</si>
  <si>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</si>
  <si>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</si>
  <si>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</si>
  <si>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</si>
  <si>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</si>
  <si>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</si>
  <si>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</si>
  <si>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</si>
  <si>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</si>
  <si>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</si>
  <si>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</si>
  <si>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</si>
  <si>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</si>
  <si>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</si>
  <si>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</si>
  <si>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</si>
  <si>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</si>
  <si>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</si>
  <si>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</si>
  <si>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04.06-04.07.2022</t>
  </si>
  <si>
    <t>ДОЛ «Калейдоскоп»</t>
  </si>
  <si>
    <t>01.08.-14.08.2022</t>
  </si>
  <si>
    <t>Республика Алтай</t>
  </si>
  <si>
    <t>14-18</t>
  </si>
  <si>
    <t>14-22</t>
  </si>
  <si>
    <t>МБУМЦ "Современник", ул. Новосибирская, 20/1</t>
  </si>
  <si>
    <t>уборщик служебных помещений, уборщик территории</t>
  </si>
  <si>
    <t>июль-август 2022</t>
  </si>
  <si>
    <t>не взаимодействовали</t>
  </si>
  <si>
    <t>Районные соревнования  помини- футболу в рамках открытия летнего сезона</t>
  </si>
  <si>
    <t>город Новосибирск, Костычева, 6</t>
  </si>
  <si>
    <t>3 место</t>
  </si>
  <si>
    <t>Городские соревнования по футболу "Футбольный MIX" среди молодежных команд, сезон 2022</t>
  </si>
  <si>
    <t>МБУМЦ "Современник", Костычева, 6</t>
  </si>
  <si>
    <t>городской этап Всероссийских соревнований юных хоккеистов "Золотая шайба</t>
  </si>
  <si>
    <t>сезон 2021-2022</t>
  </si>
  <si>
    <t>площадки города Новосибирска</t>
  </si>
  <si>
    <t>Городская добровольческая акция "Экологический агиттеплоход"</t>
  </si>
  <si>
    <t>1-первое место, 1-3 место.</t>
  </si>
  <si>
    <t>одно 1 месо, одно-третье место</t>
  </si>
  <si>
    <t>2 место</t>
  </si>
  <si>
    <t>Первенство НСО по каратэ киокусинкай</t>
  </si>
  <si>
    <t>25-26.01.2022</t>
  </si>
  <si>
    <t>г.Новосибирск</t>
  </si>
  <si>
    <t>Два 1 места, четыре вторых, два 3 места</t>
  </si>
  <si>
    <t>Финальные соревнования юных хоккеистов клуба №Золотая шайба" имени А. В. Тарасова в Новосибирской области</t>
  </si>
  <si>
    <t>Диплом за 1 место</t>
  </si>
  <si>
    <t>Региональные соревнования по киокусинкай "Юный тигр"</t>
  </si>
  <si>
    <t>1 первое,три- первое место, три- вторых</t>
  </si>
  <si>
    <t>IV  региональный конкурс в сфере добровольчества "Доброе сердце Новосибирска"</t>
  </si>
  <si>
    <t>город Новосибирск</t>
  </si>
  <si>
    <t>Лауреат 1 степени.</t>
  </si>
  <si>
    <t>Первенство Алтайского края по киокусинкай</t>
  </si>
  <si>
    <t>город Барнаул</t>
  </si>
  <si>
    <t>одно первое место, три- вторых, два- третьих</t>
  </si>
  <si>
    <t>Первенство СФО по каратэ киокусинкай</t>
  </si>
  <si>
    <t>февраль, 2022</t>
  </si>
  <si>
    <t>Красноярск</t>
  </si>
  <si>
    <t>Одно 2 место, два 3 места</t>
  </si>
  <si>
    <t>Всероссийский фестиваль талантов "Мир чудес"</t>
  </si>
  <si>
    <t>г. Новосибирск</t>
  </si>
  <si>
    <t>Всероссийский фестиваль детского и юношеского творчества "Парад исусств"</t>
  </si>
  <si>
    <t>5-7.03.2022</t>
  </si>
  <si>
    <t>Диплом 1 степени</t>
  </si>
  <si>
    <t>Всероссийский конкурс "Новый год"</t>
  </si>
  <si>
    <t>Москва, онлайн</t>
  </si>
  <si>
    <t>Диплом 1 степени, диплом 2 степени</t>
  </si>
  <si>
    <t xml:space="preserve"> Международный фестиваль-конкурс детских, юношеских, молодежных, взрослых творческих коллективов и исполнителей "Невский триумф"в рамках таорческого проекта "Адмиралтейская звезда"</t>
  </si>
  <si>
    <t>Международный многожанровый конкурс-фестиваль "Краски талантов"</t>
  </si>
  <si>
    <t>город Москва</t>
  </si>
  <si>
    <t>Диплом 2 и 3 степеней.</t>
  </si>
  <si>
    <t>Международный конкурс -фестиваль GOD DAY FEST</t>
  </si>
  <si>
    <t>город Омск</t>
  </si>
  <si>
    <t xml:space="preserve">Диплом лауреата 1 степени, два диплома лауреата 3 степени. </t>
  </si>
  <si>
    <t>VII Международный фестиваль-конкурс современного творчества детей и молодежи "Звездный проект"</t>
  </si>
  <si>
    <t>март,.2022</t>
  </si>
  <si>
    <t>Диплом  2 степени, два диплома 3 степени</t>
  </si>
  <si>
    <t>XXX Международные соревнования по каратеим. Андрея Якутова</t>
  </si>
  <si>
    <t>09.-10.10.2022</t>
  </si>
  <si>
    <t>Международный фестиваль-конкурс детско-молодежного творчества и педагогическихинноваций "Кубок России"</t>
  </si>
  <si>
    <t>12-17.07.2022</t>
  </si>
  <si>
    <t>город Санкт-Петербурн</t>
  </si>
  <si>
    <t>1 место</t>
  </si>
  <si>
    <t>Международный конкурс детско-юношеского творчества "С 8 МАРТА!"</t>
  </si>
  <si>
    <t>с 15.02.по 10.04 2022</t>
  </si>
  <si>
    <t>город Санкт-Петербург</t>
  </si>
  <si>
    <t>16 дипломов  1 места, один 2 место</t>
  </si>
  <si>
    <t>Международный многожанровый конкурс Зимние таланты-2022"</t>
  </si>
  <si>
    <t>Москва</t>
  </si>
  <si>
    <t>Международный конкурс "Стать звездой"</t>
  </si>
  <si>
    <t>Ллауреаты 3 степени</t>
  </si>
  <si>
    <t>3 первых места, одно-второе</t>
  </si>
  <si>
    <t>https://mbukkdc.ru/%D0%BE%D1%82%D0%BA%D1%80%D1%8B%D1%82%D1%8B%D0%B9-%D0%BC%D0%B5%D0%B6%D1%80%D0%B5%D0%B3%D0%B8%D0%BE%D0%BD%D0%B0%D0%BB%D1%8C%D0%BD%D1%8B%D0%B9-%D1%82%D0%B0%D0%BD%D1%86%D0%B5%D0%B2%D0%B0%D0%BB%D1%8C%D0%BD/</t>
  </si>
  <si>
    <t>Открытый межрегиональный танцевальный конкурс по современной хореографии "Танцевальный квартал</t>
  </si>
  <si>
    <t>https://dobro.ru/event/10198434</t>
  </si>
  <si>
    <t>goldenpuck.ru</t>
  </si>
  <si>
    <t>http://nornd.ru/dobroe-serdtse-novosibirska/</t>
  </si>
  <si>
    <t>https://dobro.ru/event/10144720</t>
  </si>
  <si>
    <t>http://kultura.novo-sibirsk.ru/SitePages/events.aspx?event=27500</t>
  </si>
  <si>
    <t>https://педпроект.рф/%D0%BA%D0%BE%D0%BD%D0%BA%D1%83%D1%80%D1%81-%D0%BC%D1%8B-%D0%B2%D1%81%D1%82%D1%80%D0%B5%D1%87%D0%B0%D0%B5%D0%BC-%D0%BD%D0%BE%D0%B2%D1%8B%D0%B9-%D0%B3%D0%BE%D0%B4/</t>
  </si>
  <si>
    <t>https://www.art-center.ru/events/nevskii_triumf/</t>
  </si>
  <si>
    <t>24-25 сентября</t>
  </si>
  <si>
    <t xml:space="preserve">Красноярск </t>
  </si>
  <si>
    <t>https://vk.com/shinkyokusin</t>
  </si>
  <si>
    <t>Открытый чемпионат и первенство по киокусинкай каратэ "Сибирский мастер"</t>
  </si>
  <si>
    <t>Международный конкурс-фестиваль Star friends</t>
  </si>
  <si>
    <t>диплом 2 степени</t>
  </si>
  <si>
    <t>Международный конкурс творчества "Млечный путь"</t>
  </si>
  <si>
    <t>Два диплома за   1 место, два третьих</t>
  </si>
  <si>
    <t>одна лауреат1 степени, 2 степени, три -лауреат 3 степени</t>
  </si>
  <si>
    <t>два 3 места</t>
  </si>
  <si>
    <t>III Международный конкурс-фестиваль искусств "Территория успеха"</t>
  </si>
  <si>
    <t>0.03-31.05.2022</t>
  </si>
  <si>
    <t>Два диплома 1 степени</t>
  </si>
  <si>
    <t>Международный фестиваль-конкурс "Жар-птица России"</t>
  </si>
  <si>
    <t>01.09.02.2022</t>
  </si>
  <si>
    <t>Лауреат 2 степени</t>
  </si>
  <si>
    <t>Международный конкурс "Magic universe"</t>
  </si>
  <si>
    <t>3 диплома 1 степени, два диплома 2 степени</t>
  </si>
  <si>
    <t>Международный конкурс для детей и молодежи "Начало"</t>
  </si>
  <si>
    <t>два диплома 2 место</t>
  </si>
  <si>
    <t>Межрегиональный конкурс-фестиваль танцевального творчества "Аватиф"</t>
  </si>
  <si>
    <t>город Новокузнецк</t>
  </si>
  <si>
    <t>два первыз, одно 2</t>
  </si>
  <si>
    <t>Международный конкурс изобразительного искусства, декоративно-прикладного творчества и фотографии "Фантазии морозной зимы</t>
  </si>
  <si>
    <t>три 1 места</t>
  </si>
  <si>
    <t>диплом 1 степени, два 2 стерени, 1 -3 степени</t>
  </si>
  <si>
    <t>II Международный конкурс вокального искусства и исполнительского мастерства талантливых и одарненных жителей СНГ "Наш голос"</t>
  </si>
  <si>
    <t>Лауреат 1 степени</t>
  </si>
  <si>
    <t>V Международный юбилейный фестиваль "Жемчужина востока"</t>
  </si>
  <si>
    <t>11-13.02.2022</t>
  </si>
  <si>
    <t>город Томск</t>
  </si>
  <si>
    <t>https://vk.com/sovremennik_nsk</t>
  </si>
  <si>
    <t>https://t.me/sovrem23</t>
  </si>
  <si>
    <t>https://timolod.ru/organization/molodezhnye-tsentry/sovremennik/</t>
  </si>
  <si>
    <t>"Платформа добра"</t>
  </si>
  <si>
    <t>Январь 2020-декабрь 2022</t>
  </si>
  <si>
    <t>От 14 до 35 лет</t>
  </si>
  <si>
    <t>"Крылья"</t>
  </si>
  <si>
    <t>Январь-декабрь 2022</t>
  </si>
  <si>
    <t>Молодежь от 14 до 15 лет</t>
  </si>
  <si>
    <t>Январь 2021-декабрь 2022</t>
  </si>
  <si>
    <t>"Грани творчества"</t>
  </si>
  <si>
    <t xml:space="preserve"> От 14 до 30 лет</t>
  </si>
  <si>
    <t>"Безграничная жизнь"</t>
  </si>
  <si>
    <t>От 14 до 25 лет</t>
  </si>
  <si>
    <t>"Vизитка"</t>
  </si>
  <si>
    <t>От 15 до 20 лет</t>
  </si>
  <si>
    <t>"Мой первый заработок"</t>
  </si>
  <si>
    <t>Январь- май 2022</t>
  </si>
  <si>
    <t xml:space="preserve">От 14 до 21 </t>
  </si>
  <si>
    <t>"ЭкоLIVE"</t>
  </si>
  <si>
    <t>Июль-декабрь 2022</t>
  </si>
  <si>
    <t>От 16 до 19 лет</t>
  </si>
  <si>
    <t>"Кибер NSK"</t>
  </si>
  <si>
    <t>От 16 до 35 лет</t>
  </si>
  <si>
    <t>"Матрёшка"</t>
  </si>
  <si>
    <t>"Лига спорта"</t>
  </si>
  <si>
    <t xml:space="preserve">Январь 2019-декабрь 2022 </t>
  </si>
  <si>
    <t>январь-декабрь 2022</t>
  </si>
  <si>
    <t>Областной турнир по хоккею с шайбой среди ветеранов спорта и молодежи в рамках Дня защитника Отечества</t>
  </si>
  <si>
    <t>Новосибирская область, Мошковский район, с. Новомошково, ул. Школьная, 3</t>
  </si>
  <si>
    <t>Первенство Новосибирской области по синкусинкай</t>
  </si>
  <si>
    <t>СК «Вега», г. Бердск, Новосибирская область</t>
  </si>
  <si>
    <t>1 диплом - 3 место</t>
  </si>
  <si>
    <t>Всероссийский турнир "Сэйкен" по кикусинкай</t>
  </si>
  <si>
    <t>московский центр боевых искусств</t>
  </si>
  <si>
    <t>1 диплом - 1 место, 1 диплом - 3 место</t>
  </si>
  <si>
    <t>Участие во Всероссийских соревнованиях боевых искусств</t>
  </si>
  <si>
    <t>город Анапа</t>
  </si>
  <si>
    <t>Участие в Кубке России «Мемориал им. А. Матерова»</t>
  </si>
  <si>
    <t>18-21.09.2022</t>
  </si>
  <si>
    <t>г. Новосибирск, ул. Ипподромская, 18 Региональный центр волейбола «Локомотив-Арена»</t>
  </si>
  <si>
    <r>
      <t>Международные соревнования «Andrey Yakutov 30</t>
    </r>
    <r>
      <rPr>
        <vertAlign val="superscript"/>
        <sz val="12"/>
        <color theme="1"/>
        <rFont val="Times New Roman"/>
        <family val="1"/>
        <charset val="204"/>
      </rPr>
      <t>th</t>
    </r>
    <r>
      <rPr>
        <sz val="12"/>
        <color theme="1"/>
        <rFont val="Times New Roman"/>
        <family val="1"/>
        <charset val="204"/>
      </rPr>
      <t xml:space="preserve"> memorial», по Куокусинкай (группа дисциплин «Синкёкусинкай») среди юниоров и юниорок (16 – 17 лет), юношей и девушек (12-13, 14-15 лет), мальчиков и девочек (10-11 лет) в весовых категориях и ката (№ ЕКП - 8889)</t>
    </r>
  </si>
  <si>
    <t>08-13.09.2022</t>
  </si>
  <si>
    <t xml:space="preserve">https://vk.com/sovremennik_nsk </t>
  </si>
  <si>
    <t>МБУМЦ "Современник"</t>
  </si>
  <si>
    <t>Муниципальное бюджетное учреждение  города Новосибирска молодежный центр "Современник" (МБУМЦ "Современник") приказ Департамент культуры, спорта и молодежной политики мэрии города Новосибирска №0480 от 07.09.2021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</si>
  <si>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</si>
  <si>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630036, г. Новосибирск, ул. Новосибирская, 20/1 e-mail: irina2058@mail.ru  тел. 3(383)341 64 79  страница на портале тымолод. http://timolod.ru/centers/sovremennik/</t>
  </si>
  <si>
    <t>Скурнягина Ирина Юрьевна</t>
  </si>
  <si>
    <t>Отделы учреждения:                                                                                                                                                       МЦ "Современник",  ул. Новосибирская, 20/1 - отдельно стоящее здание, 2-й этаж.ТОМ "Форум", ул. Троллейная, 22/1 - отдельно стоящее здание, 2-й этаж; отдел "Звездный", Халтурина, 24а - отдельно стоящее здание, 1-й этаж; ул. Костычева,6 - подвал многоквартирного жилого дома. АМИ "Спектр", ул. Блюхера, 61-первый этаж многоквартирного жилого дома</t>
  </si>
  <si>
    <t>Площадь по структурным подразделениям:                                                                                                   Головное учреждение МЦ "Современник" - 902,9 кв.м.                                                                    Отдел"Звездный", ул. Костычева,6 -175.3кв.м. "Звездный", ул. Халтурина, 24а -60,7 кв.м.; ТОМ "Форум, Троллейная, 22/1 -253,4 кв.м.; АМИ "Спектр", Блюхера, 61 -315,1 кв.м. ИТОГО: 1707.4 кв.м.</t>
  </si>
  <si>
    <t>Площадь по структурным подразделениям:                                                                                                    Головное учреждение МЦ "Современник" - 859.2 кв.м.                                                                                             Отдел"Звездный", ул. Костычева,6 -157.1 кв.м. "Звездный", ул. Халтурина, 24а -60.7 кв.м.; ТОМ "Форум, Троллейная, 22/1 -237 кв.м.; АМИ "Спектр", Блюхера, 61 -307 кв.м.                                     ИТОГО: 1621кв.м.</t>
  </si>
  <si>
    <t xml:space="preserve">МЦ "Современник": 9,ТОМ "Форум":  3,АМИ "Спектр":4,отдел "Звездный" ул. Костычева,6 -1"Звездный", ул. Халтурина, 24а -1 </t>
  </si>
  <si>
    <t xml:space="preserve">МЦ "Современник": понед- суббота 08.00-22.00, выходной - воскресенье;ТОМ "Форум":  понед- суббота 08.00-22.00, выходной - воскресенье;АМИ "Спектр":  понед- суббота 08.00-22.00, выходной - воскресенье;отдел "Звездный":   понед- суббота 08.00-22.00, выходной - воскресенье  </t>
  </si>
  <si>
    <t>Применение медиативных технологий и эффективных практик в деятельности специалистов по работе с подростками</t>
  </si>
  <si>
    <t>"Современные подходы в практике патриотического воспитания</t>
  </si>
  <si>
    <t>Агресссивное и саморазрушающее поведение детей и подростков: феноменология, стратегии и инструменты практической работы</t>
  </si>
  <si>
    <t>Автономная некомерческая организация "Центр развития социальных проектов" rospodros.ru</t>
  </si>
  <si>
    <t>АНО дпо "Национальный исследовательский институт дополнительного профессионального образования" infodpopro.ru</t>
  </si>
  <si>
    <t>Автономная некомерческая организация "Центр дополнительного профессионального образования в области психологии "МЕТАФОРА" centrmetafora.ru</t>
  </si>
  <si>
    <t>https://vk.com/awatif78</t>
  </si>
  <si>
    <t>https://orbitafest.tv/events/good-day-fest-mezhdunarodnyy-konkurs/</t>
  </si>
  <si>
    <t>https://vk.com/ourvoice_vocal</t>
  </si>
  <si>
    <t>https://www.zv-pr.ru/konkurs_barnaul.php?konkurs=280</t>
  </si>
  <si>
    <t>https://vk.com/ligazhemchuzhinatomsk2021</t>
  </si>
  <si>
    <t>https://vk.com/zharpti</t>
  </si>
  <si>
    <t>https://vk.com/wall-170603545_13839</t>
  </si>
  <si>
    <t>https://vk.com/wall-40776737_1538</t>
  </si>
  <si>
    <t>https://vk.com/artfestival_info</t>
  </si>
  <si>
    <t>https://www.art-talant.org/raboty/konkursnye-raboty/arhiv-konkursnyh-rabot/8-marta-21</t>
  </si>
  <si>
    <t>https://vk.com/wall-2790507_1331</t>
  </si>
  <si>
    <t>https://vk.com/wall-194159030_688</t>
  </si>
  <si>
    <t>https://vk.com/show_stat_zvezdoy</t>
  </si>
  <si>
    <t>https://vk.com/magic_universe_fest</t>
  </si>
  <si>
    <t>https://vk.com/theverybeginning</t>
  </si>
  <si>
    <t>https://vk.com/star_friends_fest</t>
  </si>
  <si>
    <t>https://vk.com/event211900412</t>
  </si>
  <si>
    <t>4 первых, два вторых</t>
  </si>
  <si>
    <t xml:space="preserve">МАУ "Городской центр проектного творчества" http://gcpt.tilda.ws </t>
  </si>
  <si>
    <t>Разработка моделей креативных кластеров в отрасли молодежной политики</t>
  </si>
  <si>
    <t>федеральное агенство по делам молодежи (Росмолодежь)
https://impuls-rosmol.ru/</t>
  </si>
  <si>
    <t>"иМпульс -образовательный проект"</t>
  </si>
  <si>
    <t>Первенство Новосибирской области по каратэ</t>
  </si>
  <si>
    <t>29-30.01.2022</t>
  </si>
  <si>
    <t xml:space="preserve">г. Новосибирск, </t>
  </si>
  <si>
    <t>соорганизация</t>
  </si>
  <si>
    <t>Чемпионат Новосибирской области по каратэ</t>
  </si>
  <si>
    <t>07-13.09.2022</t>
  </si>
  <si>
    <t>Кубок России «Мемориал им. А. Матерова»</t>
  </si>
  <si>
    <t>г. Красноярск</t>
  </si>
  <si>
    <t xml:space="preserve">Городское мероприятие «Urban – квест. Поиск» </t>
  </si>
  <si>
    <t>команды, сформированные из учащихся ссузов и вузов города Новосибирска, а также неорганизованные команды в возрасте от 16-22 лет</t>
  </si>
  <si>
    <t>Районный молодежный квест «Street champions: По страницам книг»</t>
  </si>
  <si>
    <t>учащиеся школ и колледжей Ленинского района от 14 до 18 лет.</t>
  </si>
  <si>
    <t xml:space="preserve">Городской турнир по квиддичу среди молодежных команд города Новосибирска </t>
  </si>
  <si>
    <t>молодежные команды, сформированные из студентов колледжей, активов молодежных центров города Новосибирска, неорганизованной молодежи в возрасте от 14-17 лет</t>
  </si>
  <si>
    <t>Молодежный флешмоб «Победный вальс».</t>
  </si>
  <si>
    <t>учащиеся школ и ссузов Ленинского района от 15 до 19 лет.</t>
  </si>
  <si>
    <t>Городские соревнования по футболу "Футбольный Mix"</t>
  </si>
  <si>
    <t>молодежные команды, сформированные из студентов колледжей, активов молодежных центров города Новосибирска, неорганизованной молодежи в возрасте от 14-35 лет</t>
  </si>
  <si>
    <t>Районные соревнования «Challenge park. Board games»</t>
  </si>
  <si>
    <t>Организациямероприятий в сфере молодежной политики, направленных на вовлечение молодежи в инновационную, предпринемательскую, добровольческую деятельность, а также на рахвитие гражданской активности молодежи и формирование здорового образа жизни.</t>
  </si>
  <si>
    <t>юноши и девушки, обучающиеся в колледжах Ленинского района города Новосибирска</t>
  </si>
  <si>
    <t>Цикл мероприятий "Молодежный старт"</t>
  </si>
  <si>
    <t>Районные соревнования по брекингу "Согревайся"</t>
  </si>
  <si>
    <t>танцоры направления брейк данс в возрасте от 14-35 лет</t>
  </si>
  <si>
    <t>Образовательная программа по подготовке федерального управленческого резерва "Голос поколения"</t>
  </si>
  <si>
    <t>https://vk.com/golos.pokolenia</t>
  </si>
  <si>
    <t>Всероссийский фестиваль талантов "Время перемен"</t>
  </si>
  <si>
    <t>https://dobro.ru/event/10105351</t>
  </si>
  <si>
    <t>29-30.10.2022</t>
  </si>
  <si>
    <t>один диплом 1 степени, 2-вторых</t>
  </si>
  <si>
    <t>Всероссийкий фестиваль национальных достояний "Сокровище нации"</t>
  </si>
  <si>
    <t>http://kultura-fond.ru/news.html</t>
  </si>
  <si>
    <t>1степени, 2 степени.</t>
  </si>
  <si>
    <t>Чемпионат и первенство Сибирского федерального округа по брейкингу.</t>
  </si>
  <si>
    <t> ЦСП «Заря», ул.Спортивная д.2</t>
  </si>
  <si>
    <t>https://vk.com/break_nso</t>
  </si>
  <si>
    <t>Межрегиональный фестиваль-конкурс по Восточным направлениям "Аватиф"</t>
  </si>
  <si>
    <t>г. Новокузнецк, пр. Ижевского, 14</t>
  </si>
  <si>
    <t>https://www.culture.ru/events/1832645/mezhregionalnyi-konkurs-avatif</t>
  </si>
  <si>
    <t>Региальный фестиваль-конкурс восточного танца ALMA AL RAKS</t>
  </si>
  <si>
    <t>1,2.10.2022</t>
  </si>
  <si>
    <t>г. Новокузнецк, ул. Мурманская, 24</t>
  </si>
  <si>
    <t>https://vk.com/almaalraks</t>
  </si>
  <si>
    <t>Всероссийские соревнования по брейкнигу «Break rumble»</t>
  </si>
  <si>
    <t>12,13.02.2022</t>
  </si>
  <si>
    <t>СК "Север", Учительская улица, 61</t>
  </si>
  <si>
    <t>https://vk.com/nsk_champ</t>
  </si>
  <si>
    <t>Всероссийский фестиваль по брейкингу «Battle time vol.2»</t>
  </si>
  <si>
    <t>Новогодняя 14/1,</t>
  </si>
  <si>
    <t>https://vk.com/battletimensk</t>
  </si>
  <si>
    <t>Головное учреждение "Современник" - 39 чел.ТОМ "Форум" - 12 чел.АМИ "Спектр" - 12 чел.Отдел "Звездный" -15 чел.Итого: 78 чел.</t>
  </si>
  <si>
    <t>Профильный сбор клуба боевых искусств "Врестлинг"</t>
  </si>
  <si>
    <t>спортивный профильный сбор клуба боевых искусств "Карат"</t>
  </si>
  <si>
    <t>24.06.-14.07.2022</t>
  </si>
  <si>
    <t>ДОЛ "Дельфин"</t>
  </si>
  <si>
    <t>14-15</t>
  </si>
  <si>
    <t xml:space="preserve">Районный фестиваль молодых семей  "Пикник по-сибирски": в формате иммерсивного путешесттвия  </t>
  </si>
  <si>
    <t>Гражданское и патриотическое воспитание</t>
  </si>
  <si>
    <t>Содействие форммированию здорового образа жизни в молодежной среде</t>
  </si>
  <si>
    <t>разновозрастная аудитория</t>
  </si>
  <si>
    <t>Молодые семьи до 35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</si>
</sst>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5" fillId="10" borderId="31" applyNumberFormat="0" applyAlignment="0" applyProtection="0"/>
    <xf numFmtId="0" fontId="34" fillId="11" borderId="0" applyNumberFormat="0" applyBorder="0" applyAlignment="0" applyProtection="0"/>
  </cellStyleXfs>
  <cellXfs count="47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30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3" fontId="3" fillId="0" borderId="1" xfId="0" applyNumberFormat="1" applyFont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14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>
      <alignment vertical="center" wrapText="1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Alignment="1">
      <alignment horizontal="left" vertical="top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33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30" fillId="0" borderId="0" xfId="1"/>
    <xf numFmtId="0" fontId="10" fillId="0" borderId="1" xfId="0" applyFont="1" applyFill="1" applyBorder="1" applyAlignment="1">
      <alignment vertical="center" wrapText="1"/>
    </xf>
    <xf numFmtId="14" fontId="10" fillId="0" borderId="0" xfId="0" applyNumberFormat="1" applyFont="1" applyFill="1" applyAlignment="1">
      <alignment vertical="center"/>
    </xf>
    <xf numFmtId="17" fontId="10" fillId="0" borderId="0" xfId="0" applyNumberFormat="1" applyFont="1" applyFill="1" applyAlignment="1">
      <alignment horizontal="left" vertical="center"/>
    </xf>
    <xf numFmtId="0" fontId="33" fillId="0" borderId="1" xfId="0" applyFont="1" applyFill="1" applyBorder="1" applyAlignment="1">
      <alignment horizontal="left" vertical="center" wrapText="1"/>
    </xf>
    <xf numFmtId="14" fontId="3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30" fillId="0" borderId="0" xfId="1" applyFill="1"/>
    <xf numFmtId="0" fontId="10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0" fillId="0" borderId="1" xfId="5" applyFont="1" applyFill="1" applyBorder="1" applyAlignment="1" applyProtection="1">
      <alignment horizontal="left" vertical="top" wrapText="1"/>
      <protection locked="0"/>
    </xf>
    <xf numFmtId="0" fontId="10" fillId="0" borderId="14" xfId="0" applyFont="1" applyFill="1" applyBorder="1" applyAlignment="1" applyProtection="1">
      <alignment horizontal="left" vertical="top" wrapText="1"/>
      <protection locked="0"/>
    </xf>
    <xf numFmtId="14" fontId="10" fillId="0" borderId="0" xfId="0" applyNumberFormat="1" applyFont="1" applyFill="1" applyAlignment="1">
      <alignment horizontal="center" vertical="top"/>
    </xf>
    <xf numFmtId="0" fontId="35" fillId="0" borderId="31" xfId="4" applyFill="1" applyAlignment="1">
      <alignment vertical="center"/>
    </xf>
    <xf numFmtId="0" fontId="11" fillId="0" borderId="1" xfId="0" applyFont="1" applyFill="1" applyBorder="1" applyAlignment="1">
      <alignment horizontal="left" vertical="top" wrapText="1"/>
    </xf>
    <xf numFmtId="0" fontId="30" fillId="0" borderId="1" xfId="1" applyBorder="1" applyAlignment="1" applyProtection="1">
      <alignment horizontal="center" vertical="top" wrapText="1"/>
      <protection locked="0"/>
    </xf>
    <xf numFmtId="0" fontId="30" fillId="0" borderId="32" xfId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14" fontId="10" fillId="0" borderId="33" xfId="0" applyNumberFormat="1" applyFont="1" applyBorder="1" applyAlignment="1">
      <alignment horizontal="left" vertical="center" wrapText="1"/>
    </xf>
    <xf numFmtId="0" fontId="0" fillId="0" borderId="2" xfId="0" applyBorder="1"/>
    <xf numFmtId="0" fontId="10" fillId="0" borderId="33" xfId="0" applyFont="1" applyBorder="1" applyAlignment="1">
      <alignment vertical="center" wrapText="1"/>
    </xf>
    <xf numFmtId="14" fontId="10" fillId="0" borderId="33" xfId="0" applyNumberFormat="1" applyFont="1" applyBorder="1" applyAlignment="1">
      <alignment horizontal="left" vertical="center" wrapText="1"/>
    </xf>
    <xf numFmtId="0" fontId="10" fillId="0" borderId="0" xfId="0" applyFont="1"/>
    <xf numFmtId="0" fontId="0" fillId="0" borderId="1" xfId="0" applyBorder="1"/>
    <xf numFmtId="0" fontId="0" fillId="0" borderId="1" xfId="0" applyBorder="1"/>
    <xf numFmtId="14" fontId="10" fillId="0" borderId="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justify" vertical="center" wrapText="1"/>
    </xf>
    <xf numFmtId="0" fontId="0" fillId="0" borderId="1" xfId="0" applyBorder="1"/>
    <xf numFmtId="0" fontId="10" fillId="0" borderId="33" xfId="0" applyFont="1" applyBorder="1" applyAlignment="1">
      <alignment horizontal="justify" vertical="center" wrapText="1"/>
    </xf>
    <xf numFmtId="0" fontId="10" fillId="0" borderId="33" xfId="0" applyFont="1" applyBorder="1" applyAlignment="1">
      <alignment vertical="center" wrapText="1"/>
    </xf>
    <xf numFmtId="0" fontId="10" fillId="0" borderId="33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justify" vertical="center" wrapText="1"/>
    </xf>
    <xf numFmtId="0" fontId="10" fillId="0" borderId="34" xfId="0" applyFont="1" applyBorder="1" applyAlignment="1">
      <alignment horizontal="justify" vertical="center" wrapText="1"/>
    </xf>
    <xf numFmtId="0" fontId="10" fillId="0" borderId="35" xfId="0" applyFont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/>
    <xf numFmtId="0" fontId="10" fillId="0" borderId="5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33" fillId="0" borderId="1" xfId="0" applyFont="1" applyBorder="1" applyAlignment="1" applyProtection="1">
      <alignment horizontal="center" vertical="top" wrapText="1"/>
      <protection locked="0"/>
    </xf>
    <xf numFmtId="0" fontId="30" fillId="0" borderId="1" xfId="1" applyBorder="1" applyAlignment="1">
      <alignment horizontal="left" vertical="top" wrapText="1"/>
    </xf>
    <xf numFmtId="0" fontId="30" fillId="0" borderId="1" xfId="1" applyBorder="1" applyAlignment="1">
      <alignment vertical="top" wrapText="1"/>
    </xf>
    <xf numFmtId="0" fontId="30" fillId="0" borderId="1" xfId="1" applyBorder="1" applyAlignment="1">
      <alignment vertical="top" wrapText="1"/>
    </xf>
    <xf numFmtId="0" fontId="30" fillId="0" borderId="1" xfId="1" applyBorder="1" applyAlignment="1">
      <alignment horizontal="left" vertical="top" wrapText="1"/>
    </xf>
    <xf numFmtId="0" fontId="30" fillId="0" borderId="1" xfId="1" applyBorder="1" applyAlignment="1">
      <alignment vertical="top" wrapText="1"/>
    </xf>
    <xf numFmtId="0" fontId="30" fillId="0" borderId="1" xfId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14" fontId="33" fillId="0" borderId="1" xfId="0" applyNumberFormat="1" applyFont="1" applyFill="1" applyBorder="1" applyAlignment="1">
      <alignment horizontal="left" vertical="top" wrapText="1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10" fillId="0" borderId="33" xfId="0" applyFont="1" applyBorder="1" applyAlignment="1">
      <alignment horizontal="left"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horizontal="justify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0" fillId="0" borderId="33" xfId="0" applyFont="1" applyBorder="1" applyAlignment="1">
      <alignment vertical="center" wrapText="1"/>
    </xf>
    <xf numFmtId="0" fontId="38" fillId="0" borderId="1" xfId="0" applyFont="1" applyBorder="1"/>
    <xf numFmtId="0" fontId="37" fillId="0" borderId="1" xfId="1" applyFont="1" applyBorder="1" applyAlignment="1">
      <alignment horizontal="left"/>
    </xf>
    <xf numFmtId="0" fontId="39" fillId="0" borderId="0" xfId="0" applyFont="1" applyAlignment="1">
      <alignment horizontal="left"/>
    </xf>
    <xf numFmtId="14" fontId="38" fillId="0" borderId="1" xfId="0" applyNumberFormat="1" applyFont="1" applyBorder="1" applyAlignment="1">
      <alignment horizontal="left"/>
    </xf>
    <xf numFmtId="0" fontId="38" fillId="0" borderId="1" xfId="0" applyFont="1" applyBorder="1" applyAlignment="1">
      <alignment horizontal="left"/>
    </xf>
    <xf numFmtId="0" fontId="29" fillId="8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9" fillId="8" borderId="1" xfId="0" applyFont="1" applyFill="1" applyBorder="1" applyAlignment="1">
      <alignment horizontal="center"/>
    </xf>
    <xf numFmtId="0" fontId="37" fillId="0" borderId="32" xfId="1" applyFont="1" applyBorder="1" applyAlignment="1">
      <alignment vertical="center" wrapText="1"/>
    </xf>
    <xf numFmtId="0" fontId="29" fillId="8" borderId="1" xfId="0" applyFont="1" applyFill="1" applyBorder="1" applyAlignment="1" applyProtection="1">
      <alignment horizontal="center" vertical="top" wrapText="1"/>
      <protection hidden="1"/>
    </xf>
    <xf numFmtId="0" fontId="29" fillId="2" borderId="1" xfId="0" applyFont="1" applyFill="1" applyBorder="1" applyAlignment="1" applyProtection="1">
      <alignment horizontal="center" vertical="top" wrapText="1"/>
      <protection hidden="1"/>
    </xf>
    <xf numFmtId="0" fontId="29" fillId="2" borderId="1" xfId="0" applyFont="1" applyFill="1" applyBorder="1" applyAlignment="1">
      <alignment horizontal="center"/>
    </xf>
    <xf numFmtId="0" fontId="37" fillId="0" borderId="1" xfId="1" applyFont="1" applyBorder="1"/>
    <xf numFmtId="0" fontId="29" fillId="8" borderId="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vertical="top" wrapText="1"/>
    </xf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10" fillId="0" borderId="32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10" fillId="0" borderId="5" xfId="0" applyFont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 vertical="top" wrapText="1"/>
    </xf>
    <xf numFmtId="0" fontId="10" fillId="0" borderId="7" xfId="0" applyFont="1" applyBorder="1" applyAlignment="1" applyProtection="1">
      <alignment horizontal="center" vertical="top" wrapText="1"/>
    </xf>
    <xf numFmtId="0" fontId="37" fillId="0" borderId="5" xfId="1" applyFont="1" applyBorder="1" applyAlignment="1" applyProtection="1">
      <alignment horizontal="center" vertical="top" wrapText="1"/>
      <protection locked="0"/>
    </xf>
    <xf numFmtId="0" fontId="29" fillId="0" borderId="7" xfId="0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6">
    <cellStyle name="40% — акцент5" xfId="5" builtinId="47"/>
    <cellStyle name="Вывод" xfId="4" builtinId="21"/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ulture.ru/events/1832645/mezhregionalnyi-konkurs-avatif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s://vk.com/break_nso" TargetMode="External"/><Relationship Id="rId1" Type="http://schemas.openxmlformats.org/officeDocument/2006/relationships/hyperlink" Target="https://vk.com/shinkyokusin" TargetMode="External"/><Relationship Id="rId6" Type="http://schemas.openxmlformats.org/officeDocument/2006/relationships/hyperlink" Target="https://vk.com/battletimensk" TargetMode="External"/><Relationship Id="rId5" Type="http://schemas.openxmlformats.org/officeDocument/2006/relationships/hyperlink" Target="https://vk.com/nsk_champ" TargetMode="External"/><Relationship Id="rId4" Type="http://schemas.openxmlformats.org/officeDocument/2006/relationships/hyperlink" Target="https://vk.com/almaalrak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ourvoice_vocal" TargetMode="External"/><Relationship Id="rId13" Type="http://schemas.openxmlformats.org/officeDocument/2006/relationships/hyperlink" Target="https://vk.com/wall-40776737_1538" TargetMode="External"/><Relationship Id="rId18" Type="http://schemas.openxmlformats.org/officeDocument/2006/relationships/hyperlink" Target="https://vk.com/show_stat_zvezdoy" TargetMode="External"/><Relationship Id="rId3" Type="http://schemas.openxmlformats.org/officeDocument/2006/relationships/hyperlink" Target="https://vk.com/shinkyokusin" TargetMode="External"/><Relationship Id="rId21" Type="http://schemas.openxmlformats.org/officeDocument/2006/relationships/hyperlink" Target="https://vk.com/star_friends_fest" TargetMode="External"/><Relationship Id="rId7" Type="http://schemas.openxmlformats.org/officeDocument/2006/relationships/hyperlink" Target="https://orbitafest.tv/events/good-day-fest-mezhdunarodnyy-konkurs/" TargetMode="External"/><Relationship Id="rId12" Type="http://schemas.openxmlformats.org/officeDocument/2006/relationships/hyperlink" Target="https://vk.com/wall-170603545_13839" TargetMode="External"/><Relationship Id="rId17" Type="http://schemas.openxmlformats.org/officeDocument/2006/relationships/hyperlink" Target="https://vk.com/wall-194159030_688" TargetMode="External"/><Relationship Id="rId2" Type="http://schemas.openxmlformats.org/officeDocument/2006/relationships/hyperlink" Target="http://yandex.ru/clck/jsredir?from=yandex.ru%3Bsearch%2F%3Bweb%3B%3B&amp;text=&amp;etext=2202.2mOFJd-nVIyFpoAGwCPXSEkPXbInFQBhYgeK5BMO-wOHmV5KfxtQQ8VeXkSYqfqrLgdx9vifdrxbdewcCyt5cLOTWaStTxmdz76jxfntnSzYbIv6MYqvBZHiQZwOhgC1E7raQ4BVj_OvSS2AH_iaWPcbfYV0u9dD86C_NloiBUZvKnxhFfarzSm75xFsSY18emRmamlwenJzbHpiemVhYg.b46d84c67e629714f77b8eb7da47f131ddabff9a&amp;uuid=&amp;state=jLT9ScZ_wbo,&amp;&amp;cst=AiuY0DBWFJ7q0qcCggtsKR_vGhWv0bljw4uFAPW1rbItJJWtoFHjqaZchRUkrSm-YNTJ4V75D3oHylc2yBpXWgC8xxNJk366ZAiZbVVmLx_aZlY48S8fr31AbecoK9wdTgclhhwcqYnpPTTQQDK2z4wa3LkLZ3Xfh0vAJIy4xSYWk8_6TzhMXU5mCLBrNvsJmc_9_D740njoROOJIU2TlZ2QQxTPaVWy2um7RFAhUWJcgoFkkRkptYBkUykQ_0UZqACM0E5yyfjjtUYduVQpxwUd_OPC38h7U3O1sFGlCJ_gbknuSD1rAQg7lJ8S8lfd2FWMzSm3TRB6dD4rAMGNjSFh_J_XyEcxc9N1ctfDS5LADE-L5bEroJrt4W1-KNmN3EQhrXjEcirLXI4c92NJCg,,&amp;data=UlNrNmk5WktYejY4cHFySjRXSWhXR1ZsdXY5S0prYWRrZ3Y4YmQ4NFFLaHR6TnV1TkYwNGhXMC1wWUJ6VjVHemdRYlVyTEIxOVNURnNUdkN5SU5uN2VnM05BMWdudjly&amp;sign=de62f23d40eb6a2784ab73b234afaea4&amp;keyno=0&amp;b64e=2&amp;ref=orjY4mGPRjk5boDnW0uvlrrd71vZw9kpVBUyA8nmgREzdS8SkVzMFF0A9jr36dJLAPNIKZz_KniSzCJCEBD4T4pbyZv4wa5wfenmvRYkXIRfcdYjXMb54Ku3Vn-tT-j-fnc-pmYfURxdyDM67HbNHUTPvaKV_XJq4mvZ-lDJp2NogJecQKGwYdF7KB4fNXNi3YZgyRXTysJ1bE5dlxAyCQ_vQ_PVXKpQh5UR4fp87v-8AecUqPaAy4IWChE0rJNVm2FqrjeMxy8BneiD_uc9hb1HARfQIqKruozD2T1m_jGMFfQqqhkc_177vOCRfUZh_yOUg9uHo6VhB-pSu7lEp_kfsF8yC-f_MT1xYy-rkWhL11scXjuVoEv1F5czx9cjmQ0hbWb5NbaDfewI5VGHhPYvbAVV_YtEAMBHK6alYmMGa9ygu3CBf5zEx-yeqqzRmfHiBV_yARts534zXg3YIwmm8gI2gPf4sPJWZwdw-whvmgZDeqjV8gWqWKgie2_Y9mBDVrrmgniRNqC2TpjfhNblvpPI5Hfuyjz-IFlHXEUs0RRG4t0GMXQGj2gx4CxV&amp;l10n=ru&amp;cts=1666861312925%40%40events%3D%5B%7B%22event%22%3A%22click%22%2C%22id%22%3A%221_fcyfw00-03%22%2C%22cts%22%3A1666861312925%2C%22fast%22%3A%7B%22organic%22%3A1%7D%2C%22service%22%3A%22web%22%2C%22event-id%22%3A%22l9qu6sgtxk%22%7D%5D&amp;mc=2.7946534735443422&amp;hdtime=10154" TargetMode="External"/><Relationship Id="rId16" Type="http://schemas.openxmlformats.org/officeDocument/2006/relationships/hyperlink" Target="https://vk.com/wall-2790507_1331" TargetMode="External"/><Relationship Id="rId20" Type="http://schemas.openxmlformats.org/officeDocument/2006/relationships/hyperlink" Target="https://vk.com/theverybeginning" TargetMode="External"/><Relationship Id="rId1" Type="http://schemas.openxmlformats.org/officeDocument/2006/relationships/hyperlink" Target="http://yandex.ru/clck/jsredir?from=yandex.ru%3Bsearch%2F%3Bweb%3B%3B&amp;text=&amp;etext=2202.2mOFJd-nVIyFpoAGwCPXSEkPXbInFQBhYgeK5BMO-wOHmV5KfxtQQ8VeXkSYqfqrLgdx9vifdrxbdewcCyt5cLOTWaStTxmdz76jxfntnSzYbIv6MYqvBZHiQZwOhgC1E7raQ4BVj_OvSS2AH_iaWPcbfYV0u9dD86C_NloiBUZvKnxhFfarzSm75xFsSY18emRmamlwenJzbHpiemVhYg.b46d84c67e629714f77b8eb7da47f131ddabff9a&amp;uuid=&amp;state=jLT9ScZ_wbo,&amp;&amp;cst=AiuY0DBWFJ7q0qcCggtsKR_vGhWv0bljw4uFAPW1rbItJJWtoFHjqaZchRUkrSm-YNTJ4V75D3oHylc2yBpXWgC8xxNJk366ZAiZbVVmLx_aZlY48S8fr31AbecoK9wdTgclhhwcqYnpPTTQQDK2z4wa3LkLZ3Xfh0vAJIy4xSYWk8_6TzhMXU5mCLBrNvsJmc_9_D740njoROOJIU2TlZ2QQxTPaVWy2um7RFAhUWJcgoFkkRkptYBkUykQ_0UZqACM0E5yyfjjtUYduVQpxwUd_OPC38h7U3O1sFGlCJ_gbknuSD1rAQg7lJ8S8lfd2FWMzSm3TRB6dD4rAMGNjSFh_J_XyEcxc9N1ctfDS5LADE-L5bEroJrt4W1-KNmN3EQhrXjEcirLXI4c92NJCg,,&amp;data=UlNrNmk5WktYejY4cHFySjRXSWhXR1ZsdXY5S0prYWRrZ3Y4YmQ4NFFLaHR6TnV1TkYwNGhXMC1wWUJ6VjVHemdRYlVyTEIxOVNURnNUdkN5SU5uN2VnM05BMWdudjly&amp;sign=de62f23d40eb6a2784ab73b234afaea4&amp;keyno=0&amp;b64e=2&amp;ref=orjY4mGPRjk5boDnW0uvlrrd71vZw9kpVBUyA8nmgREzdS8SkVzMFF0A9jr36dJLAPNIKZz_KniSzCJCEBD4T4pbyZv4wa5wfenmvRYkXIRfcdYjXMb54Ku3Vn-tT-j-fnc-pmYfURxdyDM67HbNHUTPvaKV_XJq4mvZ-lDJp2NogJecQKGwYdF7KB4fNXNi3YZgyRXTysJ1bE5dlxAyCQ_vQ_PVXKpQh5UR4fp87v-8AecUqPaAy4IWChE0rJNVm2FqrjeMxy8BneiD_uc9hb1HARfQIqKruozD2T1m_jGMFfQqqhkc_177vOCRfUZh_yOUg9uHo6VhB-pSu7lEp_kfsF8yC-f_MT1xYy-rkWhL11scXjuVoEv1F5czx9cjmQ0hbWb5NbaDfewI5VGHhPYvbAVV_YtEAMBHK6alYmMGa9ygu3CBf5zEx-yeqqzRmfHiBV_yARts534zXg3YIwmm8gI2gPf4sPJWZwdw-whvmgZDeqjV8gWqWKgie2_Y9mBDVrrmgniRNqC2TpjfhNblvpPI5Hfuyjz-IFlHXEUs0RRG4t0GMXQGj2gx4CxV&amp;l10n=ru&amp;cts=1666861312925%40%40events%3D%5B%7B%22event%22%3A%22click%22%2C%22id%22%3A%221_fcyfw00-03%22%2C%22cts%22%3A1666861312925%2C%22fast%22%3A%7B%22organic%22%3A1%7D%2C%22service%22%3A%22web%22%2C%22event-id%22%3A%22l9qu6sgtxk%22%7D%5D&amp;mc=2.7946534735443422&amp;hdtime=10154" TargetMode="External"/><Relationship Id="rId6" Type="http://schemas.openxmlformats.org/officeDocument/2006/relationships/hyperlink" Target="https://vk.com/awatif78" TargetMode="External"/><Relationship Id="rId11" Type="http://schemas.openxmlformats.org/officeDocument/2006/relationships/hyperlink" Target="https://vk.com/zharpti" TargetMode="External"/><Relationship Id="rId5" Type="http://schemas.openxmlformats.org/officeDocument/2006/relationships/hyperlink" Target="https://vk.com/sovremennik_nsk" TargetMode="External"/><Relationship Id="rId15" Type="http://schemas.openxmlformats.org/officeDocument/2006/relationships/hyperlink" Target="https://www.art-talant.org/raboty/konkursnye-raboty/arhiv-konkursnyh-rabot/8-marta-21" TargetMode="External"/><Relationship Id="rId23" Type="http://schemas.openxmlformats.org/officeDocument/2006/relationships/printerSettings" Target="../printerSettings/printerSettings12.bin"/><Relationship Id="rId10" Type="http://schemas.openxmlformats.org/officeDocument/2006/relationships/hyperlink" Target="https://vk.com/ligazhemchuzhinatomsk2021" TargetMode="External"/><Relationship Id="rId19" Type="http://schemas.openxmlformats.org/officeDocument/2006/relationships/hyperlink" Target="https://vk.com/magic_universe_fest" TargetMode="External"/><Relationship Id="rId4" Type="http://schemas.openxmlformats.org/officeDocument/2006/relationships/hyperlink" Target="https://vk.com/sovremennik_nsk" TargetMode="External"/><Relationship Id="rId9" Type="http://schemas.openxmlformats.org/officeDocument/2006/relationships/hyperlink" Target="https://www.zv-pr.ru/konkurs_barnaul.php?konkurs=280" TargetMode="External"/><Relationship Id="rId14" Type="http://schemas.openxmlformats.org/officeDocument/2006/relationships/hyperlink" Target="https://vk.com/artfestival_info" TargetMode="External"/><Relationship Id="rId22" Type="http://schemas.openxmlformats.org/officeDocument/2006/relationships/hyperlink" Target="https://vk.com/event211900412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sovrem23" TargetMode="External"/><Relationship Id="rId2" Type="http://schemas.openxmlformats.org/officeDocument/2006/relationships/hyperlink" Target="https://timolod.ru/organization/molodezhnye-tsentry/sovremennik/" TargetMode="External"/><Relationship Id="rId1" Type="http://schemas.openxmlformats.org/officeDocument/2006/relationships/hyperlink" Target="https://vk.com/sovremennik_nsk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vk.com/golos.pokolen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11" zoomScaleNormal="100" zoomScaleSheetLayoutView="100" workbookViewId="0">
      <selection activeCell="A11" sqref="A11:N11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368" t="s">
        <v>263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70"/>
    </row>
    <row r="2" spans="1:14" ht="38.25" customHeight="1" x14ac:dyDescent="0.25">
      <c r="A2" s="23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32"/>
    </row>
    <row r="3" spans="1:14" ht="19.5" customHeight="1" x14ac:dyDescent="0.25">
      <c r="A3" s="385" t="s">
        <v>199</v>
      </c>
      <c r="B3" s="386"/>
      <c r="C3" s="386"/>
      <c r="D3" s="386"/>
      <c r="E3" s="386"/>
      <c r="F3" s="91"/>
      <c r="G3" s="91"/>
      <c r="H3" s="91"/>
      <c r="I3" s="91"/>
      <c r="J3" s="91"/>
      <c r="K3" s="91"/>
      <c r="L3" s="371"/>
      <c r="M3" s="371"/>
      <c r="N3" s="372"/>
    </row>
    <row r="4" spans="1:14" ht="15.75" x14ac:dyDescent="0.25">
      <c r="A4" s="233" t="s">
        <v>72</v>
      </c>
      <c r="B4" s="384"/>
      <c r="C4" s="384"/>
      <c r="D4" s="384"/>
      <c r="E4" s="384"/>
      <c r="F4" s="91"/>
      <c r="G4" s="91"/>
      <c r="H4" s="91"/>
      <c r="I4" s="91"/>
      <c r="J4" s="91"/>
      <c r="K4" s="91"/>
      <c r="L4" s="91"/>
      <c r="M4" s="91"/>
      <c r="N4" s="232"/>
    </row>
    <row r="5" spans="1:14" ht="21.75" customHeight="1" x14ac:dyDescent="0.25">
      <c r="A5" s="389"/>
      <c r="B5" s="384"/>
      <c r="C5" s="384"/>
      <c r="D5" s="384"/>
      <c r="E5" s="384"/>
      <c r="F5" s="91"/>
      <c r="G5" s="91"/>
      <c r="H5" s="91"/>
      <c r="I5" s="91"/>
      <c r="J5" s="91"/>
      <c r="K5" s="91"/>
      <c r="L5" s="91"/>
      <c r="M5" s="91"/>
      <c r="N5" s="232"/>
    </row>
    <row r="6" spans="1:14" ht="30.75" customHeight="1" x14ac:dyDescent="0.25">
      <c r="A6" s="387"/>
      <c r="B6" s="388"/>
      <c r="C6" s="91"/>
      <c r="D6" s="390"/>
      <c r="E6" s="390"/>
      <c r="F6" s="91"/>
      <c r="G6" s="91"/>
      <c r="H6" s="91"/>
      <c r="I6" s="91"/>
      <c r="J6" s="91"/>
      <c r="K6" s="91"/>
      <c r="L6" s="91"/>
      <c r="M6" s="91"/>
      <c r="N6" s="232"/>
    </row>
    <row r="7" spans="1:14" ht="12.75" customHeight="1" x14ac:dyDescent="0.25">
      <c r="A7" s="391" t="s">
        <v>200</v>
      </c>
      <c r="B7" s="392"/>
      <c r="C7" s="91"/>
      <c r="D7" s="366" t="s">
        <v>201</v>
      </c>
      <c r="E7" s="366"/>
      <c r="F7" s="91"/>
      <c r="G7" s="91"/>
      <c r="H7" s="91"/>
      <c r="I7" s="91"/>
      <c r="J7" s="91"/>
      <c r="K7" s="91"/>
      <c r="L7" s="91"/>
      <c r="M7" s="91"/>
      <c r="N7" s="232"/>
    </row>
    <row r="8" spans="1:14" ht="12.75" customHeight="1" x14ac:dyDescent="0.25">
      <c r="A8" s="234"/>
      <c r="B8" s="367" t="s">
        <v>202</v>
      </c>
      <c r="C8" s="367"/>
      <c r="D8" s="367"/>
      <c r="E8" s="109"/>
      <c r="F8" s="91"/>
      <c r="G8" s="91"/>
      <c r="H8" s="91"/>
      <c r="I8" s="91"/>
      <c r="J8" s="91"/>
      <c r="K8" s="91"/>
      <c r="L8" s="91"/>
      <c r="M8" s="91"/>
      <c r="N8" s="232"/>
    </row>
    <row r="9" spans="1:14" ht="101.25" customHeight="1" x14ac:dyDescent="0.25">
      <c r="A9" s="23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232"/>
    </row>
    <row r="10" spans="1:14" ht="18.75" x14ac:dyDescent="0.3">
      <c r="A10" s="374" t="s">
        <v>93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6"/>
    </row>
    <row r="11" spans="1:14" ht="18.75" customHeight="1" x14ac:dyDescent="0.3">
      <c r="A11" s="377" t="s">
        <v>439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9"/>
    </row>
    <row r="12" spans="1:14" x14ac:dyDescent="0.25">
      <c r="A12" s="380" t="s">
        <v>94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2"/>
    </row>
    <row r="13" spans="1:14" ht="18.75" x14ac:dyDescent="0.3">
      <c r="A13" s="231"/>
      <c r="B13" s="91"/>
      <c r="C13" s="91"/>
      <c r="D13" s="91"/>
      <c r="E13" s="235" t="s">
        <v>95</v>
      </c>
      <c r="F13" s="373">
        <v>2022</v>
      </c>
      <c r="G13" s="373"/>
      <c r="H13" s="383" t="s">
        <v>96</v>
      </c>
      <c r="I13" s="383"/>
      <c r="J13" s="383"/>
      <c r="K13" s="91"/>
      <c r="L13" s="91"/>
      <c r="M13" s="91"/>
      <c r="N13" s="232"/>
    </row>
    <row r="14" spans="1:14" x14ac:dyDescent="0.25">
      <c r="A14" s="23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232"/>
    </row>
    <row r="15" spans="1:14" x14ac:dyDescent="0.25">
      <c r="A15" s="23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232"/>
    </row>
    <row r="16" spans="1:14" x14ac:dyDescent="0.25">
      <c r="A16" s="23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232"/>
    </row>
    <row r="17" spans="1:14" x14ac:dyDescent="0.25">
      <c r="A17" s="23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232"/>
    </row>
    <row r="18" spans="1:14" x14ac:dyDescent="0.25">
      <c r="A18" s="23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232"/>
    </row>
    <row r="19" spans="1:14" x14ac:dyDescent="0.25">
      <c r="A19" s="23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232"/>
    </row>
    <row r="20" spans="1:14" x14ac:dyDescent="0.25">
      <c r="A20" s="23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232"/>
    </row>
    <row r="21" spans="1:14" x14ac:dyDescent="0.25">
      <c r="A21" s="23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232"/>
    </row>
    <row r="22" spans="1:14" x14ac:dyDescent="0.25">
      <c r="A22" s="23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232"/>
    </row>
    <row r="23" spans="1:14" ht="18.75" x14ac:dyDescent="0.25">
      <c r="A23" s="363" t="s">
        <v>188</v>
      </c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5"/>
    </row>
    <row r="24" spans="1:14" x14ac:dyDescent="0.25">
      <c r="A24" s="23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232"/>
    </row>
    <row r="25" spans="1:14" x14ac:dyDescent="0.25">
      <c r="A25" s="23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232"/>
    </row>
    <row r="26" spans="1:14" x14ac:dyDescent="0.25">
      <c r="A26" s="23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232"/>
    </row>
    <row r="27" spans="1:14" x14ac:dyDescent="0.25">
      <c r="A27" s="23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232"/>
    </row>
    <row r="28" spans="1:14" x14ac:dyDescent="0.25">
      <c r="A28" s="23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232"/>
    </row>
    <row r="29" spans="1:14" x14ac:dyDescent="0.25">
      <c r="A29" s="236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8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view="pageBreakPreview" zoomScale="86" zoomScaleNormal="100" zoomScaleSheetLayoutView="86" workbookViewId="0">
      <selection activeCell="B62" sqref="B61:F63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436" t="s">
        <v>240</v>
      </c>
      <c r="B1" s="436"/>
      <c r="C1" s="436"/>
      <c r="D1" s="436"/>
      <c r="E1" s="436"/>
      <c r="F1" s="436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47" t="s">
        <v>259</v>
      </c>
      <c r="E2" s="152" t="s">
        <v>246</v>
      </c>
      <c r="F2" s="151" t="s">
        <v>260</v>
      </c>
    </row>
    <row r="3" spans="1:6" ht="18.75" x14ac:dyDescent="0.25">
      <c r="A3" s="139"/>
      <c r="B3" s="140" t="s">
        <v>218</v>
      </c>
      <c r="C3" s="139"/>
      <c r="D3" s="166"/>
      <c r="E3" s="166"/>
      <c r="F3" s="139"/>
    </row>
    <row r="4" spans="1:6" ht="18.75" x14ac:dyDescent="0.3">
      <c r="A4" s="141"/>
      <c r="B4" s="137" t="s">
        <v>55</v>
      </c>
      <c r="C4" s="138"/>
      <c r="D4" s="138"/>
      <c r="E4" s="138"/>
      <c r="F4" s="138"/>
    </row>
    <row r="5" spans="1:6" ht="18.75" x14ac:dyDescent="0.25">
      <c r="A5" s="97">
        <v>1</v>
      </c>
      <c r="B5" s="67"/>
      <c r="C5" s="67"/>
      <c r="D5" s="67"/>
      <c r="E5" s="67"/>
      <c r="F5" s="67"/>
    </row>
    <row r="6" spans="1:6" ht="18.75" x14ac:dyDescent="0.25">
      <c r="A6" s="97">
        <v>2</v>
      </c>
      <c r="B6" s="67"/>
      <c r="C6" s="67"/>
      <c r="D6" s="67"/>
      <c r="E6" s="67"/>
      <c r="F6" s="67"/>
    </row>
    <row r="7" spans="1:6" ht="18.75" x14ac:dyDescent="0.25">
      <c r="A7" s="97">
        <v>3</v>
      </c>
      <c r="B7" s="67"/>
      <c r="C7" s="67"/>
      <c r="D7" s="67"/>
      <c r="E7" s="67"/>
      <c r="F7" s="67"/>
    </row>
    <row r="8" spans="1:6" ht="18.75" x14ac:dyDescent="0.25">
      <c r="A8" s="97">
        <v>4</v>
      </c>
      <c r="B8" s="67"/>
      <c r="C8" s="67"/>
      <c r="D8" s="67"/>
      <c r="E8" s="67"/>
      <c r="F8" s="67"/>
    </row>
    <row r="9" spans="1:6" ht="18.75" x14ac:dyDescent="0.25">
      <c r="A9" s="97">
        <v>5</v>
      </c>
      <c r="B9" s="67"/>
      <c r="C9" s="67"/>
      <c r="D9" s="67"/>
      <c r="E9" s="67"/>
      <c r="F9" s="67"/>
    </row>
    <row r="10" spans="1:6" ht="23.25" customHeight="1" x14ac:dyDescent="0.3">
      <c r="A10" s="141"/>
      <c r="B10" s="137" t="s">
        <v>220</v>
      </c>
      <c r="C10" s="138"/>
      <c r="D10" s="138"/>
      <c r="E10" s="138"/>
      <c r="F10" s="138"/>
    </row>
    <row r="11" spans="1:6" ht="18.75" x14ac:dyDescent="0.25">
      <c r="A11" s="97">
        <v>1</v>
      </c>
      <c r="B11" s="347" t="s">
        <v>510</v>
      </c>
      <c r="C11" s="350">
        <v>44863</v>
      </c>
      <c r="D11" s="349" t="s">
        <v>511</v>
      </c>
      <c r="E11" s="348" t="s">
        <v>512</v>
      </c>
      <c r="F11" s="351" t="s">
        <v>480</v>
      </c>
    </row>
    <row r="12" spans="1:6" ht="18.75" x14ac:dyDescent="0.25">
      <c r="A12" s="97">
        <v>2</v>
      </c>
      <c r="B12" s="347"/>
      <c r="C12" s="347"/>
      <c r="D12" s="347"/>
      <c r="E12" s="347"/>
      <c r="F12" s="347"/>
    </row>
    <row r="13" spans="1:6" ht="18.75" x14ac:dyDescent="0.25">
      <c r="A13" s="97">
        <v>3</v>
      </c>
      <c r="B13" s="347"/>
      <c r="C13" s="347"/>
      <c r="D13" s="347"/>
      <c r="E13" s="347"/>
      <c r="F13" s="347"/>
    </row>
    <row r="14" spans="1:6" ht="18.75" x14ac:dyDescent="0.25">
      <c r="A14" s="97">
        <v>4</v>
      </c>
      <c r="B14" s="347"/>
      <c r="C14" s="347"/>
      <c r="D14" s="347"/>
      <c r="E14" s="347"/>
      <c r="F14" s="347"/>
    </row>
    <row r="15" spans="1:6" ht="18.75" x14ac:dyDescent="0.25">
      <c r="A15" s="97">
        <v>5</v>
      </c>
      <c r="B15" s="347"/>
      <c r="C15" s="347"/>
      <c r="D15" s="347"/>
      <c r="E15" s="347"/>
      <c r="F15" s="347"/>
    </row>
    <row r="16" spans="1:6" ht="19.5" thickBot="1" x14ac:dyDescent="0.3">
      <c r="A16" s="141"/>
      <c r="B16" s="352" t="s">
        <v>65</v>
      </c>
      <c r="C16" s="354"/>
      <c r="D16" s="354"/>
      <c r="E16" s="354"/>
      <c r="F16" s="354"/>
    </row>
    <row r="17" spans="1:6" ht="32.25" thickBot="1" x14ac:dyDescent="0.3">
      <c r="A17" s="97">
        <v>1</v>
      </c>
      <c r="B17" s="346" t="s">
        <v>477</v>
      </c>
      <c r="C17" s="323" t="s">
        <v>478</v>
      </c>
      <c r="D17" s="324" t="s">
        <v>479</v>
      </c>
      <c r="E17" s="355" t="s">
        <v>366</v>
      </c>
      <c r="F17" s="347" t="s">
        <v>480</v>
      </c>
    </row>
    <row r="18" spans="1:6" ht="63.75" thickBot="1" x14ac:dyDescent="0.3">
      <c r="A18" s="97">
        <v>2</v>
      </c>
      <c r="B18" s="346" t="s">
        <v>423</v>
      </c>
      <c r="C18" s="294">
        <v>44624</v>
      </c>
      <c r="D18" s="346" t="s">
        <v>424</v>
      </c>
      <c r="E18" s="346" t="s">
        <v>366</v>
      </c>
      <c r="F18" s="347" t="s">
        <v>480</v>
      </c>
    </row>
    <row r="19" spans="1:6" ht="32.25" thickBot="1" x14ac:dyDescent="0.3">
      <c r="A19" s="97">
        <v>3</v>
      </c>
      <c r="B19" s="346" t="s">
        <v>481</v>
      </c>
      <c r="C19" s="294">
        <v>44625</v>
      </c>
      <c r="D19" s="346" t="s">
        <v>426</v>
      </c>
      <c r="E19" s="346" t="s">
        <v>366</v>
      </c>
      <c r="F19" s="347" t="s">
        <v>480</v>
      </c>
    </row>
    <row r="20" spans="1:6" ht="32.25" thickBot="1" x14ac:dyDescent="0.3">
      <c r="A20" s="97">
        <v>4</v>
      </c>
      <c r="B20" s="346" t="s">
        <v>425</v>
      </c>
      <c r="C20" s="294">
        <v>44626</v>
      </c>
      <c r="D20" s="346" t="s">
        <v>426</v>
      </c>
      <c r="E20" s="346" t="s">
        <v>366</v>
      </c>
      <c r="F20" s="347" t="s">
        <v>480</v>
      </c>
    </row>
    <row r="21" spans="1:6" ht="18.75" x14ac:dyDescent="0.25">
      <c r="A21" s="97">
        <v>5</v>
      </c>
      <c r="B21" s="353"/>
      <c r="C21" s="353"/>
      <c r="D21" s="353"/>
      <c r="E21" s="353"/>
      <c r="F21" s="353"/>
    </row>
    <row r="22" spans="1:6" ht="31.5" x14ac:dyDescent="0.25">
      <c r="A22" s="141"/>
      <c r="B22" s="356" t="s">
        <v>180</v>
      </c>
      <c r="C22" s="354"/>
      <c r="D22" s="354"/>
      <c r="E22" s="354"/>
      <c r="F22" s="354"/>
    </row>
    <row r="23" spans="1:6" ht="18.75" x14ac:dyDescent="0.25">
      <c r="A23" s="161">
        <v>1</v>
      </c>
      <c r="B23" s="357"/>
      <c r="C23" s="358"/>
      <c r="D23" s="358"/>
      <c r="E23" s="358"/>
      <c r="F23" s="358"/>
    </row>
    <row r="24" spans="1:6" ht="18.75" x14ac:dyDescent="0.25">
      <c r="A24" s="161">
        <v>2</v>
      </c>
      <c r="B24" s="357"/>
      <c r="C24" s="358"/>
      <c r="D24" s="358"/>
      <c r="E24" s="358"/>
      <c r="F24" s="358"/>
    </row>
    <row r="25" spans="1:6" ht="18.75" x14ac:dyDescent="0.25">
      <c r="A25" s="161">
        <v>3</v>
      </c>
      <c r="B25" s="357"/>
      <c r="C25" s="358"/>
      <c r="D25" s="358"/>
      <c r="E25" s="358"/>
      <c r="F25" s="358"/>
    </row>
    <row r="26" spans="1:6" ht="18.75" x14ac:dyDescent="0.25">
      <c r="A26" s="161">
        <v>4</v>
      </c>
      <c r="B26" s="357"/>
      <c r="C26" s="358"/>
      <c r="D26" s="358"/>
      <c r="E26" s="358"/>
      <c r="F26" s="358"/>
    </row>
    <row r="27" spans="1:6" ht="18.75" x14ac:dyDescent="0.3">
      <c r="A27" s="161">
        <v>5</v>
      </c>
      <c r="B27" s="144"/>
      <c r="C27" s="142"/>
      <c r="D27" s="142"/>
      <c r="E27" s="142"/>
      <c r="F27" s="142"/>
    </row>
    <row r="28" spans="1:6" ht="18.75" x14ac:dyDescent="0.25">
      <c r="A28" s="166"/>
      <c r="B28" s="140" t="s">
        <v>217</v>
      </c>
      <c r="C28" s="207"/>
      <c r="D28" s="207"/>
      <c r="E28" s="207"/>
      <c r="F28" s="207"/>
    </row>
    <row r="29" spans="1:6" ht="18.75" x14ac:dyDescent="0.3">
      <c r="A29" s="141"/>
      <c r="B29" s="137" t="s">
        <v>221</v>
      </c>
      <c r="C29" s="206"/>
      <c r="D29" s="138"/>
      <c r="E29" s="138"/>
      <c r="F29" s="138"/>
    </row>
    <row r="30" spans="1:6" ht="18.75" x14ac:dyDescent="0.25">
      <c r="A30" s="97">
        <v>1</v>
      </c>
      <c r="B30" s="56"/>
      <c r="C30" s="56"/>
      <c r="D30" s="56"/>
      <c r="E30" s="56"/>
      <c r="F30" s="56"/>
    </row>
    <row r="31" spans="1:6" ht="18.75" x14ac:dyDescent="0.25">
      <c r="A31" s="97">
        <v>2</v>
      </c>
      <c r="B31" s="56"/>
      <c r="C31" s="56"/>
      <c r="D31" s="56"/>
      <c r="E31" s="56"/>
      <c r="F31" s="56"/>
    </row>
    <row r="32" spans="1:6" ht="18.75" x14ac:dyDescent="0.25">
      <c r="A32" s="97">
        <v>3</v>
      </c>
      <c r="B32" s="56"/>
      <c r="C32" s="56"/>
      <c r="D32" s="56"/>
      <c r="E32" s="56"/>
      <c r="F32" s="56"/>
    </row>
    <row r="33" spans="1:6" ht="18.75" x14ac:dyDescent="0.25">
      <c r="A33" s="97">
        <v>4</v>
      </c>
      <c r="B33" s="56"/>
      <c r="C33" s="56"/>
      <c r="D33" s="56"/>
      <c r="E33" s="56"/>
      <c r="F33" s="56"/>
    </row>
    <row r="34" spans="1:6" ht="18.75" x14ac:dyDescent="0.25">
      <c r="A34" s="97">
        <v>5</v>
      </c>
      <c r="B34" s="67"/>
      <c r="C34" s="157"/>
      <c r="D34" s="158"/>
      <c r="E34" s="158"/>
      <c r="F34" s="158"/>
    </row>
    <row r="35" spans="1:6" ht="18.75" x14ac:dyDescent="0.3">
      <c r="A35" s="167"/>
      <c r="B35" s="137" t="s">
        <v>220</v>
      </c>
      <c r="C35" s="138"/>
      <c r="D35" s="138"/>
      <c r="E35" s="138"/>
      <c r="F35" s="138"/>
    </row>
    <row r="36" spans="1:6" ht="18.75" customHeight="1" x14ac:dyDescent="0.25">
      <c r="A36" s="97">
        <v>1</v>
      </c>
      <c r="B36" s="347" t="s">
        <v>513</v>
      </c>
      <c r="C36" s="350">
        <v>44661</v>
      </c>
      <c r="D36" s="347" t="s">
        <v>514</v>
      </c>
      <c r="E36" s="359" t="s">
        <v>515</v>
      </c>
      <c r="F36" s="347" t="s">
        <v>480</v>
      </c>
    </row>
    <row r="37" spans="1:6" ht="24" customHeight="1" x14ac:dyDescent="0.25">
      <c r="A37" s="97">
        <v>2</v>
      </c>
      <c r="B37" s="347" t="s">
        <v>516</v>
      </c>
      <c r="C37" s="347" t="s">
        <v>517</v>
      </c>
      <c r="D37" s="347" t="s">
        <v>518</v>
      </c>
      <c r="E37" s="359" t="s">
        <v>519</v>
      </c>
      <c r="F37" s="347" t="s">
        <v>480</v>
      </c>
    </row>
    <row r="38" spans="1:6" ht="21" customHeight="1" x14ac:dyDescent="0.25">
      <c r="A38" s="97">
        <v>3</v>
      </c>
      <c r="B38" s="347"/>
      <c r="C38" s="347"/>
      <c r="D38" s="347"/>
      <c r="E38" s="347"/>
      <c r="F38" s="347"/>
    </row>
    <row r="39" spans="1:6" ht="21" customHeight="1" x14ac:dyDescent="0.25">
      <c r="A39" s="168">
        <v>10</v>
      </c>
      <c r="B39" s="56"/>
      <c r="C39" s="56"/>
      <c r="D39" s="56"/>
      <c r="E39" s="56"/>
      <c r="F39" s="56"/>
    </row>
    <row r="40" spans="1:6" ht="18.75" x14ac:dyDescent="0.3">
      <c r="A40" s="169"/>
      <c r="B40" s="137" t="s">
        <v>65</v>
      </c>
      <c r="C40" s="138"/>
      <c r="D40" s="138"/>
      <c r="E40" s="138"/>
      <c r="F40" s="138"/>
    </row>
    <row r="41" spans="1:6" ht="18.75" x14ac:dyDescent="0.25">
      <c r="A41" s="97">
        <v>1</v>
      </c>
      <c r="B41" s="56"/>
      <c r="C41" s="56"/>
      <c r="D41" s="56"/>
      <c r="E41" s="56"/>
      <c r="F41" s="56"/>
    </row>
    <row r="42" spans="1:6" ht="22.5" customHeight="1" x14ac:dyDescent="0.25">
      <c r="A42" s="97">
        <v>2</v>
      </c>
      <c r="B42" s="56"/>
      <c r="C42" s="56"/>
      <c r="D42" s="56"/>
      <c r="E42" s="56"/>
      <c r="F42" s="56"/>
    </row>
    <row r="43" spans="1:6" ht="37.5" x14ac:dyDescent="0.3">
      <c r="A43" s="141"/>
      <c r="B43" s="143" t="s">
        <v>180</v>
      </c>
      <c r="C43" s="138"/>
      <c r="D43" s="138"/>
      <c r="E43" s="138"/>
      <c r="F43" s="138"/>
    </row>
    <row r="44" spans="1:6" ht="18.75" x14ac:dyDescent="0.25">
      <c r="A44" s="97">
        <v>1</v>
      </c>
      <c r="B44" s="67"/>
      <c r="C44" s="67"/>
      <c r="D44" s="67"/>
      <c r="E44" s="67"/>
      <c r="F44" s="67"/>
    </row>
    <row r="45" spans="1:6" ht="18.75" x14ac:dyDescent="0.25">
      <c r="A45" s="97">
        <v>2</v>
      </c>
      <c r="B45" s="67"/>
      <c r="C45" s="67"/>
      <c r="D45" s="67"/>
      <c r="E45" s="67"/>
      <c r="F45" s="67"/>
    </row>
    <row r="46" spans="1:6" ht="18.75" x14ac:dyDescent="0.25">
      <c r="A46" s="97">
        <v>3</v>
      </c>
      <c r="B46" s="67"/>
      <c r="C46" s="67"/>
      <c r="D46" s="67"/>
      <c r="E46" s="67"/>
      <c r="F46" s="67"/>
    </row>
    <row r="47" spans="1:6" ht="18.75" x14ac:dyDescent="0.25">
      <c r="A47" s="97">
        <v>4</v>
      </c>
      <c r="B47" s="67"/>
      <c r="C47" s="67"/>
      <c r="D47" s="67"/>
      <c r="E47" s="67"/>
      <c r="F47" s="67"/>
    </row>
    <row r="48" spans="1:6" ht="18.75" x14ac:dyDescent="0.25">
      <c r="A48" s="97">
        <v>5</v>
      </c>
      <c r="B48" s="67"/>
      <c r="C48" s="67"/>
      <c r="D48" s="67"/>
      <c r="E48" s="67"/>
      <c r="F48" s="67"/>
    </row>
    <row r="49" spans="1:6" ht="18.75" x14ac:dyDescent="0.25">
      <c r="A49" s="166"/>
      <c r="B49" s="140" t="s">
        <v>219</v>
      </c>
      <c r="C49" s="207"/>
      <c r="D49" s="207"/>
      <c r="E49" s="207"/>
      <c r="F49" s="207"/>
    </row>
    <row r="50" spans="1:6" ht="18.75" x14ac:dyDescent="0.3">
      <c r="A50" s="141"/>
      <c r="B50" s="137" t="s">
        <v>221</v>
      </c>
      <c r="C50" s="138"/>
      <c r="D50" s="138"/>
      <c r="E50" s="138"/>
      <c r="F50" s="138"/>
    </row>
    <row r="51" spans="1:6" ht="20.25" customHeight="1" x14ac:dyDescent="0.25">
      <c r="A51" s="97">
        <v>1</v>
      </c>
      <c r="B51" s="56"/>
      <c r="C51" s="56"/>
      <c r="D51" s="56"/>
      <c r="E51" s="56"/>
      <c r="F51" s="56"/>
    </row>
    <row r="52" spans="1:6" ht="20.25" customHeight="1" x14ac:dyDescent="0.25">
      <c r="A52" s="97">
        <v>2</v>
      </c>
      <c r="B52" s="56"/>
      <c r="C52" s="56"/>
      <c r="D52" s="56"/>
      <c r="E52" s="56"/>
      <c r="F52" s="56"/>
    </row>
    <row r="53" spans="1:6" ht="20.25" customHeight="1" x14ac:dyDescent="0.25">
      <c r="A53" s="97">
        <v>3</v>
      </c>
      <c r="B53" s="56"/>
      <c r="C53" s="56"/>
      <c r="D53" s="56"/>
      <c r="E53" s="56"/>
      <c r="F53" s="56"/>
    </row>
    <row r="54" spans="1:6" ht="18.75" x14ac:dyDescent="0.25">
      <c r="A54" s="97">
        <v>4</v>
      </c>
      <c r="B54" s="56"/>
      <c r="C54" s="56"/>
      <c r="D54" s="56"/>
      <c r="E54" s="56"/>
      <c r="F54" s="56"/>
    </row>
    <row r="55" spans="1:6" ht="18.75" x14ac:dyDescent="0.25">
      <c r="A55" s="97">
        <v>5</v>
      </c>
      <c r="B55" s="67"/>
      <c r="C55" s="67"/>
      <c r="D55" s="67"/>
      <c r="E55" s="67"/>
      <c r="F55" s="67"/>
    </row>
    <row r="56" spans="1:6" ht="18.75" x14ac:dyDescent="0.3">
      <c r="A56" s="141"/>
      <c r="B56" s="137" t="s">
        <v>220</v>
      </c>
      <c r="C56" s="138"/>
      <c r="D56" s="138"/>
      <c r="E56" s="138"/>
      <c r="F56" s="138"/>
    </row>
    <row r="57" spans="1:6" ht="18.75" x14ac:dyDescent="0.25">
      <c r="A57" s="97">
        <v>1</v>
      </c>
      <c r="B57" s="347" t="s">
        <v>520</v>
      </c>
      <c r="C57" s="351" t="s">
        <v>521</v>
      </c>
      <c r="D57" s="351" t="s">
        <v>522</v>
      </c>
      <c r="E57" s="348" t="s">
        <v>523</v>
      </c>
      <c r="F57" s="351" t="s">
        <v>480</v>
      </c>
    </row>
    <row r="58" spans="1:6" ht="18.75" x14ac:dyDescent="0.25">
      <c r="A58" s="97">
        <v>2</v>
      </c>
      <c r="B58" s="347" t="s">
        <v>524</v>
      </c>
      <c r="C58" s="350">
        <v>44850</v>
      </c>
      <c r="D58" s="351" t="s">
        <v>525</v>
      </c>
      <c r="E58" s="348" t="s">
        <v>526</v>
      </c>
      <c r="F58" s="351" t="s">
        <v>480</v>
      </c>
    </row>
    <row r="59" spans="1:6" ht="18.75" x14ac:dyDescent="0.25">
      <c r="A59" s="97">
        <v>3</v>
      </c>
      <c r="B59" s="347"/>
      <c r="C59" s="347"/>
      <c r="D59" s="347"/>
      <c r="E59" s="347"/>
      <c r="F59" s="347"/>
    </row>
    <row r="60" spans="1:6" ht="19.5" thickBot="1" x14ac:dyDescent="0.3">
      <c r="A60" s="141"/>
      <c r="B60" s="352" t="s">
        <v>65</v>
      </c>
      <c r="C60" s="354"/>
      <c r="D60" s="360"/>
      <c r="E60" s="360"/>
      <c r="F60" s="354"/>
    </row>
    <row r="61" spans="1:6" ht="19.5" thickBot="1" x14ac:dyDescent="0.3">
      <c r="A61" s="161">
        <v>1</v>
      </c>
      <c r="B61" s="325"/>
      <c r="C61" s="437" t="s">
        <v>482</v>
      </c>
      <c r="D61" s="325"/>
      <c r="E61" s="325"/>
      <c r="F61" s="347"/>
    </row>
    <row r="62" spans="1:6" ht="34.5" customHeight="1" thickBot="1" x14ac:dyDescent="0.3">
      <c r="A62" s="161">
        <v>2</v>
      </c>
      <c r="B62" s="305" t="s">
        <v>483</v>
      </c>
      <c r="C62" s="438"/>
      <c r="D62" s="305" t="s">
        <v>484</v>
      </c>
      <c r="E62" s="305" t="s">
        <v>366</v>
      </c>
      <c r="F62" s="347" t="s">
        <v>480</v>
      </c>
    </row>
    <row r="63" spans="1:6" ht="79.5" thickBot="1" x14ac:dyDescent="0.3">
      <c r="A63" s="161">
        <v>3</v>
      </c>
      <c r="B63" s="305" t="s">
        <v>436</v>
      </c>
      <c r="C63" s="346" t="s">
        <v>434</v>
      </c>
      <c r="D63" s="305" t="s">
        <v>435</v>
      </c>
      <c r="E63" s="305" t="s">
        <v>366</v>
      </c>
      <c r="F63" s="347" t="s">
        <v>480</v>
      </c>
    </row>
    <row r="64" spans="1:6" ht="18.75" customHeight="1" x14ac:dyDescent="0.25">
      <c r="A64" s="161">
        <v>4</v>
      </c>
      <c r="B64" s="56"/>
      <c r="C64" s="56"/>
      <c r="D64" s="56"/>
      <c r="E64" s="56"/>
      <c r="F64" s="56"/>
    </row>
    <row r="65" spans="1:6" ht="37.5" x14ac:dyDescent="0.3">
      <c r="A65" s="169"/>
      <c r="B65" s="143" t="s">
        <v>180</v>
      </c>
      <c r="C65" s="138"/>
      <c r="D65" s="138"/>
      <c r="E65" s="138"/>
      <c r="F65" s="138"/>
    </row>
    <row r="66" spans="1:6" ht="18.75" x14ac:dyDescent="0.3">
      <c r="A66" s="161">
        <v>1</v>
      </c>
      <c r="B66" s="57"/>
      <c r="C66" s="142"/>
      <c r="D66" s="142"/>
      <c r="E66" s="142"/>
      <c r="F66" s="142"/>
    </row>
    <row r="67" spans="1:6" ht="18.75" x14ac:dyDescent="0.3">
      <c r="A67" s="161">
        <v>2</v>
      </c>
      <c r="B67" s="57"/>
      <c r="C67" s="142"/>
      <c r="D67" s="142"/>
      <c r="E67" s="142"/>
      <c r="F67" s="142"/>
    </row>
    <row r="68" spans="1:6" ht="18.75" x14ac:dyDescent="0.3">
      <c r="A68" s="161">
        <v>3</v>
      </c>
      <c r="B68" s="57"/>
      <c r="C68" s="142"/>
      <c r="D68" s="142"/>
      <c r="E68" s="142"/>
      <c r="F68" s="142"/>
    </row>
    <row r="69" spans="1:6" ht="18.75" x14ac:dyDescent="0.3">
      <c r="A69" s="161">
        <v>4</v>
      </c>
      <c r="B69" s="57"/>
      <c r="C69" s="142"/>
      <c r="D69" s="142"/>
      <c r="E69" s="142"/>
      <c r="F69" s="142"/>
    </row>
    <row r="70" spans="1:6" ht="18.75" x14ac:dyDescent="0.3">
      <c r="A70" s="161">
        <v>5</v>
      </c>
      <c r="B70" s="57"/>
      <c r="C70" s="142"/>
      <c r="D70" s="142"/>
      <c r="E70" s="142"/>
      <c r="F70" s="142"/>
    </row>
    <row r="71" spans="1:6" ht="18.75" x14ac:dyDescent="0.25">
      <c r="A71" s="166"/>
      <c r="B71" s="140" t="s">
        <v>215</v>
      </c>
      <c r="C71" s="140"/>
      <c r="D71" s="140"/>
      <c r="E71" s="140"/>
      <c r="F71" s="140"/>
    </row>
    <row r="72" spans="1:6" ht="18.75" x14ac:dyDescent="0.3">
      <c r="A72" s="141"/>
      <c r="B72" s="137" t="s">
        <v>221</v>
      </c>
      <c r="C72" s="138"/>
      <c r="D72" s="138"/>
      <c r="E72" s="138"/>
      <c r="F72" s="138"/>
    </row>
    <row r="73" spans="1:6" ht="18.75" x14ac:dyDescent="0.25">
      <c r="A73" s="97">
        <v>1</v>
      </c>
      <c r="B73" s="67"/>
      <c r="C73" s="67"/>
      <c r="D73" s="67"/>
      <c r="E73" s="67"/>
      <c r="F73" s="67"/>
    </row>
    <row r="74" spans="1:6" ht="18.75" x14ac:dyDescent="0.25">
      <c r="A74" s="97">
        <v>2</v>
      </c>
      <c r="B74" s="67"/>
      <c r="C74" s="67"/>
      <c r="D74" s="67"/>
      <c r="E74" s="67"/>
      <c r="F74" s="67"/>
    </row>
    <row r="75" spans="1:6" ht="18.75" x14ac:dyDescent="0.25">
      <c r="A75" s="97">
        <v>3</v>
      </c>
      <c r="B75" s="67"/>
      <c r="C75" s="67"/>
      <c r="D75" s="67"/>
      <c r="E75" s="67"/>
      <c r="F75" s="67"/>
    </row>
    <row r="76" spans="1:6" ht="18.75" x14ac:dyDescent="0.25">
      <c r="A76" s="97">
        <v>4</v>
      </c>
      <c r="B76" s="67"/>
      <c r="C76" s="67"/>
      <c r="D76" s="67"/>
      <c r="E76" s="67"/>
      <c r="F76" s="67"/>
    </row>
    <row r="77" spans="1:6" ht="18.75" x14ac:dyDescent="0.25">
      <c r="A77" s="97">
        <v>5</v>
      </c>
      <c r="B77" s="67"/>
      <c r="C77" s="67"/>
      <c r="D77" s="67"/>
      <c r="E77" s="67"/>
      <c r="F77" s="67"/>
    </row>
    <row r="78" spans="1:6" ht="18.75" x14ac:dyDescent="0.3">
      <c r="A78" s="141"/>
      <c r="B78" s="137" t="s">
        <v>220</v>
      </c>
      <c r="C78" s="138"/>
      <c r="D78" s="138"/>
      <c r="E78" s="138"/>
      <c r="F78" s="138"/>
    </row>
    <row r="79" spans="1:6" ht="18.75" x14ac:dyDescent="0.25">
      <c r="A79" s="97">
        <v>1</v>
      </c>
      <c r="B79" s="56"/>
      <c r="C79" s="56"/>
      <c r="D79" s="56"/>
      <c r="E79" s="56"/>
      <c r="F79" s="56"/>
    </row>
    <row r="80" spans="1:6" ht="18.75" x14ac:dyDescent="0.25">
      <c r="A80" s="97">
        <v>2</v>
      </c>
      <c r="B80" s="56"/>
      <c r="C80" s="56"/>
      <c r="D80" s="56"/>
      <c r="E80" s="56"/>
      <c r="F80" s="56"/>
    </row>
    <row r="81" spans="1:6" ht="18.75" x14ac:dyDescent="0.25">
      <c r="A81" s="97">
        <v>3</v>
      </c>
      <c r="B81" s="56"/>
      <c r="C81" s="56"/>
      <c r="D81" s="56"/>
      <c r="E81" s="56"/>
      <c r="F81" s="56"/>
    </row>
    <row r="82" spans="1:6" ht="21.75" customHeight="1" x14ac:dyDescent="0.25">
      <c r="A82" s="97">
        <v>4</v>
      </c>
      <c r="B82" s="56"/>
      <c r="C82" s="56"/>
      <c r="D82" s="56"/>
      <c r="E82" s="56"/>
      <c r="F82" s="56"/>
    </row>
    <row r="83" spans="1:6" ht="18.75" x14ac:dyDescent="0.25">
      <c r="A83" s="97">
        <v>5</v>
      </c>
      <c r="B83" s="56"/>
      <c r="C83" s="56"/>
      <c r="D83" s="56"/>
      <c r="E83" s="56"/>
      <c r="F83" s="56"/>
    </row>
    <row r="84" spans="1:6" ht="18.75" x14ac:dyDescent="0.25">
      <c r="A84" s="97">
        <v>6</v>
      </c>
      <c r="B84" s="56"/>
      <c r="C84" s="56"/>
      <c r="D84" s="56"/>
      <c r="E84" s="56"/>
      <c r="F84" s="56"/>
    </row>
    <row r="85" spans="1:6" ht="18.75" x14ac:dyDescent="0.25">
      <c r="A85" s="97">
        <v>7</v>
      </c>
      <c r="B85" s="56"/>
      <c r="C85" s="56"/>
      <c r="D85" s="56"/>
      <c r="E85" s="56"/>
      <c r="F85" s="56"/>
    </row>
    <row r="86" spans="1:6" ht="22.5" customHeight="1" x14ac:dyDescent="0.25">
      <c r="A86" s="97">
        <v>8</v>
      </c>
      <c r="B86" s="56"/>
      <c r="C86" s="56"/>
      <c r="D86" s="56"/>
      <c r="E86" s="56"/>
      <c r="F86" s="56"/>
    </row>
    <row r="87" spans="1:6" ht="21.75" customHeight="1" x14ac:dyDescent="0.25">
      <c r="A87" s="97">
        <v>9</v>
      </c>
      <c r="B87" s="56"/>
      <c r="C87" s="56"/>
      <c r="D87" s="56"/>
      <c r="E87" s="56"/>
      <c r="F87" s="56"/>
    </row>
    <row r="88" spans="1:6" ht="20.25" customHeight="1" x14ac:dyDescent="0.25">
      <c r="A88" s="97">
        <v>10</v>
      </c>
      <c r="B88" s="56"/>
      <c r="C88" s="56"/>
      <c r="D88" s="56"/>
      <c r="E88" s="56"/>
      <c r="F88" s="56"/>
    </row>
    <row r="89" spans="1:6" ht="19.5" customHeight="1" x14ac:dyDescent="0.25">
      <c r="A89" s="97">
        <v>11</v>
      </c>
      <c r="B89" s="56"/>
      <c r="C89" s="56"/>
      <c r="D89" s="56"/>
      <c r="E89" s="56"/>
      <c r="F89" s="56"/>
    </row>
    <row r="90" spans="1:6" ht="24" customHeight="1" x14ac:dyDescent="0.25">
      <c r="A90" s="97">
        <v>12</v>
      </c>
      <c r="B90" s="56"/>
      <c r="C90" s="56"/>
      <c r="D90" s="56"/>
      <c r="E90" s="56"/>
      <c r="F90" s="56"/>
    </row>
    <row r="91" spans="1:6" ht="26.25" customHeight="1" x14ac:dyDescent="0.25">
      <c r="A91" s="97">
        <v>13</v>
      </c>
      <c r="B91" s="56"/>
      <c r="C91" s="56"/>
      <c r="D91" s="56"/>
      <c r="E91" s="56"/>
      <c r="F91" s="56"/>
    </row>
    <row r="92" spans="1:6" ht="19.5" customHeight="1" x14ac:dyDescent="0.25">
      <c r="A92" s="97">
        <v>14</v>
      </c>
      <c r="B92" s="56"/>
      <c r="C92" s="56"/>
      <c r="D92" s="56"/>
      <c r="E92" s="56"/>
      <c r="F92" s="56"/>
    </row>
    <row r="93" spans="1:6" ht="18.75" x14ac:dyDescent="0.25">
      <c r="A93" s="141"/>
      <c r="B93" s="136" t="s">
        <v>65</v>
      </c>
      <c r="C93" s="208"/>
      <c r="D93" s="208"/>
      <c r="E93" s="208"/>
      <c r="F93" s="208"/>
    </row>
    <row r="94" spans="1:6" ht="18.75" x14ac:dyDescent="0.25">
      <c r="A94" s="161">
        <v>1</v>
      </c>
      <c r="B94" s="56"/>
      <c r="C94" s="56"/>
      <c r="D94" s="56"/>
      <c r="E94" s="56"/>
      <c r="F94" s="56"/>
    </row>
    <row r="95" spans="1:6" ht="18.75" x14ac:dyDescent="0.25">
      <c r="A95" s="161">
        <v>2</v>
      </c>
      <c r="B95" s="56"/>
      <c r="C95" s="56"/>
      <c r="D95" s="56"/>
      <c r="E95" s="56"/>
      <c r="F95" s="56"/>
    </row>
    <row r="96" spans="1:6" ht="18.75" x14ac:dyDescent="0.25">
      <c r="A96" s="161">
        <v>3</v>
      </c>
      <c r="B96" s="56"/>
      <c r="C96" s="56"/>
      <c r="D96" s="56"/>
      <c r="E96" s="56"/>
      <c r="F96" s="56"/>
    </row>
    <row r="97" spans="1:6" ht="18.75" x14ac:dyDescent="0.25">
      <c r="A97" s="161">
        <v>4</v>
      </c>
      <c r="B97" s="56"/>
      <c r="C97" s="56"/>
      <c r="D97" s="56"/>
      <c r="E97" s="56"/>
      <c r="F97" s="56"/>
    </row>
    <row r="98" spans="1:6" ht="18.75" x14ac:dyDescent="0.3">
      <c r="A98" s="161">
        <v>5</v>
      </c>
      <c r="B98" s="57"/>
      <c r="C98" s="142"/>
      <c r="D98" s="142"/>
      <c r="E98" s="142"/>
      <c r="F98" s="142"/>
    </row>
    <row r="99" spans="1:6" ht="37.5" x14ac:dyDescent="0.3">
      <c r="A99" s="141"/>
      <c r="B99" s="143" t="s">
        <v>180</v>
      </c>
      <c r="C99" s="138"/>
      <c r="D99" s="138"/>
      <c r="E99" s="138"/>
      <c r="F99" s="138"/>
    </row>
    <row r="100" spans="1:6" ht="18.75" x14ac:dyDescent="0.3">
      <c r="A100" s="161">
        <v>1</v>
      </c>
      <c r="B100" s="57"/>
      <c r="C100" s="142"/>
      <c r="D100" s="142"/>
      <c r="E100" s="142"/>
      <c r="F100" s="142"/>
    </row>
    <row r="101" spans="1:6" ht="18.75" x14ac:dyDescent="0.3">
      <c r="A101" s="161">
        <v>2</v>
      </c>
      <c r="B101" s="57"/>
      <c r="C101" s="142"/>
      <c r="D101" s="142"/>
      <c r="E101" s="142"/>
      <c r="F101" s="142"/>
    </row>
    <row r="102" spans="1:6" ht="18.75" x14ac:dyDescent="0.3">
      <c r="A102" s="161">
        <v>3</v>
      </c>
      <c r="B102" s="57"/>
      <c r="C102" s="142"/>
      <c r="D102" s="142"/>
      <c r="E102" s="142"/>
      <c r="F102" s="142"/>
    </row>
    <row r="103" spans="1:6" ht="18.75" x14ac:dyDescent="0.3">
      <c r="A103" s="161">
        <v>4</v>
      </c>
      <c r="B103" s="57"/>
      <c r="C103" s="142"/>
      <c r="D103" s="142"/>
      <c r="E103" s="142"/>
      <c r="F103" s="142"/>
    </row>
    <row r="104" spans="1:6" ht="18.75" x14ac:dyDescent="0.3">
      <c r="A104" s="161">
        <v>5</v>
      </c>
      <c r="B104" s="57"/>
      <c r="C104" s="142"/>
      <c r="D104" s="142"/>
      <c r="E104" s="142"/>
      <c r="F104" s="142"/>
    </row>
    <row r="105" spans="1:6" ht="18.75" x14ac:dyDescent="0.25">
      <c r="A105" s="60"/>
      <c r="B105" s="60"/>
      <c r="C105" s="60"/>
      <c r="D105" s="60"/>
      <c r="E105" s="60"/>
      <c r="F105" s="60"/>
    </row>
    <row r="106" spans="1:6" ht="18.75" x14ac:dyDescent="0.25">
      <c r="A106" s="60"/>
      <c r="B106" s="60"/>
      <c r="C106" s="60"/>
      <c r="D106" s="60"/>
      <c r="E106" s="60"/>
      <c r="F106" s="60"/>
    </row>
  </sheetData>
  <sheetProtection sort="0" autoFilter="0" pivotTables="0"/>
  <mergeCells count="2">
    <mergeCell ref="A1:F1"/>
    <mergeCell ref="C61:C62"/>
  </mergeCells>
  <hyperlinks>
    <hyperlink ref="E17" r:id="rId1"/>
    <hyperlink ref="E11" r:id="rId2"/>
    <hyperlink ref="E36" r:id="rId3"/>
    <hyperlink ref="E37" r:id="rId4"/>
    <hyperlink ref="E57" r:id="rId5"/>
    <hyperlink ref="E58" r:id="rId6"/>
  </hyperlinks>
  <pageMargins left="0.7" right="0.7" top="0.75" bottom="0.75" header="0.3" footer="0.3"/>
  <pageSetup paperSize="9" orientation="landscape"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5" zoomScaleNormal="100" zoomScaleSheetLayoutView="100" workbookViewId="0">
      <selection activeCell="B3" sqref="B3: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39" t="s">
        <v>129</v>
      </c>
      <c r="B1" s="439"/>
      <c r="C1" s="439"/>
      <c r="D1" s="439"/>
      <c r="E1" s="439"/>
    </row>
    <row r="2" spans="1:5" ht="94.5" customHeight="1" x14ac:dyDescent="0.25">
      <c r="A2" s="181" t="s">
        <v>130</v>
      </c>
      <c r="B2" s="181" t="s">
        <v>131</v>
      </c>
      <c r="C2" s="181" t="s">
        <v>132</v>
      </c>
      <c r="D2" s="181" t="s">
        <v>133</v>
      </c>
      <c r="E2" s="181" t="s">
        <v>134</v>
      </c>
    </row>
    <row r="3" spans="1:5" ht="56.25" x14ac:dyDescent="0.3">
      <c r="A3" s="64" t="s">
        <v>135</v>
      </c>
      <c r="B3" s="54">
        <v>1113</v>
      </c>
      <c r="C3" s="101">
        <v>5</v>
      </c>
      <c r="D3" s="101">
        <v>380</v>
      </c>
      <c r="E3" s="101">
        <v>728</v>
      </c>
    </row>
    <row r="4" spans="1:5" ht="75" x14ac:dyDescent="0.3">
      <c r="A4" s="64" t="s">
        <v>136</v>
      </c>
      <c r="B4" s="54">
        <v>57</v>
      </c>
      <c r="C4" s="101">
        <v>3</v>
      </c>
      <c r="D4" s="101">
        <v>0</v>
      </c>
      <c r="E4" s="101">
        <v>54</v>
      </c>
    </row>
    <row r="5" spans="1:5" ht="112.5" x14ac:dyDescent="0.3">
      <c r="A5" s="64" t="s">
        <v>203</v>
      </c>
      <c r="B5" s="110">
        <v>42</v>
      </c>
      <c r="C5" s="110">
        <f>C6+C7+C8+C9</f>
        <v>0</v>
      </c>
      <c r="D5" s="110">
        <f>D6+D7+D8+D9</f>
        <v>0</v>
      </c>
      <c r="E5" s="110">
        <v>42</v>
      </c>
    </row>
    <row r="6" spans="1:5" ht="24" customHeight="1" x14ac:dyDescent="0.3">
      <c r="A6" s="64" t="s">
        <v>241</v>
      </c>
      <c r="B6" s="54">
        <v>6</v>
      </c>
      <c r="C6" s="101">
        <v>0</v>
      </c>
      <c r="D6" s="101">
        <v>0</v>
      </c>
      <c r="E6" s="101">
        <v>6</v>
      </c>
    </row>
    <row r="7" spans="1:5" ht="37.5" x14ac:dyDescent="0.3">
      <c r="A7" s="64" t="s">
        <v>137</v>
      </c>
      <c r="B7" s="54">
        <v>36</v>
      </c>
      <c r="C7" s="101">
        <v>0</v>
      </c>
      <c r="D7" s="101">
        <v>0</v>
      </c>
      <c r="E7" s="101">
        <v>36</v>
      </c>
    </row>
    <row r="8" spans="1:5" ht="56.25" x14ac:dyDescent="0.3">
      <c r="A8" s="64" t="s">
        <v>138</v>
      </c>
      <c r="B8" s="54">
        <v>0</v>
      </c>
      <c r="C8" s="101">
        <v>0</v>
      </c>
      <c r="D8" s="101">
        <v>0</v>
      </c>
      <c r="E8" s="101">
        <v>0</v>
      </c>
    </row>
    <row r="9" spans="1:5" ht="56.25" x14ac:dyDescent="0.3">
      <c r="A9" s="64" t="s">
        <v>139</v>
      </c>
      <c r="B9" s="54">
        <v>0</v>
      </c>
      <c r="C9" s="101">
        <v>0</v>
      </c>
      <c r="D9" s="101">
        <v>0</v>
      </c>
      <c r="E9" s="101">
        <v>0</v>
      </c>
    </row>
    <row r="10" spans="1:5" ht="18.75" x14ac:dyDescent="0.25">
      <c r="A10" s="65" t="s">
        <v>84</v>
      </c>
      <c r="B10" s="99">
        <v>1212</v>
      </c>
      <c r="C10" s="99">
        <f>C9+C8+C7+C6+C5+C4+C3</f>
        <v>8</v>
      </c>
      <c r="D10" s="99">
        <f>D9+D8+D7+D6+D5+D4+D3</f>
        <v>380</v>
      </c>
      <c r="E10" s="99">
        <v>824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view="pageBreakPreview" topLeftCell="A86" zoomScaleNormal="100" zoomScaleSheetLayoutView="100" workbookViewId="0">
      <selection activeCell="A76" sqref="A76:E93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436" t="s">
        <v>140</v>
      </c>
      <c r="B1" s="440"/>
      <c r="C1" s="440"/>
      <c r="D1" s="440"/>
      <c r="E1" s="440"/>
    </row>
    <row r="2" spans="1:5" ht="90.75" customHeight="1" x14ac:dyDescent="0.25">
      <c r="A2" s="27" t="s">
        <v>86</v>
      </c>
      <c r="B2" s="27" t="s">
        <v>245</v>
      </c>
      <c r="C2" s="245" t="s">
        <v>247</v>
      </c>
      <c r="D2" s="27" t="s">
        <v>261</v>
      </c>
      <c r="E2" s="27" t="s">
        <v>141</v>
      </c>
    </row>
    <row r="3" spans="1:5" ht="18.75" x14ac:dyDescent="0.25">
      <c r="A3" s="134" t="s">
        <v>204</v>
      </c>
      <c r="B3" s="135"/>
      <c r="C3" s="134"/>
      <c r="D3" s="134"/>
      <c r="E3" s="135"/>
    </row>
    <row r="4" spans="1:5" ht="15.75" x14ac:dyDescent="0.25">
      <c r="A4" s="154"/>
      <c r="B4" s="159"/>
      <c r="C4" s="159"/>
      <c r="D4" s="159"/>
      <c r="E4" s="154"/>
    </row>
    <row r="5" spans="1:5" ht="18.75" x14ac:dyDescent="0.25">
      <c r="A5" s="67"/>
      <c r="B5" s="98"/>
      <c r="C5" s="67"/>
      <c r="D5" s="67"/>
      <c r="E5" s="98"/>
    </row>
    <row r="6" spans="1:5" ht="18.75" x14ac:dyDescent="0.25">
      <c r="A6" s="67"/>
      <c r="B6" s="98"/>
      <c r="C6" s="67"/>
      <c r="D6" s="67"/>
      <c r="E6" s="98"/>
    </row>
    <row r="7" spans="1:5" ht="18.75" x14ac:dyDescent="0.25">
      <c r="A7" s="67"/>
      <c r="B7" s="98"/>
      <c r="C7" s="67"/>
      <c r="D7" s="67"/>
      <c r="E7" s="98"/>
    </row>
    <row r="8" spans="1:5" ht="18.75" x14ac:dyDescent="0.25">
      <c r="A8" s="67"/>
      <c r="B8" s="98"/>
      <c r="C8" s="67"/>
      <c r="D8" s="67"/>
      <c r="E8" s="98"/>
    </row>
    <row r="9" spans="1:5" ht="18.75" x14ac:dyDescent="0.25">
      <c r="A9" s="67"/>
      <c r="B9" s="98"/>
      <c r="C9" s="67"/>
      <c r="D9" s="67"/>
      <c r="E9" s="98"/>
    </row>
    <row r="10" spans="1:5" ht="18.75" x14ac:dyDescent="0.25">
      <c r="A10" s="134" t="s">
        <v>114</v>
      </c>
      <c r="B10" s="145"/>
      <c r="C10" s="134"/>
      <c r="D10" s="134"/>
      <c r="E10" s="135"/>
    </row>
    <row r="11" spans="1:5" ht="30.75" customHeight="1" x14ac:dyDescent="0.25">
      <c r="A11" s="279" t="s">
        <v>292</v>
      </c>
      <c r="B11" s="260">
        <v>44696</v>
      </c>
      <c r="C11" s="174" t="s">
        <v>293</v>
      </c>
      <c r="D11" s="267" t="s">
        <v>438</v>
      </c>
      <c r="E11" s="277" t="s">
        <v>294</v>
      </c>
    </row>
    <row r="12" spans="1:5" ht="15.75" x14ac:dyDescent="0.25">
      <c r="A12" s="154"/>
      <c r="B12" s="159"/>
      <c r="C12" s="159"/>
      <c r="D12" s="159"/>
      <c r="E12" s="154"/>
    </row>
    <row r="13" spans="1:5" ht="15.75" x14ac:dyDescent="0.25">
      <c r="A13" s="177"/>
      <c r="B13" s="159"/>
      <c r="C13" s="154"/>
      <c r="D13" s="154"/>
      <c r="E13" s="154"/>
    </row>
    <row r="14" spans="1:5" ht="15.75" x14ac:dyDescent="0.25">
      <c r="A14" s="154"/>
      <c r="B14" s="162"/>
      <c r="C14" s="154"/>
      <c r="D14" s="154"/>
      <c r="E14" s="154"/>
    </row>
    <row r="15" spans="1:5" ht="15.75" customHeight="1" x14ac:dyDescent="0.25">
      <c r="A15" s="154"/>
      <c r="B15" s="155"/>
      <c r="C15" s="154"/>
      <c r="D15" s="154"/>
      <c r="E15" s="154"/>
    </row>
    <row r="16" spans="1:5" ht="15.75" x14ac:dyDescent="0.25">
      <c r="A16" s="154"/>
      <c r="B16" s="159"/>
      <c r="C16" s="159"/>
      <c r="D16" s="159"/>
      <c r="E16" s="154"/>
    </row>
    <row r="17" spans="1:5" ht="15.75" x14ac:dyDescent="0.25">
      <c r="A17" s="177"/>
      <c r="B17" s="159"/>
      <c r="C17" s="154"/>
      <c r="D17" s="154"/>
      <c r="E17" s="154"/>
    </row>
    <row r="18" spans="1:5" ht="15.75" x14ac:dyDescent="0.25">
      <c r="A18" s="154"/>
      <c r="B18" s="162"/>
      <c r="C18" s="154"/>
      <c r="D18" s="154"/>
      <c r="E18" s="154"/>
    </row>
    <row r="19" spans="1:5" ht="19.5" customHeight="1" thickBot="1" x14ac:dyDescent="0.3">
      <c r="A19" s="244" t="s">
        <v>218</v>
      </c>
      <c r="B19" s="243"/>
      <c r="C19" s="242"/>
      <c r="D19" s="242"/>
      <c r="E19" s="242"/>
    </row>
    <row r="20" spans="1:5" ht="28.5" customHeight="1" x14ac:dyDescent="0.25">
      <c r="A20" s="261" t="s">
        <v>304</v>
      </c>
      <c r="B20" s="275" t="s">
        <v>305</v>
      </c>
      <c r="C20" s="276" t="s">
        <v>306</v>
      </c>
      <c r="D20" s="289" t="s">
        <v>366</v>
      </c>
      <c r="E20" s="277" t="s">
        <v>307</v>
      </c>
    </row>
    <row r="21" spans="1:5" ht="47.25" x14ac:dyDescent="0.25">
      <c r="A21" s="271" t="s">
        <v>308</v>
      </c>
      <c r="B21" s="272">
        <v>44581</v>
      </c>
      <c r="C21" s="259" t="s">
        <v>188</v>
      </c>
      <c r="D21" s="278" t="s">
        <v>358</v>
      </c>
      <c r="E21" s="274" t="s">
        <v>309</v>
      </c>
    </row>
    <row r="22" spans="1:5" ht="63.75" thickBot="1" x14ac:dyDescent="0.3">
      <c r="A22" s="290" t="s">
        <v>423</v>
      </c>
      <c r="B22" s="291">
        <v>44624</v>
      </c>
      <c r="C22" s="290" t="s">
        <v>424</v>
      </c>
      <c r="D22" s="290" t="s">
        <v>366</v>
      </c>
      <c r="E22" s="274" t="s">
        <v>309</v>
      </c>
    </row>
    <row r="23" spans="1:5" ht="34.5" customHeight="1" thickBot="1" x14ac:dyDescent="0.3">
      <c r="A23" s="290" t="s">
        <v>425</v>
      </c>
      <c r="B23" s="291">
        <v>44626</v>
      </c>
      <c r="C23" s="290" t="s">
        <v>426</v>
      </c>
      <c r="D23" s="290" t="s">
        <v>366</v>
      </c>
      <c r="E23" s="56" t="s">
        <v>427</v>
      </c>
    </row>
    <row r="24" spans="1:5" ht="16.5" thickBot="1" x14ac:dyDescent="0.3">
      <c r="A24" s="293"/>
      <c r="B24" s="294"/>
      <c r="C24" s="295"/>
      <c r="D24" s="164"/>
      <c r="E24" s="173"/>
    </row>
    <row r="25" spans="1:5" ht="18.75" x14ac:dyDescent="0.25">
      <c r="A25" s="67"/>
      <c r="B25" s="98"/>
      <c r="C25" s="67"/>
      <c r="D25" s="67"/>
      <c r="E25" s="98"/>
    </row>
    <row r="26" spans="1:5" ht="18.75" x14ac:dyDescent="0.25">
      <c r="A26" s="134" t="s">
        <v>216</v>
      </c>
      <c r="B26" s="145"/>
      <c r="C26" s="134"/>
      <c r="D26" s="134"/>
      <c r="E26" s="135"/>
    </row>
    <row r="27" spans="1:5" ht="34.5" customHeight="1" x14ac:dyDescent="0.25">
      <c r="A27" s="255" t="s">
        <v>295</v>
      </c>
      <c r="B27" s="256">
        <v>44805</v>
      </c>
      <c r="C27" s="257" t="s">
        <v>296</v>
      </c>
      <c r="D27" s="267" t="s">
        <v>438</v>
      </c>
      <c r="E27" s="262" t="s">
        <v>301</v>
      </c>
    </row>
    <row r="28" spans="1:5" ht="51" customHeight="1" x14ac:dyDescent="0.25">
      <c r="A28" s="174" t="s">
        <v>297</v>
      </c>
      <c r="B28" s="258" t="s">
        <v>298</v>
      </c>
      <c r="C28" s="164" t="s">
        <v>299</v>
      </c>
      <c r="D28" s="267" t="s">
        <v>358</v>
      </c>
      <c r="E28" s="263" t="s">
        <v>302</v>
      </c>
    </row>
    <row r="29" spans="1:5" ht="32.25" customHeight="1" x14ac:dyDescent="0.25">
      <c r="A29" s="259" t="s">
        <v>300</v>
      </c>
      <c r="B29" s="260">
        <v>44754</v>
      </c>
      <c r="C29" s="261" t="s">
        <v>188</v>
      </c>
      <c r="D29" s="154" t="s">
        <v>357</v>
      </c>
      <c r="E29" s="264" t="s">
        <v>303</v>
      </c>
    </row>
    <row r="30" spans="1:5" ht="15.75" x14ac:dyDescent="0.25">
      <c r="A30" s="154"/>
      <c r="B30" s="154"/>
      <c r="C30" s="154"/>
      <c r="D30" s="154"/>
      <c r="E30" s="154"/>
    </row>
    <row r="31" spans="1:5" ht="15.75" x14ac:dyDescent="0.25">
      <c r="A31" s="154"/>
      <c r="B31" s="163"/>
      <c r="C31" s="163"/>
      <c r="D31" s="163"/>
      <c r="E31" s="154"/>
    </row>
    <row r="32" spans="1:5" ht="18" customHeight="1" x14ac:dyDescent="0.25">
      <c r="A32" s="154"/>
      <c r="B32" s="155"/>
      <c r="C32" s="154"/>
      <c r="D32" s="154"/>
      <c r="E32" s="154"/>
    </row>
    <row r="33" spans="1:5" ht="18.75" customHeight="1" x14ac:dyDescent="0.25">
      <c r="A33" s="171"/>
      <c r="B33" s="172"/>
      <c r="C33" s="175"/>
      <c r="D33" s="175"/>
      <c r="E33" s="176"/>
    </row>
    <row r="34" spans="1:5" ht="18.75" customHeight="1" x14ac:dyDescent="0.25">
      <c r="A34" s="134" t="s">
        <v>217</v>
      </c>
      <c r="B34" s="145"/>
      <c r="C34" s="134"/>
      <c r="D34" s="134"/>
      <c r="E34" s="135"/>
    </row>
    <row r="35" spans="1:5" ht="29.25" customHeight="1" thickBot="1" x14ac:dyDescent="0.3">
      <c r="A35" s="268" t="s">
        <v>310</v>
      </c>
      <c r="B35" s="269">
        <v>44674</v>
      </c>
      <c r="C35" s="268" t="s">
        <v>188</v>
      </c>
      <c r="D35" s="305" t="s">
        <v>366</v>
      </c>
      <c r="E35" s="273" t="s">
        <v>311</v>
      </c>
    </row>
    <row r="36" spans="1:5" ht="30" customHeight="1" x14ac:dyDescent="0.25">
      <c r="A36" s="268" t="s">
        <v>312</v>
      </c>
      <c r="B36" s="270">
        <v>44593</v>
      </c>
      <c r="C36" s="268" t="s">
        <v>313</v>
      </c>
      <c r="D36" s="154" t="s">
        <v>359</v>
      </c>
      <c r="E36" s="273" t="s">
        <v>314</v>
      </c>
    </row>
    <row r="37" spans="1:5" ht="32.25" customHeight="1" x14ac:dyDescent="0.25">
      <c r="A37" s="271" t="s">
        <v>315</v>
      </c>
      <c r="B37" s="272">
        <v>44612</v>
      </c>
      <c r="C37" s="259" t="s">
        <v>316</v>
      </c>
      <c r="D37" s="154"/>
      <c r="E37" s="274" t="s">
        <v>317</v>
      </c>
    </row>
    <row r="38" spans="1:5" ht="60.75" customHeight="1" x14ac:dyDescent="0.25">
      <c r="A38" s="154" t="s">
        <v>356</v>
      </c>
      <c r="B38" s="159">
        <v>44850</v>
      </c>
      <c r="C38" s="154" t="s">
        <v>188</v>
      </c>
      <c r="D38" s="154" t="s">
        <v>355</v>
      </c>
      <c r="E38" s="154" t="s">
        <v>354</v>
      </c>
    </row>
    <row r="39" spans="1:5" ht="34.5" customHeight="1" x14ac:dyDescent="0.25">
      <c r="A39" s="320" t="s">
        <v>384</v>
      </c>
      <c r="B39" s="321">
        <v>44686</v>
      </c>
      <c r="C39" s="154" t="s">
        <v>385</v>
      </c>
      <c r="D39" s="314" t="s">
        <v>455</v>
      </c>
      <c r="E39" s="164" t="s">
        <v>386</v>
      </c>
    </row>
    <row r="40" spans="1:5" ht="16.5" customHeight="1" x14ac:dyDescent="0.25">
      <c r="A40" s="154"/>
      <c r="B40" s="159"/>
      <c r="C40" s="154"/>
      <c r="D40" s="154"/>
      <c r="E40" s="154"/>
    </row>
    <row r="41" spans="1:5" ht="15" customHeight="1" x14ac:dyDescent="0.25">
      <c r="A41" s="154"/>
      <c r="B41" s="154"/>
      <c r="C41" s="154"/>
      <c r="D41" s="154"/>
      <c r="E41" s="154"/>
    </row>
    <row r="42" spans="1:5" ht="18.75" x14ac:dyDescent="0.25">
      <c r="A42" s="134" t="s">
        <v>214</v>
      </c>
      <c r="B42" s="145"/>
      <c r="C42" s="134"/>
      <c r="D42" s="134"/>
      <c r="E42" s="135"/>
    </row>
    <row r="43" spans="1:5" ht="16.5" thickBot="1" x14ac:dyDescent="0.3">
      <c r="A43" s="280" t="s">
        <v>318</v>
      </c>
      <c r="B43" s="281" t="s">
        <v>319</v>
      </c>
      <c r="C43" s="280" t="s">
        <v>320</v>
      </c>
      <c r="D43" s="305" t="s">
        <v>366</v>
      </c>
      <c r="E43" s="280" t="s">
        <v>321</v>
      </c>
    </row>
    <row r="44" spans="1:5" ht="56.25" x14ac:dyDescent="0.25">
      <c r="A44" s="67" t="s">
        <v>367</v>
      </c>
      <c r="B44" s="98" t="s">
        <v>364</v>
      </c>
      <c r="C44" s="67" t="s">
        <v>365</v>
      </c>
      <c r="D44" s="67" t="s">
        <v>366</v>
      </c>
      <c r="E44" s="98" t="s">
        <v>303</v>
      </c>
    </row>
    <row r="45" spans="1:5" ht="18.75" x14ac:dyDescent="0.25">
      <c r="A45" s="67"/>
      <c r="B45" s="98"/>
      <c r="C45" s="67"/>
      <c r="D45" s="67"/>
      <c r="E45" s="98"/>
    </row>
    <row r="46" spans="1:5" ht="18.75" x14ac:dyDescent="0.25">
      <c r="A46" s="134" t="s">
        <v>219</v>
      </c>
      <c r="B46" s="145"/>
      <c r="C46" s="134"/>
      <c r="D46" s="134"/>
      <c r="E46" s="135"/>
    </row>
    <row r="47" spans="1:5" ht="31.5" x14ac:dyDescent="0.25">
      <c r="A47" s="282" t="s">
        <v>322</v>
      </c>
      <c r="B47" s="260">
        <v>44639</v>
      </c>
      <c r="C47" s="174" t="s">
        <v>323</v>
      </c>
      <c r="D47" s="154" t="s">
        <v>360</v>
      </c>
      <c r="E47" s="266" t="s">
        <v>371</v>
      </c>
    </row>
    <row r="48" spans="1:5" ht="30" customHeight="1" x14ac:dyDescent="0.25">
      <c r="A48" s="265" t="s">
        <v>324</v>
      </c>
      <c r="B48" s="260" t="s">
        <v>325</v>
      </c>
      <c r="C48" s="174" t="s">
        <v>323</v>
      </c>
      <c r="D48" s="154" t="s">
        <v>361</v>
      </c>
      <c r="E48" s="266" t="s">
        <v>326</v>
      </c>
    </row>
    <row r="49" spans="1:5" ht="30" customHeight="1" x14ac:dyDescent="0.25">
      <c r="A49" s="265" t="s">
        <v>507</v>
      </c>
      <c r="B49" s="260">
        <v>44856</v>
      </c>
      <c r="C49" s="174" t="s">
        <v>313</v>
      </c>
      <c r="D49" s="304" t="s">
        <v>508</v>
      </c>
      <c r="E49" s="266" t="s">
        <v>509</v>
      </c>
    </row>
    <row r="50" spans="1:5" ht="36" customHeight="1" x14ac:dyDescent="0.25">
      <c r="A50" s="265" t="s">
        <v>327</v>
      </c>
      <c r="B50" s="260">
        <v>44577</v>
      </c>
      <c r="C50" s="174" t="s">
        <v>328</v>
      </c>
      <c r="D50" s="154" t="s">
        <v>362</v>
      </c>
      <c r="E50" s="266" t="s">
        <v>329</v>
      </c>
    </row>
    <row r="51" spans="1:5" ht="31.5" customHeight="1" thickBot="1" x14ac:dyDescent="0.3">
      <c r="A51" s="292" t="s">
        <v>428</v>
      </c>
      <c r="B51" s="298">
        <v>44682</v>
      </c>
      <c r="C51" s="174" t="s">
        <v>429</v>
      </c>
      <c r="D51" s="296" t="s">
        <v>366</v>
      </c>
      <c r="E51" s="297" t="s">
        <v>430</v>
      </c>
    </row>
    <row r="52" spans="1:5" ht="47.25" customHeight="1" thickBot="1" x14ac:dyDescent="0.3">
      <c r="A52" s="299" t="s">
        <v>431</v>
      </c>
      <c r="B52" s="441" t="s">
        <v>437</v>
      </c>
      <c r="C52" s="304" t="s">
        <v>432</v>
      </c>
      <c r="D52" s="306" t="s">
        <v>366</v>
      </c>
      <c r="E52" s="300" t="s">
        <v>427</v>
      </c>
    </row>
    <row r="53" spans="1:5" ht="32.25" thickBot="1" x14ac:dyDescent="0.3">
      <c r="A53" s="299" t="s">
        <v>433</v>
      </c>
      <c r="B53" s="441"/>
      <c r="C53" s="304" t="s">
        <v>365</v>
      </c>
      <c r="D53" s="307" t="s">
        <v>366</v>
      </c>
      <c r="E53" s="308" t="s">
        <v>427</v>
      </c>
    </row>
    <row r="54" spans="1:5" ht="114" thickBot="1" x14ac:dyDescent="0.3">
      <c r="A54" s="301" t="s">
        <v>436</v>
      </c>
      <c r="B54" s="346" t="s">
        <v>434</v>
      </c>
      <c r="C54" s="305" t="s">
        <v>435</v>
      </c>
      <c r="D54" s="305" t="s">
        <v>366</v>
      </c>
      <c r="E54" s="309" t="s">
        <v>427</v>
      </c>
    </row>
    <row r="55" spans="1:5" ht="40.5" customHeight="1" thickBot="1" x14ac:dyDescent="0.3">
      <c r="A55" s="154" t="s">
        <v>503</v>
      </c>
      <c r="B55" s="302" t="s">
        <v>505</v>
      </c>
      <c r="C55" s="303" t="s">
        <v>313</v>
      </c>
      <c r="D55" s="305" t="s">
        <v>504</v>
      </c>
      <c r="E55" s="309" t="s">
        <v>506</v>
      </c>
    </row>
    <row r="56" spans="1:5" ht="33" customHeight="1" x14ac:dyDescent="0.25">
      <c r="A56" s="295"/>
      <c r="B56" s="159"/>
      <c r="C56" s="154"/>
      <c r="D56" s="304"/>
      <c r="E56" s="154"/>
    </row>
    <row r="57" spans="1:5" ht="15" customHeight="1" x14ac:dyDescent="0.25">
      <c r="A57" s="154"/>
      <c r="B57" s="154"/>
      <c r="C57" s="154"/>
      <c r="D57" s="154"/>
      <c r="E57" s="165"/>
    </row>
    <row r="58" spans="1:5" ht="16.5" customHeight="1" x14ac:dyDescent="0.25">
      <c r="A58" s="154"/>
      <c r="B58" s="154"/>
      <c r="C58" s="154"/>
      <c r="D58" s="154"/>
      <c r="E58" s="154"/>
    </row>
    <row r="59" spans="1:5" ht="15" customHeight="1" x14ac:dyDescent="0.25">
      <c r="A59" s="154"/>
      <c r="B59" s="159"/>
      <c r="C59" s="154"/>
      <c r="D59" s="154"/>
      <c r="E59" s="154"/>
    </row>
    <row r="60" spans="1:5" ht="17.25" customHeight="1" x14ac:dyDescent="0.25">
      <c r="A60" s="154"/>
      <c r="B60" s="159"/>
      <c r="C60" s="154"/>
      <c r="D60" s="154"/>
      <c r="E60" s="154"/>
    </row>
    <row r="61" spans="1:5" ht="17.25" customHeight="1" x14ac:dyDescent="0.25">
      <c r="A61" s="154"/>
      <c r="B61" s="154"/>
      <c r="C61" s="154"/>
      <c r="D61" s="154"/>
      <c r="E61" s="154"/>
    </row>
    <row r="62" spans="1:5" ht="18.75" customHeight="1" x14ac:dyDescent="0.25">
      <c r="A62" s="154"/>
      <c r="B62" s="154"/>
      <c r="C62" s="154"/>
      <c r="D62" s="154"/>
      <c r="E62" s="154"/>
    </row>
    <row r="63" spans="1:5" ht="16.5" customHeight="1" x14ac:dyDescent="0.25">
      <c r="A63" s="154"/>
      <c r="B63" s="159"/>
      <c r="C63" s="154"/>
      <c r="D63" s="154"/>
      <c r="E63" s="154"/>
    </row>
    <row r="64" spans="1:5" ht="16.5" customHeight="1" x14ac:dyDescent="0.25">
      <c r="A64" s="154"/>
      <c r="B64" s="159"/>
      <c r="C64" s="154"/>
      <c r="D64" s="154"/>
      <c r="E64" s="154"/>
    </row>
    <row r="65" spans="1:5" ht="18" customHeight="1" x14ac:dyDescent="0.25">
      <c r="A65" s="154"/>
      <c r="B65" s="156"/>
      <c r="C65" s="154"/>
      <c r="D65" s="154"/>
      <c r="E65" s="154"/>
    </row>
    <row r="66" spans="1:5" ht="16.5" customHeight="1" x14ac:dyDescent="0.25">
      <c r="A66" s="154"/>
      <c r="B66" s="159"/>
      <c r="C66" s="154"/>
      <c r="D66" s="154"/>
      <c r="E66" s="154"/>
    </row>
    <row r="67" spans="1:5" ht="18.75" customHeight="1" x14ac:dyDescent="0.25">
      <c r="A67" s="154"/>
      <c r="B67" s="154"/>
      <c r="C67" s="154"/>
      <c r="D67" s="154"/>
      <c r="E67" s="154"/>
    </row>
    <row r="68" spans="1:5" ht="18" customHeight="1" x14ac:dyDescent="0.25">
      <c r="A68" s="154"/>
      <c r="B68" s="154"/>
      <c r="C68" s="154"/>
      <c r="D68" s="154"/>
      <c r="E68" s="154"/>
    </row>
    <row r="69" spans="1:5" ht="19.5" customHeight="1" x14ac:dyDescent="0.25">
      <c r="A69" s="154"/>
      <c r="B69" s="154"/>
      <c r="C69" s="154"/>
      <c r="D69" s="154"/>
      <c r="E69" s="154"/>
    </row>
    <row r="70" spans="1:5" ht="16.5" customHeight="1" x14ac:dyDescent="0.25">
      <c r="A70" s="154"/>
      <c r="B70" s="154"/>
      <c r="C70" s="154"/>
      <c r="D70" s="154"/>
      <c r="E70" s="154"/>
    </row>
    <row r="71" spans="1:5" ht="19.5" customHeight="1" x14ac:dyDescent="0.25">
      <c r="A71" s="154"/>
      <c r="B71" s="154"/>
      <c r="C71" s="154"/>
      <c r="D71" s="154"/>
      <c r="E71" s="154"/>
    </row>
    <row r="72" spans="1:5" ht="18.75" customHeight="1" x14ac:dyDescent="0.25">
      <c r="A72" s="154"/>
      <c r="B72" s="159"/>
      <c r="C72" s="154"/>
      <c r="D72" s="154"/>
      <c r="E72" s="154"/>
    </row>
    <row r="73" spans="1:5" ht="18" customHeight="1" x14ac:dyDescent="0.25">
      <c r="A73" s="154"/>
      <c r="B73" s="159"/>
      <c r="C73" s="154"/>
      <c r="D73" s="154"/>
      <c r="E73" s="154"/>
    </row>
    <row r="74" spans="1:5" ht="15" customHeight="1" x14ac:dyDescent="0.25">
      <c r="A74" s="134" t="s">
        <v>215</v>
      </c>
      <c r="B74" s="159"/>
      <c r="C74" s="154"/>
      <c r="D74" s="154"/>
      <c r="E74" s="154"/>
    </row>
    <row r="75" spans="1:5" ht="18.75" x14ac:dyDescent="0.25">
      <c r="B75" s="145"/>
      <c r="C75" s="134"/>
      <c r="D75" s="134"/>
      <c r="E75" s="135"/>
    </row>
    <row r="76" spans="1:5" ht="81" customHeight="1" x14ac:dyDescent="0.25">
      <c r="A76" s="283" t="s">
        <v>330</v>
      </c>
      <c r="B76" s="260">
        <v>44608</v>
      </c>
      <c r="C76" s="174" t="s">
        <v>313</v>
      </c>
      <c r="D76" s="154" t="s">
        <v>363</v>
      </c>
      <c r="E76" s="266" t="s">
        <v>372</v>
      </c>
    </row>
    <row r="77" spans="1:5" ht="33" customHeight="1" x14ac:dyDescent="0.25">
      <c r="A77" s="283" t="s">
        <v>331</v>
      </c>
      <c r="B77" s="260">
        <v>44623</v>
      </c>
      <c r="C77" s="174" t="s">
        <v>332</v>
      </c>
      <c r="D77" s="317" t="s">
        <v>471</v>
      </c>
      <c r="E77" s="266" t="s">
        <v>333</v>
      </c>
    </row>
    <row r="78" spans="1:5" ht="36.75" customHeight="1" x14ac:dyDescent="0.25">
      <c r="A78" s="265" t="s">
        <v>334</v>
      </c>
      <c r="B78" s="260">
        <v>44675</v>
      </c>
      <c r="C78" s="174" t="s">
        <v>335</v>
      </c>
      <c r="D78" s="315" t="s">
        <v>456</v>
      </c>
      <c r="E78" s="266" t="s">
        <v>336</v>
      </c>
    </row>
    <row r="79" spans="1:5" ht="70.5" customHeight="1" x14ac:dyDescent="0.25">
      <c r="A79" s="265" t="s">
        <v>390</v>
      </c>
      <c r="B79" s="260">
        <v>44815</v>
      </c>
      <c r="C79" s="174" t="s">
        <v>332</v>
      </c>
      <c r="D79" s="316" t="s">
        <v>457</v>
      </c>
      <c r="E79" s="266" t="s">
        <v>391</v>
      </c>
    </row>
    <row r="80" spans="1:5" ht="50.25" customHeight="1" x14ac:dyDescent="0.25">
      <c r="A80" s="174" t="s">
        <v>337</v>
      </c>
      <c r="B80" s="260" t="s">
        <v>338</v>
      </c>
      <c r="C80" s="174" t="s">
        <v>313</v>
      </c>
      <c r="D80" s="318" t="s">
        <v>458</v>
      </c>
      <c r="E80" s="266" t="s">
        <v>339</v>
      </c>
    </row>
    <row r="81" spans="1:5" ht="37.5" customHeight="1" thickBot="1" x14ac:dyDescent="0.3">
      <c r="A81" s="174" t="s">
        <v>340</v>
      </c>
      <c r="B81" s="266" t="s">
        <v>341</v>
      </c>
      <c r="C81" s="174" t="s">
        <v>313</v>
      </c>
      <c r="D81" s="305" t="s">
        <v>366</v>
      </c>
      <c r="E81" s="266" t="s">
        <v>294</v>
      </c>
    </row>
    <row r="82" spans="1:5" ht="37.5" customHeight="1" x14ac:dyDescent="0.25">
      <c r="A82" s="174" t="s">
        <v>392</v>
      </c>
      <c r="B82" s="266" t="s">
        <v>393</v>
      </c>
      <c r="C82" s="174" t="s">
        <v>394</v>
      </c>
      <c r="D82" s="318" t="s">
        <v>459</v>
      </c>
      <c r="E82" s="266" t="s">
        <v>472</v>
      </c>
    </row>
    <row r="83" spans="1:5" ht="37.5" customHeight="1" x14ac:dyDescent="0.25">
      <c r="A83" s="174" t="s">
        <v>377</v>
      </c>
      <c r="B83" s="266" t="s">
        <v>378</v>
      </c>
      <c r="C83" s="174" t="s">
        <v>332</v>
      </c>
      <c r="D83" s="318" t="s">
        <v>460</v>
      </c>
      <c r="E83" s="266" t="s">
        <v>379</v>
      </c>
    </row>
    <row r="84" spans="1:5" ht="37.5" customHeight="1" x14ac:dyDescent="0.25">
      <c r="A84" s="174" t="s">
        <v>374</v>
      </c>
      <c r="B84" s="266" t="s">
        <v>375</v>
      </c>
      <c r="C84" s="174" t="s">
        <v>344</v>
      </c>
      <c r="D84" s="318" t="s">
        <v>461</v>
      </c>
      <c r="E84" s="266" t="s">
        <v>376</v>
      </c>
    </row>
    <row r="85" spans="1:5" ht="69" customHeight="1" x14ac:dyDescent="0.25">
      <c r="A85" s="174" t="s">
        <v>387</v>
      </c>
      <c r="B85" s="260">
        <v>44617</v>
      </c>
      <c r="C85" s="174" t="s">
        <v>344</v>
      </c>
      <c r="D85" s="318" t="s">
        <v>462</v>
      </c>
      <c r="E85" s="266" t="s">
        <v>388</v>
      </c>
    </row>
    <row r="86" spans="1:5" ht="52.5" customHeight="1" x14ac:dyDescent="0.25">
      <c r="A86" s="174" t="s">
        <v>342</v>
      </c>
      <c r="B86" s="266" t="s">
        <v>343</v>
      </c>
      <c r="C86" s="174" t="s">
        <v>344</v>
      </c>
      <c r="D86" s="318" t="s">
        <v>463</v>
      </c>
      <c r="E86" s="266" t="s">
        <v>345</v>
      </c>
    </row>
    <row r="87" spans="1:5" ht="38.25" customHeight="1" x14ac:dyDescent="0.25">
      <c r="A87" s="174" t="s">
        <v>346</v>
      </c>
      <c r="B87" s="260" t="s">
        <v>347</v>
      </c>
      <c r="C87" s="174" t="s">
        <v>348</v>
      </c>
      <c r="D87" s="318" t="s">
        <v>464</v>
      </c>
      <c r="E87" s="287" t="s">
        <v>349</v>
      </c>
    </row>
    <row r="88" spans="1:5" ht="40.5" customHeight="1" x14ac:dyDescent="0.25">
      <c r="A88" s="284" t="s">
        <v>350</v>
      </c>
      <c r="B88" s="285">
        <v>44593</v>
      </c>
      <c r="C88" s="286" t="s">
        <v>351</v>
      </c>
      <c r="D88" s="319" t="s">
        <v>465</v>
      </c>
      <c r="E88" s="279" t="s">
        <v>389</v>
      </c>
    </row>
    <row r="89" spans="1:5" ht="35.25" customHeight="1" x14ac:dyDescent="0.25">
      <c r="A89" s="284" t="s">
        <v>370</v>
      </c>
      <c r="B89" s="285">
        <v>44588</v>
      </c>
      <c r="C89" s="286" t="s">
        <v>313</v>
      </c>
      <c r="D89" s="319" t="s">
        <v>466</v>
      </c>
      <c r="E89" s="279" t="s">
        <v>373</v>
      </c>
    </row>
    <row r="90" spans="1:5" ht="15" customHeight="1" x14ac:dyDescent="0.25">
      <c r="A90" s="284" t="s">
        <v>352</v>
      </c>
      <c r="B90" s="285">
        <v>44598</v>
      </c>
      <c r="C90" s="286" t="s">
        <v>313</v>
      </c>
      <c r="D90" s="318" t="s">
        <v>467</v>
      </c>
      <c r="E90" s="279" t="s">
        <v>353</v>
      </c>
    </row>
    <row r="91" spans="1:5" ht="15" customHeight="1" x14ac:dyDescent="0.25">
      <c r="A91" s="284" t="s">
        <v>380</v>
      </c>
      <c r="B91" s="285">
        <v>44829</v>
      </c>
      <c r="C91" s="286" t="s">
        <v>313</v>
      </c>
      <c r="D91" s="318" t="s">
        <v>468</v>
      </c>
      <c r="E91" s="279" t="s">
        <v>381</v>
      </c>
    </row>
    <row r="92" spans="1:5" ht="33.75" customHeight="1" x14ac:dyDescent="0.25">
      <c r="A92" s="284" t="s">
        <v>382</v>
      </c>
      <c r="B92" s="285">
        <v>44635</v>
      </c>
      <c r="C92" s="286" t="s">
        <v>332</v>
      </c>
      <c r="D92" s="318" t="s">
        <v>469</v>
      </c>
      <c r="E92" s="279" t="s">
        <v>383</v>
      </c>
    </row>
    <row r="93" spans="1:5" ht="48.75" customHeight="1" x14ac:dyDescent="0.25">
      <c r="A93" s="154" t="s">
        <v>368</v>
      </c>
      <c r="B93" s="159">
        <v>44633</v>
      </c>
      <c r="C93" s="154" t="s">
        <v>188</v>
      </c>
      <c r="D93" s="317" t="s">
        <v>470</v>
      </c>
      <c r="E93" s="154" t="s">
        <v>369</v>
      </c>
    </row>
    <row r="94" spans="1:5" ht="15" customHeight="1" x14ac:dyDescent="0.25">
      <c r="A94" s="160"/>
      <c r="B94" s="159"/>
      <c r="C94" s="154"/>
      <c r="D94" s="154"/>
      <c r="E94" s="154"/>
    </row>
    <row r="95" spans="1:5" ht="17.25" customHeight="1" x14ac:dyDescent="0.25">
      <c r="A95" s="160"/>
      <c r="B95" s="160"/>
      <c r="C95" s="160"/>
      <c r="D95" s="160"/>
      <c r="E95" s="160"/>
    </row>
    <row r="96" spans="1:5" ht="14.25" customHeight="1" x14ac:dyDescent="0.25">
      <c r="A96" s="160"/>
      <c r="B96" s="170"/>
      <c r="C96" s="160"/>
      <c r="D96" s="160"/>
      <c r="E96" s="160"/>
    </row>
    <row r="97" spans="1:5" ht="16.5" customHeight="1" x14ac:dyDescent="0.25">
      <c r="A97" s="154"/>
      <c r="B97" s="160"/>
      <c r="C97" s="160"/>
      <c r="D97" s="160"/>
      <c r="E97" s="160"/>
    </row>
    <row r="98" spans="1:5" ht="17.25" customHeight="1" x14ac:dyDescent="0.25">
      <c r="A98" s="154"/>
      <c r="B98" s="159"/>
      <c r="C98" s="154"/>
      <c r="D98" s="154"/>
      <c r="E98" s="154"/>
    </row>
    <row r="99" spans="1:5" ht="17.25" customHeight="1" x14ac:dyDescent="0.25">
      <c r="A99" s="154"/>
      <c r="B99" s="159"/>
      <c r="C99" s="154"/>
      <c r="D99" s="154"/>
      <c r="E99" s="154"/>
    </row>
    <row r="100" spans="1:5" ht="14.25" customHeight="1" x14ac:dyDescent="0.25">
      <c r="B100" s="159"/>
      <c r="C100" s="154"/>
      <c r="D100" s="154"/>
      <c r="E100" s="154"/>
    </row>
  </sheetData>
  <sheetProtection sort="0" autoFilter="0" pivotTables="0"/>
  <mergeCells count="2">
    <mergeCell ref="A1:E1"/>
    <mergeCell ref="B52:B53"/>
  </mergeCells>
  <hyperlinks>
    <hyperlink ref="D21" r:id="rId1" display="http://yandex.ru/clck/jsredir?from=yandex.ru%3Bsearch%2F%3Bweb%3B%3B&amp;text=&amp;etext=2202.2mOFJd-nVIyFpoAGwCPXSEkPXbInFQBhYgeK5BMO-wOHmV5KfxtQQ8VeXkSYqfqrLgdx9vifdrxbdewcCyt5cLOTWaStTxmdz76jxfntnSzYbIv6MYqvBZHiQZwOhgC1E7raQ4BVj_OvSS2AH_iaWPcbfYV0u9dD86C_NloiBUZvKnxhFfarzSm75xFsSY18emRmamlwenJzbHpiemVhYg.b46d84c67e629714f77b8eb7da47f131ddabff9a&amp;uuid=&amp;state=jLT9ScZ_wbo,&amp;&amp;cst=AiuY0DBWFJ7q0qcCggtsKR_vGhWv0bljw4uFAPW1rbItJJWtoFHjqaZchRUkrSm-YNTJ4V75D3oHylc2yBpXWgC8xxNJk366ZAiZbVVmLx_aZlY48S8fr31AbecoK9wdTgclhhwcqYnpPTTQQDK2z4wa3LkLZ3Xfh0vAJIy4xSYWk8_6TzhMXU5mCLBrNvsJmc_9_D740njoROOJIU2TlZ2QQxTPaVWy2um7RFAhUWJcgoFkkRkptYBkUykQ_0UZqACM0E5yyfjjtUYduVQpxwUd_OPC38h7U3O1sFGlCJ_gbknuSD1rAQg7lJ8S8lfd2FWMzSm3TRB6dD4rAMGNjSFh_J_XyEcxc9N1ctfDS5LADE-L5bEroJrt4W1-KNmN3EQhrXjEcirLXI4c92NJCg,,&amp;data=UlNrNmk5WktYejY4cHFySjRXSWhXR1ZsdXY5S0prYWRrZ3Y4YmQ4NFFLaHR6TnV1TkYwNGhXMC1wWUJ6VjVHemdRYlVyTEIxOVNURnNUdkN5SU5uN2VnM05BMWdudjly&amp;sign=de62f23d40eb6a2784ab73b234afaea4&amp;keyno=0&amp;b64e=2&amp;ref=orjY4mGPRjk5boDnW0uvlrrd71vZw9kpVBUyA8nmgREzdS8SkVzMFF0A9jr36dJLAPNIKZz_KniSzCJCEBD4T4pbyZv4wa5wfenmvRYkXIRfcdYjXMb54Ku3Vn-tT-j-fnc-pmYfURxdyDM67HbNHUTPvaKV_XJq4mvZ-lDJp2NogJecQKGwYdF7KB4fNXNi3YZgyRXTysJ1bE5dlxAyCQ_vQ_PVXKpQh5UR4fp87v-8AecUqPaAy4IWChE0rJNVm2FqrjeMxy8BneiD_uc9hb1HARfQIqKruozD2T1m_jGMFfQqqhkc_177vOCRfUZh_yOUg9uHo6VhB-pSu7lEp_kfsF8yC-f_MT1xYy-rkWhL11scXjuVoEv1F5czx9cjmQ0hbWb5NbaDfewI5VGHhPYvbAVV_YtEAMBHK6alYmMGa9ygu3CBf5zEx-yeqqzRmfHiBV_yARts534zXg3YIwmm8gI2gPf4sPJWZwdw-whvmgZDeqjV8gWqWKgie2_Y9mBDVrrmgniRNqC2TpjfhNblvpPI5Hfuyjz-IFlHXEUs0RRG4t0GMXQGj2gx4CxV&amp;l10n=ru&amp;cts=1666861312925%40%40events%3D%5B%7B%22event%22%3A%22click%22%2C%22id%22%3A%221_fcyfw00-03%22%2C%22cts%22%3A1666861312925%2C%22fast%22%3A%7B%22organic%22%3A1%7D%2C%22service%22%3A%22web%22%2C%22event-id%22%3A%22l9qu6sgtxk%22%7D%5D&amp;mc=2.7946534735443422&amp;hdtime=10154"/>
    <hyperlink ref="D28" r:id="rId2" display="http://yandex.ru/clck/jsredir?from=yandex.ru%3Bsearch%2F%3Bweb%3B%3B&amp;text=&amp;etext=2202.2mOFJd-nVIyFpoAGwCPXSEkPXbInFQBhYgeK5BMO-wOHmV5KfxtQQ8VeXkSYqfqrLgdx9vifdrxbdewcCyt5cLOTWaStTxmdz76jxfntnSzYbIv6MYqvBZHiQZwOhgC1E7raQ4BVj_OvSS2AH_iaWPcbfYV0u9dD86C_NloiBUZvKnxhFfarzSm75xFsSY18emRmamlwenJzbHpiemVhYg.b46d84c67e629714f77b8eb7da47f131ddabff9a&amp;uuid=&amp;state=jLT9ScZ_wbo,&amp;&amp;cst=AiuY0DBWFJ7q0qcCggtsKR_vGhWv0bljw4uFAPW1rbItJJWtoFHjqaZchRUkrSm-YNTJ4V75D3oHylc2yBpXWgC8xxNJk366ZAiZbVVmLx_aZlY48S8fr31AbecoK9wdTgclhhwcqYnpPTTQQDK2z4wa3LkLZ3Xfh0vAJIy4xSYWk8_6TzhMXU5mCLBrNvsJmc_9_D740njoROOJIU2TlZ2QQxTPaVWy2um7RFAhUWJcgoFkkRkptYBkUykQ_0UZqACM0E5yyfjjtUYduVQpxwUd_OPC38h7U3O1sFGlCJ_gbknuSD1rAQg7lJ8S8lfd2FWMzSm3TRB6dD4rAMGNjSFh_J_XyEcxc9N1ctfDS5LADE-L5bEroJrt4W1-KNmN3EQhrXjEcirLXI4c92NJCg,,&amp;data=UlNrNmk5WktYejY4cHFySjRXSWhXR1ZsdXY5S0prYWRrZ3Y4YmQ4NFFLaHR6TnV1TkYwNGhXMC1wWUJ6VjVHemdRYlVyTEIxOVNURnNUdkN5SU5uN2VnM05BMWdudjly&amp;sign=de62f23d40eb6a2784ab73b234afaea4&amp;keyno=0&amp;b64e=2&amp;ref=orjY4mGPRjk5boDnW0uvlrrd71vZw9kpVBUyA8nmgREzdS8SkVzMFF0A9jr36dJLAPNIKZz_KniSzCJCEBD4T4pbyZv4wa5wfenmvRYkXIRfcdYjXMb54Ku3Vn-tT-j-fnc-pmYfURxdyDM67HbNHUTPvaKV_XJq4mvZ-lDJp2NogJecQKGwYdF7KB4fNXNi3YZgyRXTysJ1bE5dlxAyCQ_vQ_PVXKpQh5UR4fp87v-8AecUqPaAy4IWChE0rJNVm2FqrjeMxy8BneiD_uc9hb1HARfQIqKruozD2T1m_jGMFfQqqhkc_177vOCRfUZh_yOUg9uHo6VhB-pSu7lEp_kfsF8yC-f_MT1xYy-rkWhL11scXjuVoEv1F5czx9cjmQ0hbWb5NbaDfewI5VGHhPYvbAVV_YtEAMBHK6alYmMGa9ygu3CBf5zEx-yeqqzRmfHiBV_yARts534zXg3YIwmm8gI2gPf4sPJWZwdw-whvmgZDeqjV8gWqWKgie2_Y9mBDVrrmgniRNqC2TpjfhNblvpPI5Hfuyjz-IFlHXEUs0RRG4t0GMXQGj2gx4CxV&amp;l10n=ru&amp;cts=1666861312925%40%40events%3D%5B%7B%22event%22%3A%22click%22%2C%22id%22%3A%221_fcyfw00-03%22%2C%22cts%22%3A1666861312925%2C%22fast%22%3A%7B%22organic%22%3A1%7D%2C%22service%22%3A%22web%22%2C%22event-id%22%3A%22l9qu6sgtxk%22%7D%5D&amp;mc=2.7946534735443422&amp;hdtime=10154"/>
    <hyperlink ref="D20" r:id="rId3"/>
    <hyperlink ref="D11" r:id="rId4" display="https://vk.com/sovremennik_nsk"/>
    <hyperlink ref="D27" r:id="rId5" display="https://vk.com/sovremennik_nsk"/>
    <hyperlink ref="D39" r:id="rId6"/>
    <hyperlink ref="D78" r:id="rId7"/>
    <hyperlink ref="D79" r:id="rId8"/>
    <hyperlink ref="D80" r:id="rId9"/>
    <hyperlink ref="D82" r:id="rId10"/>
    <hyperlink ref="D83" r:id="rId11"/>
    <hyperlink ref="D84" r:id="rId12"/>
    <hyperlink ref="D85" r:id="rId13"/>
    <hyperlink ref="D86" r:id="rId14"/>
    <hyperlink ref="D87" r:id="rId15"/>
    <hyperlink ref="D88" r:id="rId16"/>
    <hyperlink ref="D89" r:id="rId17"/>
    <hyperlink ref="D90" r:id="rId18"/>
    <hyperlink ref="D91" r:id="rId19"/>
    <hyperlink ref="D92" r:id="rId20"/>
    <hyperlink ref="D93" r:id="rId21"/>
    <hyperlink ref="D77" r:id="rId22"/>
  </hyperlinks>
  <pageMargins left="0.7" right="0.7" top="0.75" bottom="0.75" header="0.3" footer="0.3"/>
  <pageSetup paperSize="9" orientation="landscape" r:id="rId2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0" zoomScaleNormal="100" zoomScaleSheetLayoutView="80" workbookViewId="0">
      <selection activeCell="A7" sqref="A7:F12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42" t="s">
        <v>152</v>
      </c>
      <c r="B1" s="442"/>
      <c r="C1" s="442"/>
      <c r="D1" s="249"/>
      <c r="E1" s="187"/>
      <c r="F1" s="187"/>
    </row>
    <row r="2" spans="1:6" ht="18.75" x14ac:dyDescent="0.25">
      <c r="A2" s="425" t="s">
        <v>153</v>
      </c>
      <c r="B2" s="425"/>
      <c r="C2" s="425"/>
      <c r="D2" s="246"/>
      <c r="E2" s="179"/>
      <c r="F2" s="179"/>
    </row>
    <row r="3" spans="1:6" ht="75.75" customHeight="1" x14ac:dyDescent="0.25">
      <c r="A3" s="181" t="s">
        <v>154</v>
      </c>
      <c r="B3" s="186" t="s">
        <v>222</v>
      </c>
      <c r="C3" s="184" t="s">
        <v>254</v>
      </c>
      <c r="D3" s="426" t="s">
        <v>253</v>
      </c>
      <c r="E3" s="427"/>
      <c r="F3" s="181" t="s">
        <v>255</v>
      </c>
    </row>
    <row r="4" spans="1:6" ht="22.5" customHeight="1" x14ac:dyDescent="0.25">
      <c r="A4" s="245"/>
      <c r="B4" s="248"/>
      <c r="C4" s="247"/>
      <c r="D4" s="245" t="s">
        <v>251</v>
      </c>
      <c r="E4" s="245" t="s">
        <v>252</v>
      </c>
      <c r="F4" s="245"/>
    </row>
    <row r="5" spans="1:6" ht="18.75" x14ac:dyDescent="0.3">
      <c r="A5" s="68" t="s">
        <v>155</v>
      </c>
      <c r="B5" s="71"/>
      <c r="C5" s="146"/>
      <c r="D5" s="72"/>
      <c r="E5" s="72"/>
      <c r="F5" s="72"/>
    </row>
    <row r="6" spans="1:6" ht="18.75" x14ac:dyDescent="0.25">
      <c r="A6" s="66" t="s">
        <v>156</v>
      </c>
      <c r="B6" s="98"/>
      <c r="C6" s="111"/>
      <c r="D6" s="121"/>
      <c r="E6" s="121"/>
      <c r="F6" s="121"/>
    </row>
    <row r="7" spans="1:6" ht="37.5" x14ac:dyDescent="0.25">
      <c r="A7" s="30" t="s">
        <v>157</v>
      </c>
      <c r="B7" s="288" t="s">
        <v>397</v>
      </c>
      <c r="C7" s="97"/>
      <c r="D7" s="98"/>
      <c r="E7" s="98"/>
      <c r="F7" s="98"/>
    </row>
    <row r="8" spans="1:6" ht="18.75" x14ac:dyDescent="0.25">
      <c r="A8" s="30" t="s">
        <v>249</v>
      </c>
      <c r="B8" s="98"/>
      <c r="C8" s="97"/>
      <c r="D8" s="98"/>
      <c r="E8" s="98"/>
      <c r="F8" s="98"/>
    </row>
    <row r="9" spans="1:6" ht="18.75" x14ac:dyDescent="0.25">
      <c r="A9" s="30" t="s">
        <v>250</v>
      </c>
      <c r="B9" s="112" t="s">
        <v>395</v>
      </c>
      <c r="C9" s="189">
        <v>2355</v>
      </c>
      <c r="D9" s="98">
        <v>30</v>
      </c>
      <c r="E9" s="190">
        <v>12400</v>
      </c>
      <c r="F9" s="190">
        <v>7296</v>
      </c>
    </row>
    <row r="10" spans="1:6" ht="18.75" x14ac:dyDescent="0.25">
      <c r="A10" s="66" t="s">
        <v>281</v>
      </c>
      <c r="B10" s="98"/>
      <c r="C10" s="97"/>
      <c r="D10" s="98"/>
      <c r="E10" s="98"/>
      <c r="F10" s="98"/>
    </row>
    <row r="11" spans="1:6" ht="18.75" x14ac:dyDescent="0.25">
      <c r="A11" s="69" t="s">
        <v>280</v>
      </c>
      <c r="B11" s="288"/>
      <c r="C11" s="97"/>
      <c r="D11" s="98"/>
      <c r="E11" s="98"/>
      <c r="F11" s="98"/>
    </row>
    <row r="12" spans="1:6" ht="18.75" x14ac:dyDescent="0.25">
      <c r="A12" s="73" t="s">
        <v>158</v>
      </c>
      <c r="B12" s="288" t="s">
        <v>396</v>
      </c>
      <c r="C12" s="97">
        <v>50</v>
      </c>
      <c r="D12" s="344">
        <v>10</v>
      </c>
      <c r="E12" s="344">
        <v>95</v>
      </c>
      <c r="F12" s="344">
        <v>120</v>
      </c>
    </row>
    <row r="13" spans="1:6" ht="18.75" customHeight="1" x14ac:dyDescent="0.3">
      <c r="A13" s="47" t="s">
        <v>159</v>
      </c>
      <c r="B13" s="70" t="s">
        <v>163</v>
      </c>
      <c r="C13" s="147" t="s">
        <v>162</v>
      </c>
      <c r="D13" s="70"/>
      <c r="E13" s="70"/>
      <c r="F13" s="70"/>
    </row>
    <row r="14" spans="1:6" ht="18.75" x14ac:dyDescent="0.25">
      <c r="A14" s="30" t="s">
        <v>160</v>
      </c>
      <c r="B14" s="98"/>
      <c r="C14" s="97"/>
      <c r="D14" s="98"/>
      <c r="E14" s="98"/>
      <c r="F14" s="98"/>
    </row>
    <row r="15" spans="1:6" ht="18.75" x14ac:dyDescent="0.25">
      <c r="A15" s="30" t="s">
        <v>161</v>
      </c>
      <c r="B15" s="98"/>
      <c r="C15" s="97"/>
      <c r="D15" s="98"/>
      <c r="E15" s="98"/>
      <c r="F15" s="98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9" r:id="rId1"/>
    <hyperlink ref="B7" r:id="rId2"/>
    <hyperlink ref="B12" r:id="rId3"/>
  </hyperlinks>
  <pageMargins left="0.7" right="0.7" top="0.75" bottom="0.75" header="0.3" footer="0.3"/>
  <pageSetup paperSize="9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3" sqref="B3: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425" t="s">
        <v>164</v>
      </c>
      <c r="B1" s="425"/>
    </row>
    <row r="2" spans="1:2" ht="18.75" x14ac:dyDescent="0.25">
      <c r="A2" s="181" t="s">
        <v>165</v>
      </c>
      <c r="B2" s="181" t="s">
        <v>172</v>
      </c>
    </row>
    <row r="3" spans="1:2" ht="73.5" customHeight="1" x14ac:dyDescent="0.25">
      <c r="A3" s="149" t="s">
        <v>166</v>
      </c>
      <c r="B3" s="153">
        <v>5</v>
      </c>
    </row>
    <row r="4" spans="1:2" ht="101.25" customHeight="1" x14ac:dyDescent="0.25">
      <c r="A4" s="149" t="s">
        <v>167</v>
      </c>
      <c r="B4" s="153">
        <v>12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50" t="s">
        <v>168</v>
      </c>
      <c r="B1" s="150"/>
      <c r="C1" s="150"/>
      <c r="D1" s="150"/>
    </row>
    <row r="2" spans="1:4" ht="37.5" customHeight="1" x14ac:dyDescent="0.25">
      <c r="A2" s="181" t="s">
        <v>56</v>
      </c>
      <c r="B2" s="181" t="s">
        <v>169</v>
      </c>
      <c r="C2" s="181" t="s">
        <v>170</v>
      </c>
      <c r="D2" s="181" t="s">
        <v>171</v>
      </c>
    </row>
    <row r="3" spans="1:4" ht="44.25" customHeight="1" x14ac:dyDescent="0.25">
      <c r="A3" s="63">
        <v>1</v>
      </c>
      <c r="B3" s="30" t="s">
        <v>173</v>
      </c>
      <c r="C3" s="74"/>
      <c r="D3" s="21"/>
    </row>
    <row r="4" spans="1:4" ht="59.25" customHeight="1" x14ac:dyDescent="0.25">
      <c r="A4" s="63">
        <v>2</v>
      </c>
      <c r="B4" s="30" t="s">
        <v>174</v>
      </c>
      <c r="C4" s="74"/>
      <c r="D4" s="21"/>
    </row>
    <row r="5" spans="1:4" ht="49.5" customHeight="1" x14ac:dyDescent="0.25">
      <c r="A5" s="63">
        <v>3</v>
      </c>
      <c r="B5" s="30" t="s">
        <v>175</v>
      </c>
      <c r="C5" s="74"/>
      <c r="D5" s="21"/>
    </row>
    <row r="6" spans="1:4" ht="48.75" customHeight="1" x14ac:dyDescent="0.25">
      <c r="A6" s="63">
        <v>4</v>
      </c>
      <c r="B6" s="67" t="s">
        <v>158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42" t="s">
        <v>142</v>
      </c>
      <c r="B1" s="442"/>
      <c r="C1" s="442"/>
      <c r="D1" s="442"/>
      <c r="E1" s="442"/>
    </row>
    <row r="2" spans="1:5" ht="39" customHeight="1" x14ac:dyDescent="0.25">
      <c r="A2" s="178" t="s">
        <v>56</v>
      </c>
      <c r="B2" s="178" t="s">
        <v>143</v>
      </c>
      <c r="C2" s="178" t="s">
        <v>144</v>
      </c>
      <c r="D2" s="178" t="s">
        <v>145</v>
      </c>
      <c r="E2" s="178" t="s">
        <v>146</v>
      </c>
    </row>
    <row r="3" spans="1:5" ht="18.75" x14ac:dyDescent="0.25">
      <c r="A3" s="66">
        <v>1</v>
      </c>
      <c r="B3" s="66" t="s">
        <v>147</v>
      </c>
      <c r="C3" s="101">
        <v>0</v>
      </c>
      <c r="D3" s="101">
        <v>0</v>
      </c>
      <c r="E3" s="67"/>
    </row>
    <row r="4" spans="1:5" ht="18.75" x14ac:dyDescent="0.25">
      <c r="A4" s="30">
        <v>2</v>
      </c>
      <c r="B4" s="66" t="s">
        <v>148</v>
      </c>
      <c r="C4" s="101">
        <v>0</v>
      </c>
      <c r="D4" s="101">
        <v>0</v>
      </c>
      <c r="E4" s="67"/>
    </row>
    <row r="5" spans="1:5" ht="18.75" x14ac:dyDescent="0.25">
      <c r="A5" s="66">
        <v>3</v>
      </c>
      <c r="B5" s="66" t="s">
        <v>149</v>
      </c>
      <c r="C5" s="101">
        <v>0</v>
      </c>
      <c r="D5" s="101">
        <v>0</v>
      </c>
      <c r="E5" s="67"/>
    </row>
    <row r="6" spans="1:5" ht="18.75" x14ac:dyDescent="0.25">
      <c r="A6" s="443">
        <v>4</v>
      </c>
      <c r="B6" s="443" t="s">
        <v>150</v>
      </c>
      <c r="C6" s="191">
        <v>0</v>
      </c>
      <c r="D6" s="101">
        <v>0</v>
      </c>
      <c r="E6" s="67"/>
    </row>
    <row r="7" spans="1:5" ht="18.75" x14ac:dyDescent="0.25">
      <c r="A7" s="444"/>
      <c r="B7" s="444"/>
      <c r="C7" s="191">
        <v>0</v>
      </c>
      <c r="D7" s="101">
        <v>0</v>
      </c>
      <c r="E7" s="67"/>
    </row>
    <row r="8" spans="1:5" ht="18.75" x14ac:dyDescent="0.25">
      <c r="A8" s="30">
        <v>5</v>
      </c>
      <c r="B8" s="66" t="s">
        <v>151</v>
      </c>
      <c r="C8" s="191">
        <v>0</v>
      </c>
      <c r="D8" s="101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A12" sqref="A12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425" t="s">
        <v>118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3" ht="19.5" customHeight="1" x14ac:dyDescent="0.3">
      <c r="A2" s="449" t="s">
        <v>41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3" ht="18.75" x14ac:dyDescent="0.3">
      <c r="A3" s="421" t="s">
        <v>17</v>
      </c>
      <c r="B3" s="435" t="s">
        <v>11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</row>
    <row r="4" spans="1:13" ht="19.5" customHeight="1" x14ac:dyDescent="0.25">
      <c r="A4" s="421"/>
      <c r="B4" s="421" t="s">
        <v>12</v>
      </c>
      <c r="C4" s="421" t="s">
        <v>18</v>
      </c>
      <c r="D4" s="421" t="s">
        <v>119</v>
      </c>
      <c r="E4" s="421"/>
      <c r="F4" s="421" t="s">
        <v>13</v>
      </c>
      <c r="G4" s="411" t="s">
        <v>225</v>
      </c>
      <c r="H4" s="421" t="s">
        <v>74</v>
      </c>
      <c r="I4" s="421" t="s">
        <v>78</v>
      </c>
      <c r="J4" s="421" t="s">
        <v>14</v>
      </c>
      <c r="K4" s="421" t="s">
        <v>43</v>
      </c>
      <c r="L4" s="421" t="s">
        <v>15</v>
      </c>
    </row>
    <row r="5" spans="1:13" ht="37.5" customHeight="1" x14ac:dyDescent="0.25">
      <c r="A5" s="421"/>
      <c r="B5" s="421"/>
      <c r="C5" s="421"/>
      <c r="D5" s="181" t="s">
        <v>121</v>
      </c>
      <c r="E5" s="181" t="s">
        <v>120</v>
      </c>
      <c r="F5" s="421"/>
      <c r="G5" s="413"/>
      <c r="H5" s="421"/>
      <c r="I5" s="421"/>
      <c r="J5" s="421"/>
      <c r="K5" s="421"/>
      <c r="L5" s="421"/>
    </row>
    <row r="6" spans="1:13" s="78" customFormat="1" ht="36" customHeight="1" x14ac:dyDescent="0.3">
      <c r="A6" s="183">
        <f>SUM(B6:L6)-A10</f>
        <v>78</v>
      </c>
      <c r="B6" s="103">
        <v>1</v>
      </c>
      <c r="C6" s="103">
        <v>2</v>
      </c>
      <c r="D6" s="103">
        <v>4</v>
      </c>
      <c r="E6" s="103">
        <v>1</v>
      </c>
      <c r="F6" s="103">
        <v>4</v>
      </c>
      <c r="G6" s="103">
        <v>3</v>
      </c>
      <c r="H6" s="103">
        <v>18</v>
      </c>
      <c r="I6" s="103">
        <v>2</v>
      </c>
      <c r="J6" s="103">
        <v>33</v>
      </c>
      <c r="K6" s="103">
        <v>10</v>
      </c>
      <c r="L6" s="103">
        <v>27</v>
      </c>
      <c r="M6" s="90"/>
    </row>
    <row r="7" spans="1:13" ht="18.75" customHeight="1" x14ac:dyDescent="0.3">
      <c r="A7" s="445" t="str">
        <f>IF(A6=B6+C6+D6+E6+F6+G6+H6+I6+J6+K6+L6-A10,"ПРАВИЛЬНО"," НЕПРАВИЛЬНО")</f>
        <v>ПРАВИЛЬНО</v>
      </c>
      <c r="B7" s="446"/>
      <c r="C7" s="447" t="s">
        <v>16</v>
      </c>
      <c r="D7" s="447"/>
      <c r="E7" s="447"/>
      <c r="F7" s="447"/>
      <c r="G7" s="447"/>
      <c r="H7" s="447"/>
      <c r="I7" s="447"/>
      <c r="J7" s="447"/>
      <c r="K7" s="447"/>
      <c r="L7" s="448"/>
      <c r="M7" s="91"/>
    </row>
    <row r="8" spans="1:13" ht="36" customHeight="1" x14ac:dyDescent="0.25">
      <c r="A8" s="104">
        <f>SUM(B8:L8)</f>
        <v>100</v>
      </c>
      <c r="B8" s="104">
        <f>100/A6*(B6-B10)</f>
        <v>1.2820512820512822</v>
      </c>
      <c r="C8" s="104">
        <f>100/A6*(C6-C10)</f>
        <v>2.5641025641025643</v>
      </c>
      <c r="D8" s="104">
        <f>100/A6*(D6-D10)</f>
        <v>5.1282051282051286</v>
      </c>
      <c r="E8" s="104">
        <f>100/A6*(E6-E10)</f>
        <v>1.2820512820512822</v>
      </c>
      <c r="F8" s="104">
        <f>100/A6*(F6-F10)</f>
        <v>2.5641025641025643</v>
      </c>
      <c r="G8" s="104">
        <f>100/A6*(G6-G10)</f>
        <v>1.2820512820512822</v>
      </c>
      <c r="H8" s="104">
        <f>100/A6*(H6-H10)</f>
        <v>12.820512820512821</v>
      </c>
      <c r="I8" s="104">
        <f>100/A6*(I6-I10)</f>
        <v>1.2820512820512822</v>
      </c>
      <c r="J8" s="104">
        <f>100/A6*(J6-J10)</f>
        <v>37.179487179487182</v>
      </c>
      <c r="K8" s="104">
        <f>100/A6*(K6-K10)</f>
        <v>6.4102564102564106</v>
      </c>
      <c r="L8" s="104">
        <f>100/A6*(L6-L10)</f>
        <v>28.205128205128208</v>
      </c>
      <c r="M8" s="241"/>
    </row>
    <row r="9" spans="1:13" ht="19.5" customHeight="1" x14ac:dyDescent="0.3">
      <c r="A9" s="435" t="s">
        <v>195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91"/>
    </row>
    <row r="10" spans="1:13" s="61" customFormat="1" ht="36" customHeight="1" x14ac:dyDescent="0.25">
      <c r="A10" s="99">
        <f>SUM(B10:L10)</f>
        <v>27</v>
      </c>
      <c r="B10" s="21">
        <v>0</v>
      </c>
      <c r="C10" s="21">
        <v>0</v>
      </c>
      <c r="D10" s="21">
        <v>0</v>
      </c>
      <c r="E10" s="21">
        <v>0</v>
      </c>
      <c r="F10" s="21">
        <v>2</v>
      </c>
      <c r="G10" s="21">
        <v>2</v>
      </c>
      <c r="H10" s="21">
        <v>8</v>
      </c>
      <c r="I10" s="21">
        <v>1</v>
      </c>
      <c r="J10" s="21">
        <v>4</v>
      </c>
      <c r="K10" s="21">
        <v>5</v>
      </c>
      <c r="L10" s="21">
        <v>5</v>
      </c>
    </row>
    <row r="11" spans="1:13" ht="19.5" customHeight="1" x14ac:dyDescent="0.25">
      <c r="A11" s="434" t="s">
        <v>189</v>
      </c>
      <c r="B11" s="434"/>
      <c r="C11" s="434"/>
      <c r="D11" s="434"/>
      <c r="E11" s="434"/>
      <c r="F11" s="434"/>
      <c r="G11" s="434"/>
      <c r="H11" s="434"/>
      <c r="I11" s="434"/>
      <c r="J11" s="434"/>
      <c r="K11" s="434"/>
      <c r="L11" s="434"/>
    </row>
    <row r="12" spans="1:13" s="79" customFormat="1" ht="36" customHeight="1" x14ac:dyDescent="0.3">
      <c r="A12" s="35">
        <f>SUM(B12:L12)</f>
        <v>7</v>
      </c>
      <c r="B12" s="148">
        <v>0</v>
      </c>
      <c r="C12" s="148">
        <v>0</v>
      </c>
      <c r="D12" s="148">
        <v>0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5</v>
      </c>
      <c r="K12" s="148">
        <v>1</v>
      </c>
      <c r="L12" s="148">
        <v>1</v>
      </c>
    </row>
    <row r="13" spans="1:13" s="79" customFormat="1" ht="18.75" x14ac:dyDescent="0.3"/>
    <row r="14" spans="1:13" s="79" customFormat="1" ht="18.75" x14ac:dyDescent="0.3"/>
    <row r="15" spans="1:13" s="79" customFormat="1" ht="18.75" x14ac:dyDescent="0.3"/>
    <row r="16" spans="1:13" s="79" customFormat="1" ht="18.75" x14ac:dyDescent="0.3"/>
    <row r="17" s="79" customFormat="1" ht="18.75" x14ac:dyDescent="0.3"/>
    <row r="18" s="79" customFormat="1" ht="18.75" x14ac:dyDescent="0.3"/>
    <row r="19" s="79" customFormat="1" ht="18.75" x14ac:dyDescent="0.3"/>
    <row r="20" s="79" customFormat="1" ht="18.75" x14ac:dyDescent="0.3"/>
    <row r="21" s="79" customFormat="1" ht="18.75" x14ac:dyDescent="0.3"/>
    <row r="22" s="79" customFormat="1" ht="18.75" x14ac:dyDescent="0.3"/>
    <row r="23" s="79" customFormat="1" ht="18.75" x14ac:dyDescent="0.3"/>
    <row r="24" s="79" customFormat="1" ht="18.75" x14ac:dyDescent="0.3"/>
    <row r="25" s="79" customFormat="1" ht="18.75" x14ac:dyDescent="0.3"/>
    <row r="26" s="79" customFormat="1" ht="18.75" x14ac:dyDescent="0.3"/>
    <row r="27" s="79" customFormat="1" ht="18.75" x14ac:dyDescent="0.3"/>
    <row r="28" s="79" customFormat="1" ht="18.75" x14ac:dyDescent="0.3"/>
    <row r="29" s="79" customFormat="1" ht="18.75" x14ac:dyDescent="0.3"/>
    <row r="30" s="79" customFormat="1" ht="18.75" x14ac:dyDescent="0.3"/>
    <row r="31" s="79" customFormat="1" ht="18.75" x14ac:dyDescent="0.3"/>
    <row r="32" s="79" customFormat="1" ht="18.75" x14ac:dyDescent="0.3"/>
    <row r="33" s="79" customFormat="1" ht="18.75" x14ac:dyDescent="0.3"/>
    <row r="34" s="79" customFormat="1" ht="18.75" x14ac:dyDescent="0.3"/>
    <row r="35" s="79" customFormat="1" ht="18.75" x14ac:dyDescent="0.3"/>
    <row r="36" s="79" customFormat="1" ht="18.75" x14ac:dyDescent="0.3"/>
    <row r="37" s="79" customFormat="1" ht="18.75" x14ac:dyDescent="0.3"/>
    <row r="38" s="79" customFormat="1" ht="18.75" x14ac:dyDescent="0.3"/>
    <row r="39" s="79" customFormat="1" ht="18.75" x14ac:dyDescent="0.3"/>
    <row r="40" s="79" customFormat="1" ht="18.75" x14ac:dyDescent="0.3"/>
    <row r="41" s="79" customFormat="1" ht="18.75" x14ac:dyDescent="0.3"/>
    <row r="42" s="79" customFormat="1" ht="18.75" x14ac:dyDescent="0.3"/>
    <row r="43" s="79" customFormat="1" ht="18.75" x14ac:dyDescent="0.3"/>
    <row r="44" s="79" customFormat="1" ht="18.75" x14ac:dyDescent="0.3"/>
    <row r="45" s="79" customFormat="1" ht="18.75" x14ac:dyDescent="0.3"/>
    <row r="46" s="79" customFormat="1" ht="18.75" x14ac:dyDescent="0.3"/>
    <row r="47" s="79" customFormat="1" ht="18.75" x14ac:dyDescent="0.3"/>
    <row r="48" s="79" customFormat="1" ht="18.75" x14ac:dyDescent="0.3"/>
    <row r="49" s="79" customFormat="1" ht="18.75" x14ac:dyDescent="0.3"/>
    <row r="50" s="79" customFormat="1" ht="18.75" x14ac:dyDescent="0.3"/>
    <row r="51" s="79" customFormat="1" ht="18.75" x14ac:dyDescent="0.3"/>
    <row r="52" s="79" customFormat="1" ht="18.75" x14ac:dyDescent="0.3"/>
    <row r="53" s="79" customFormat="1" ht="18.75" x14ac:dyDescent="0.3"/>
    <row r="54" s="80" customFormat="1" x14ac:dyDescent="0.25"/>
    <row r="55" s="80" customFormat="1" x14ac:dyDescent="0.25"/>
    <row r="56" s="80" customFormat="1" x14ac:dyDescent="0.25"/>
    <row r="57" s="80" customFormat="1" x14ac:dyDescent="0.25"/>
    <row r="58" s="80" customFormat="1" x14ac:dyDescent="0.25"/>
    <row r="59" s="80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19" zoomScale="90" zoomScaleNormal="100" zoomScaleSheetLayoutView="90" workbookViewId="0">
      <selection activeCell="B32" sqref="B32:B35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410" t="s">
        <v>42</v>
      </c>
      <c r="B1" s="410"/>
      <c r="C1" s="410"/>
    </row>
    <row r="2" spans="1:4" ht="18.75" customHeight="1" x14ac:dyDescent="0.25">
      <c r="A2" s="181" t="s">
        <v>1</v>
      </c>
      <c r="B2" s="181" t="s">
        <v>2</v>
      </c>
      <c r="C2" s="181" t="s">
        <v>44</v>
      </c>
    </row>
    <row r="3" spans="1:4" ht="18.75" customHeight="1" x14ac:dyDescent="0.25">
      <c r="A3" s="28" t="s">
        <v>182</v>
      </c>
      <c r="B3" s="99">
        <v>60</v>
      </c>
      <c r="C3" s="93">
        <f>SUM(B6:B14)</f>
        <v>60</v>
      </c>
      <c r="D3" s="106">
        <f>SUM(B6:B14)-B4</f>
        <v>43</v>
      </c>
    </row>
    <row r="4" spans="1:4" ht="55.5" customHeight="1" x14ac:dyDescent="0.25">
      <c r="A4" s="95" t="s">
        <v>197</v>
      </c>
      <c r="B4" s="57">
        <v>17</v>
      </c>
      <c r="C4" s="92"/>
      <c r="D4" s="106"/>
    </row>
    <row r="5" spans="1:4" ht="18.75" x14ac:dyDescent="0.25">
      <c r="A5" s="184" t="s">
        <v>0</v>
      </c>
      <c r="B5" s="85"/>
      <c r="C5" s="86"/>
    </row>
    <row r="6" spans="1:4" ht="18.75" x14ac:dyDescent="0.25">
      <c r="A6" s="29" t="s">
        <v>187</v>
      </c>
      <c r="B6" s="21">
        <v>33</v>
      </c>
      <c r="C6" s="31">
        <f>100/B3*B6</f>
        <v>55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18</v>
      </c>
      <c r="C9" s="31">
        <f>100/B3*B9</f>
        <v>30</v>
      </c>
    </row>
    <row r="10" spans="1:4" ht="18.75" customHeight="1" x14ac:dyDescent="0.25">
      <c r="A10" s="29" t="s">
        <v>21</v>
      </c>
      <c r="B10" s="21">
        <v>2</v>
      </c>
      <c r="C10" s="31">
        <f>100/B3*B10</f>
        <v>3.3333333333333335</v>
      </c>
    </row>
    <row r="11" spans="1:4" ht="18.75" customHeight="1" x14ac:dyDescent="0.25">
      <c r="A11" s="29" t="s">
        <v>22</v>
      </c>
      <c r="B11" s="21">
        <v>4</v>
      </c>
      <c r="C11" s="31">
        <f>100/B3*B11</f>
        <v>6.666666666666667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3</v>
      </c>
      <c r="C14" s="31">
        <f>100/B3*B14</f>
        <v>5</v>
      </c>
    </row>
    <row r="15" spans="1:4" ht="18.75" x14ac:dyDescent="0.25">
      <c r="A15" s="184" t="s">
        <v>25</v>
      </c>
      <c r="B15" s="87">
        <f>SUM(B16,B18,B19,B20)</f>
        <v>43</v>
      </c>
      <c r="C15" s="88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26</v>
      </c>
      <c r="C16" s="31">
        <f>100/D3*B16</f>
        <v>60.465116279069768</v>
      </c>
    </row>
    <row r="17" spans="1:3" ht="56.25" customHeight="1" x14ac:dyDescent="0.25">
      <c r="A17" s="33" t="s">
        <v>194</v>
      </c>
      <c r="B17" s="37">
        <v>5</v>
      </c>
      <c r="C17" s="31">
        <f>100/D3*B17</f>
        <v>11.627906976744187</v>
      </c>
    </row>
    <row r="18" spans="1:3" ht="18.75" customHeight="1" x14ac:dyDescent="0.25">
      <c r="A18" s="29" t="s">
        <v>26</v>
      </c>
      <c r="B18" s="37">
        <v>2</v>
      </c>
      <c r="C18" s="31">
        <f>100/D3*B18</f>
        <v>4.6511627906976747</v>
      </c>
    </row>
    <row r="19" spans="1:3" ht="18.75" customHeight="1" x14ac:dyDescent="0.25">
      <c r="A19" s="29" t="s">
        <v>27</v>
      </c>
      <c r="B19" s="37">
        <v>15</v>
      </c>
      <c r="C19" s="31">
        <f>100/D3*B19</f>
        <v>34.883720930232563</v>
      </c>
    </row>
    <row r="20" spans="1:3" ht="18.75" customHeight="1" x14ac:dyDescent="0.25">
      <c r="A20" s="29" t="s">
        <v>28</v>
      </c>
      <c r="B20" s="37">
        <v>0</v>
      </c>
      <c r="C20" s="31">
        <f>100/D3*B20</f>
        <v>0</v>
      </c>
    </row>
    <row r="21" spans="1:3" ht="18.75" x14ac:dyDescent="0.25">
      <c r="A21" s="184" t="s">
        <v>29</v>
      </c>
      <c r="B21" s="87">
        <f>SUM(B22:B25)</f>
        <v>60</v>
      </c>
      <c r="C21" s="88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2</v>
      </c>
      <c r="C23" s="31">
        <f>100/B3*B23</f>
        <v>3.3333333333333335</v>
      </c>
    </row>
    <row r="24" spans="1:3" ht="18.75" x14ac:dyDescent="0.25">
      <c r="A24" s="29" t="s">
        <v>32</v>
      </c>
      <c r="B24" s="37">
        <v>22</v>
      </c>
      <c r="C24" s="31">
        <f>100/B3*B24</f>
        <v>36.666666666666671</v>
      </c>
    </row>
    <row r="25" spans="1:3" ht="18.75" customHeight="1" x14ac:dyDescent="0.25">
      <c r="A25" s="29" t="s">
        <v>33</v>
      </c>
      <c r="B25" s="37">
        <v>36</v>
      </c>
      <c r="C25" s="31">
        <f>100/B3*B25</f>
        <v>60</v>
      </c>
    </row>
    <row r="26" spans="1:3" ht="18.75" x14ac:dyDescent="0.25">
      <c r="A26" s="184" t="s">
        <v>122</v>
      </c>
      <c r="B26" s="87">
        <f>SUM(B27:B30)</f>
        <v>43</v>
      </c>
      <c r="C26" s="88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3</v>
      </c>
      <c r="C27" s="31">
        <f>100/D3*B27</f>
        <v>6.9767441860465116</v>
      </c>
    </row>
    <row r="28" spans="1:3" ht="18.75" customHeight="1" x14ac:dyDescent="0.25">
      <c r="A28" s="34" t="s">
        <v>34</v>
      </c>
      <c r="B28" s="37">
        <v>17</v>
      </c>
      <c r="C28" s="31">
        <f>100/D3*B28</f>
        <v>39.534883720930232</v>
      </c>
    </row>
    <row r="29" spans="1:3" ht="18.75" customHeight="1" x14ac:dyDescent="0.25">
      <c r="A29" s="34" t="s">
        <v>35</v>
      </c>
      <c r="B29" s="37">
        <v>13</v>
      </c>
      <c r="C29" s="31">
        <f>100/D3*B29</f>
        <v>30.232558139534884</v>
      </c>
    </row>
    <row r="30" spans="1:3" ht="18.75" customHeight="1" x14ac:dyDescent="0.25">
      <c r="A30" s="34" t="s">
        <v>36</v>
      </c>
      <c r="B30" s="37">
        <v>10</v>
      </c>
      <c r="C30" s="31">
        <f>100/D3*B30</f>
        <v>23.255813953488374</v>
      </c>
    </row>
    <row r="31" spans="1:3" ht="18.75" x14ac:dyDescent="0.25">
      <c r="A31" s="89" t="s">
        <v>123</v>
      </c>
      <c r="B31" s="87">
        <f>SUM(B32:B35)</f>
        <v>43</v>
      </c>
      <c r="C31" s="88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6</v>
      </c>
      <c r="C32" s="31">
        <f>100/D3*B32</f>
        <v>13.953488372093023</v>
      </c>
    </row>
    <row r="33" spans="1:3" ht="18.75" customHeight="1" x14ac:dyDescent="0.25">
      <c r="A33" s="29" t="s">
        <v>34</v>
      </c>
      <c r="B33" s="37">
        <v>14</v>
      </c>
      <c r="C33" s="31">
        <f>100/D3*B33</f>
        <v>32.558139534883722</v>
      </c>
    </row>
    <row r="34" spans="1:3" ht="18.75" customHeight="1" x14ac:dyDescent="0.25">
      <c r="A34" s="29" t="s">
        <v>35</v>
      </c>
      <c r="B34" s="37">
        <v>13</v>
      </c>
      <c r="C34" s="31">
        <f>100/D3*B34</f>
        <v>30.232558139534884</v>
      </c>
    </row>
    <row r="35" spans="1:3" ht="18.75" customHeight="1" x14ac:dyDescent="0.25">
      <c r="A35" s="29" t="s">
        <v>36</v>
      </c>
      <c r="B35" s="37">
        <v>10</v>
      </c>
      <c r="C35" s="31">
        <f>100/D3*B35</f>
        <v>23.255813953488374</v>
      </c>
    </row>
    <row r="36" spans="1:3" ht="18.75" x14ac:dyDescent="0.25">
      <c r="A36" s="184" t="s">
        <v>37</v>
      </c>
      <c r="B36" s="87">
        <f>SUM(B37:B38)</f>
        <v>43</v>
      </c>
      <c r="C36" s="88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27</v>
      </c>
      <c r="C37" s="31">
        <f>100/D3*B37</f>
        <v>62.79069767441861</v>
      </c>
    </row>
    <row r="38" spans="1:3" ht="18.75" customHeight="1" x14ac:dyDescent="0.25">
      <c r="A38" s="29" t="s">
        <v>39</v>
      </c>
      <c r="B38" s="37">
        <v>16</v>
      </c>
      <c r="C38" s="31">
        <f>100/D3*B38</f>
        <v>37.209302325581397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7" zoomScaleNormal="100" zoomScaleSheetLayoutView="100" workbookViewId="0">
      <selection activeCell="A4" sqref="A4:C8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457" t="s">
        <v>124</v>
      </c>
      <c r="B1" s="457"/>
      <c r="C1" s="457"/>
      <c r="D1" s="457"/>
      <c r="E1" s="457"/>
      <c r="F1" s="457"/>
    </row>
    <row r="2" spans="1:6" ht="102" customHeight="1" x14ac:dyDescent="0.25">
      <c r="A2" s="178" t="s">
        <v>125</v>
      </c>
      <c r="B2" s="178" t="s">
        <v>126</v>
      </c>
      <c r="C2" s="178" t="s">
        <v>256</v>
      </c>
      <c r="D2" s="178" t="s">
        <v>125</v>
      </c>
      <c r="E2" s="178" t="s">
        <v>126</v>
      </c>
      <c r="F2" s="178" t="s">
        <v>257</v>
      </c>
    </row>
    <row r="3" spans="1:6" ht="37.5" x14ac:dyDescent="0.25">
      <c r="A3" s="75" t="s">
        <v>127</v>
      </c>
      <c r="B3" s="35">
        <f>B4+B5+B6+B7+B8+B9+B10+B11+B12+B13+B14+B15+B16+B17+B18+B19+B20+B21+B22+B23+B24</f>
        <v>14</v>
      </c>
      <c r="C3" s="99"/>
      <c r="D3" s="75" t="s">
        <v>128</v>
      </c>
      <c r="E3" s="35">
        <f>E4+E5+E6+E7+E8+E9+E10+E11+E12+E13+E14+E15+E16+E17</f>
        <v>0</v>
      </c>
      <c r="F3" s="99"/>
    </row>
    <row r="4" spans="1:6" ht="78.75" x14ac:dyDescent="0.25">
      <c r="A4" s="310" t="s">
        <v>449</v>
      </c>
      <c r="B4" s="21">
        <v>1</v>
      </c>
      <c r="C4" s="312" t="s">
        <v>452</v>
      </c>
      <c r="D4" s="77"/>
      <c r="E4" s="21"/>
      <c r="F4" s="67"/>
    </row>
    <row r="5" spans="1:6" ht="54.75" customHeight="1" x14ac:dyDescent="0.25">
      <c r="A5" s="311" t="s">
        <v>450</v>
      </c>
      <c r="B5" s="21">
        <v>1</v>
      </c>
      <c r="C5" s="312" t="s">
        <v>453</v>
      </c>
      <c r="D5" s="76"/>
      <c r="E5" s="21"/>
      <c r="F5" s="67"/>
    </row>
    <row r="6" spans="1:6" ht="94.5" x14ac:dyDescent="0.25">
      <c r="A6" s="311" t="s">
        <v>451</v>
      </c>
      <c r="B6" s="21">
        <v>1</v>
      </c>
      <c r="C6" s="313" t="s">
        <v>454</v>
      </c>
      <c r="D6" s="76"/>
      <c r="E6" s="21"/>
      <c r="F6" s="67"/>
    </row>
    <row r="7" spans="1:6" ht="47.25" x14ac:dyDescent="0.25">
      <c r="A7" s="311" t="s">
        <v>474</v>
      </c>
      <c r="B7" s="21">
        <v>6</v>
      </c>
      <c r="C7" s="312" t="s">
        <v>473</v>
      </c>
      <c r="D7" s="76"/>
      <c r="E7" s="21"/>
      <c r="F7" s="67"/>
    </row>
    <row r="8" spans="1:6" ht="47.25" x14ac:dyDescent="0.25">
      <c r="A8" s="311" t="s">
        <v>476</v>
      </c>
      <c r="B8" s="322">
        <v>5</v>
      </c>
      <c r="C8" s="312" t="s">
        <v>475</v>
      </c>
      <c r="D8" s="76"/>
      <c r="E8" s="21"/>
      <c r="F8" s="67"/>
    </row>
    <row r="9" spans="1:6" ht="18.75" x14ac:dyDescent="0.25">
      <c r="A9" s="76"/>
      <c r="B9" s="21"/>
      <c r="C9" s="98"/>
      <c r="D9" s="76"/>
      <c r="E9" s="21"/>
      <c r="F9" s="67"/>
    </row>
    <row r="10" spans="1:6" ht="18.75" x14ac:dyDescent="0.25">
      <c r="A10" s="76"/>
      <c r="B10" s="21"/>
      <c r="C10" s="67"/>
      <c r="D10" s="76"/>
      <c r="E10" s="21"/>
      <c r="F10" s="67"/>
    </row>
    <row r="11" spans="1:6" ht="18.75" x14ac:dyDescent="0.25">
      <c r="A11" s="76"/>
      <c r="B11" s="21"/>
      <c r="C11" s="67"/>
      <c r="D11" s="76"/>
      <c r="E11" s="21"/>
      <c r="F11" s="67"/>
    </row>
    <row r="12" spans="1:6" ht="18.75" x14ac:dyDescent="0.25">
      <c r="A12" s="76"/>
      <c r="B12" s="21"/>
      <c r="C12" s="67"/>
      <c r="D12" s="76"/>
      <c r="E12" s="21"/>
      <c r="F12" s="67"/>
    </row>
    <row r="13" spans="1:6" ht="18.75" x14ac:dyDescent="0.25">
      <c r="A13" s="76"/>
      <c r="B13" s="21"/>
      <c r="C13" s="67"/>
      <c r="D13" s="76"/>
      <c r="E13" s="21"/>
      <c r="F13" s="67"/>
    </row>
    <row r="14" spans="1:6" ht="18.75" x14ac:dyDescent="0.25">
      <c r="A14" s="76"/>
      <c r="B14" s="21"/>
      <c r="C14" s="67"/>
      <c r="D14" s="76"/>
      <c r="E14" s="21"/>
      <c r="F14" s="67"/>
    </row>
    <row r="15" spans="1:6" ht="18.75" x14ac:dyDescent="0.25">
      <c r="A15" s="76"/>
      <c r="B15" s="21"/>
      <c r="C15" s="67"/>
      <c r="D15" s="76"/>
      <c r="E15" s="21"/>
      <c r="F15" s="67"/>
    </row>
    <row r="16" spans="1:6" ht="18.75" x14ac:dyDescent="0.25">
      <c r="A16" s="76"/>
      <c r="B16" s="21"/>
      <c r="C16" s="67"/>
      <c r="D16" s="76"/>
      <c r="E16" s="21"/>
      <c r="F16" s="67"/>
    </row>
    <row r="17" spans="1:6" ht="18.75" x14ac:dyDescent="0.25">
      <c r="A17" s="76"/>
      <c r="B17" s="21"/>
      <c r="C17" s="67"/>
      <c r="D17" s="76"/>
      <c r="E17" s="21"/>
      <c r="F17" s="67"/>
    </row>
    <row r="18" spans="1:6" ht="42" customHeight="1" x14ac:dyDescent="0.25">
      <c r="A18" s="458" t="s">
        <v>272</v>
      </c>
      <c r="B18" s="459"/>
      <c r="C18" s="459"/>
      <c r="D18" s="459"/>
      <c r="E18" s="459"/>
      <c r="F18" s="460"/>
    </row>
    <row r="19" spans="1:6" ht="37.5" customHeight="1" x14ac:dyDescent="0.25">
      <c r="A19" s="461" t="s">
        <v>269</v>
      </c>
      <c r="B19" s="462"/>
      <c r="C19" s="463"/>
      <c r="D19" s="251" t="s">
        <v>270</v>
      </c>
      <c r="E19" s="453" t="s">
        <v>271</v>
      </c>
      <c r="F19" s="454"/>
    </row>
    <row r="20" spans="1:6" ht="35.25" customHeight="1" x14ac:dyDescent="0.25">
      <c r="A20" s="464" t="s">
        <v>501</v>
      </c>
      <c r="B20" s="465"/>
      <c r="C20" s="466"/>
      <c r="D20" s="311">
        <v>1</v>
      </c>
      <c r="E20" s="467" t="s">
        <v>502</v>
      </c>
      <c r="F20" s="468"/>
    </row>
    <row r="21" spans="1:6" ht="18.75" x14ac:dyDescent="0.25">
      <c r="A21" s="450"/>
      <c r="B21" s="451"/>
      <c r="C21" s="452"/>
      <c r="D21" s="76"/>
      <c r="E21" s="455"/>
      <c r="F21" s="456"/>
    </row>
    <row r="22" spans="1:6" ht="18.75" x14ac:dyDescent="0.25">
      <c r="A22" s="450"/>
      <c r="B22" s="451"/>
      <c r="C22" s="452"/>
      <c r="D22" s="76"/>
      <c r="E22" s="455"/>
      <c r="F22" s="456"/>
    </row>
    <row r="23" spans="1:6" ht="18.75" x14ac:dyDescent="0.25">
      <c r="A23" s="450"/>
      <c r="B23" s="451"/>
      <c r="C23" s="452"/>
      <c r="D23" s="76"/>
      <c r="E23" s="455"/>
      <c r="F23" s="456"/>
    </row>
    <row r="24" spans="1:6" ht="18.75" x14ac:dyDescent="0.25">
      <c r="A24" s="450"/>
      <c r="B24" s="451"/>
      <c r="C24" s="452"/>
      <c r="D24" s="76"/>
      <c r="E24" s="455"/>
      <c r="F24" s="456"/>
    </row>
  </sheetData>
  <sheetProtection sort="0" autoFilter="0" pivotTables="0"/>
  <mergeCells count="14">
    <mergeCell ref="A1:F1"/>
    <mergeCell ref="A18:F18"/>
    <mergeCell ref="A19:C19"/>
    <mergeCell ref="A21:C21"/>
    <mergeCell ref="A20:C20"/>
    <mergeCell ref="E20:F20"/>
    <mergeCell ref="A22:C22"/>
    <mergeCell ref="A23:C23"/>
    <mergeCell ref="A24:C24"/>
    <mergeCell ref="E19:F19"/>
    <mergeCell ref="E21:F21"/>
    <mergeCell ref="E22:F22"/>
    <mergeCell ref="E23:F23"/>
    <mergeCell ref="E24:F24"/>
  </mergeCells>
  <hyperlinks>
    <hyperlink ref="E20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9" zoomScale="60" zoomScaleNormal="60" workbookViewId="0">
      <selection activeCell="F4" sqref="F4: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56.25" customHeight="1" x14ac:dyDescent="0.3">
      <c r="A3" s="202">
        <v>1</v>
      </c>
      <c r="B3" s="192" t="s">
        <v>233</v>
      </c>
      <c r="C3" s="193"/>
      <c r="D3" s="193"/>
      <c r="E3" s="194"/>
      <c r="F3" s="195" t="s">
        <v>440</v>
      </c>
    </row>
    <row r="4" spans="1:6" ht="57.75" customHeight="1" x14ac:dyDescent="0.3">
      <c r="A4" s="203">
        <v>2</v>
      </c>
      <c r="B4" s="119" t="s">
        <v>206</v>
      </c>
      <c r="C4" s="115"/>
      <c r="D4" s="115"/>
      <c r="E4" s="116"/>
      <c r="F4" s="196" t="s">
        <v>441</v>
      </c>
    </row>
    <row r="5" spans="1:6" ht="88.5" customHeight="1" x14ac:dyDescent="0.3">
      <c r="A5" s="204">
        <v>4</v>
      </c>
      <c r="B5" s="120" t="s">
        <v>231</v>
      </c>
      <c r="C5" s="113"/>
      <c r="D5" s="117"/>
      <c r="E5" s="114"/>
      <c r="F5" s="197" t="s">
        <v>442</v>
      </c>
    </row>
    <row r="6" spans="1:6" ht="37.5" customHeight="1" x14ac:dyDescent="0.3">
      <c r="A6" s="204">
        <v>5</v>
      </c>
      <c r="B6" s="118" t="s">
        <v>234</v>
      </c>
      <c r="C6" s="113"/>
      <c r="D6" s="113"/>
      <c r="E6" s="114"/>
      <c r="F6" s="197" t="s">
        <v>443</v>
      </c>
    </row>
    <row r="7" spans="1:6" ht="106.5" customHeight="1" x14ac:dyDescent="0.3">
      <c r="A7" s="204">
        <v>6</v>
      </c>
      <c r="B7" s="120" t="s">
        <v>232</v>
      </c>
      <c r="C7" s="113"/>
      <c r="D7" s="113"/>
      <c r="E7" s="114"/>
      <c r="F7" s="197" t="s">
        <v>444</v>
      </c>
    </row>
    <row r="8" spans="1:6" ht="140.25" customHeight="1" x14ac:dyDescent="0.3">
      <c r="A8" s="204">
        <v>7</v>
      </c>
      <c r="B8" s="120" t="s">
        <v>227</v>
      </c>
      <c r="C8" s="113"/>
      <c r="D8" s="113"/>
      <c r="E8" s="114"/>
      <c r="F8" s="197" t="s">
        <v>445</v>
      </c>
    </row>
    <row r="9" spans="1:6" ht="167.25" customHeight="1" x14ac:dyDescent="0.3">
      <c r="A9" s="204">
        <v>8</v>
      </c>
      <c r="B9" s="120" t="s">
        <v>228</v>
      </c>
      <c r="C9" s="113"/>
      <c r="D9" s="113"/>
      <c r="E9" s="114"/>
      <c r="F9" s="197" t="s">
        <v>446</v>
      </c>
    </row>
    <row r="10" spans="1:6" ht="114.75" customHeight="1" x14ac:dyDescent="0.3">
      <c r="A10" s="204">
        <v>9</v>
      </c>
      <c r="B10" s="120" t="s">
        <v>226</v>
      </c>
      <c r="C10" s="113"/>
      <c r="D10" s="113"/>
      <c r="E10" s="114"/>
      <c r="F10" s="197" t="s">
        <v>447</v>
      </c>
    </row>
    <row r="11" spans="1:6" ht="88.5" customHeight="1" x14ac:dyDescent="0.3">
      <c r="A11" s="204">
        <v>10</v>
      </c>
      <c r="B11" s="120" t="s">
        <v>230</v>
      </c>
      <c r="C11" s="113"/>
      <c r="D11" s="113"/>
      <c r="E11" s="114"/>
      <c r="F11" s="361" t="s">
        <v>527</v>
      </c>
    </row>
    <row r="12" spans="1:6" ht="135" customHeight="1" thickBot="1" x14ac:dyDescent="0.35">
      <c r="A12" s="205">
        <v>11</v>
      </c>
      <c r="B12" s="198" t="s">
        <v>229</v>
      </c>
      <c r="C12" s="199"/>
      <c r="D12" s="199"/>
      <c r="E12" s="200"/>
      <c r="F12" s="201" t="s">
        <v>448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A2" sqref="A2:B19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83" t="s">
        <v>45</v>
      </c>
      <c r="B1" s="383"/>
    </row>
    <row r="2" spans="1:2" ht="18.75" customHeight="1" x14ac:dyDescent="0.25">
      <c r="A2" s="421" t="s">
        <v>46</v>
      </c>
      <c r="B2" s="250" t="s">
        <v>47</v>
      </c>
    </row>
    <row r="3" spans="1:2" ht="57.75" customHeight="1" x14ac:dyDescent="0.25">
      <c r="A3" s="421"/>
      <c r="B3" s="180" t="s">
        <v>48</v>
      </c>
    </row>
    <row r="4" spans="1:2" ht="18.75" x14ac:dyDescent="0.25">
      <c r="A4" s="30" t="s">
        <v>72</v>
      </c>
      <c r="B4" s="21"/>
    </row>
    <row r="5" spans="1:2" ht="18.75" x14ac:dyDescent="0.25">
      <c r="A5" s="33" t="s">
        <v>76</v>
      </c>
      <c r="B5" s="24">
        <v>1</v>
      </c>
    </row>
    <row r="6" spans="1:2" ht="18.75" x14ac:dyDescent="0.25">
      <c r="A6" s="53" t="s">
        <v>183</v>
      </c>
      <c r="B6" s="81"/>
    </row>
    <row r="7" spans="1:2" ht="18.75" x14ac:dyDescent="0.25">
      <c r="A7" s="53" t="s">
        <v>73</v>
      </c>
      <c r="B7" s="81"/>
    </row>
    <row r="8" spans="1:2" ht="18.75" x14ac:dyDescent="0.25">
      <c r="A8" s="33" t="s">
        <v>190</v>
      </c>
      <c r="B8" s="24">
        <v>2</v>
      </c>
    </row>
    <row r="9" spans="1:2" ht="18.75" x14ac:dyDescent="0.25">
      <c r="A9" s="53" t="s">
        <v>77</v>
      </c>
      <c r="B9" s="101"/>
    </row>
    <row r="10" spans="1:2" ht="18.75" x14ac:dyDescent="0.25">
      <c r="A10" s="53" t="s">
        <v>75</v>
      </c>
      <c r="B10" s="81"/>
    </row>
    <row r="11" spans="1:2" ht="18.75" x14ac:dyDescent="0.25">
      <c r="A11" s="53" t="s">
        <v>79</v>
      </c>
      <c r="B11" s="81"/>
    </row>
    <row r="12" spans="1:2" ht="18.75" x14ac:dyDescent="0.25">
      <c r="A12" s="53" t="s">
        <v>80</v>
      </c>
      <c r="B12" s="81"/>
    </row>
    <row r="13" spans="1:2" ht="18.75" x14ac:dyDescent="0.25">
      <c r="A13" s="53" t="s">
        <v>184</v>
      </c>
      <c r="B13" s="81"/>
    </row>
    <row r="14" spans="1:2" ht="37.5" x14ac:dyDescent="0.25">
      <c r="A14" s="33" t="s">
        <v>185</v>
      </c>
      <c r="B14" s="81"/>
    </row>
    <row r="15" spans="1:2" ht="18.75" x14ac:dyDescent="0.25">
      <c r="A15" s="66" t="s">
        <v>74</v>
      </c>
      <c r="B15" s="101"/>
    </row>
    <row r="16" spans="1:2" ht="18.75" x14ac:dyDescent="0.25">
      <c r="A16" s="53" t="s">
        <v>78</v>
      </c>
      <c r="B16" s="81">
        <v>1</v>
      </c>
    </row>
    <row r="17" spans="1:2" ht="18.75" x14ac:dyDescent="0.25">
      <c r="A17" s="53" t="s">
        <v>225</v>
      </c>
      <c r="B17" s="81"/>
    </row>
    <row r="18" spans="1:2" ht="18.75" x14ac:dyDescent="0.25">
      <c r="A18" s="53" t="s">
        <v>262</v>
      </c>
      <c r="B18" s="81"/>
    </row>
    <row r="19" spans="1:2" ht="18.75" x14ac:dyDescent="0.25">
      <c r="A19" s="185" t="s">
        <v>81</v>
      </c>
      <c r="B19" s="82">
        <f>B18+B17+B16+B15+B14+B13+B12+B11+B10+B9+B8+B7++B6+B5+B4</f>
        <v>4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view="pageBreakPreview" topLeftCell="B1" zoomScale="87" zoomScaleNormal="100" zoomScaleSheetLayoutView="87" workbookViewId="0">
      <selection activeCell="N4" sqref="N4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52" t="s">
        <v>277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48" customHeight="1" x14ac:dyDescent="0.3">
      <c r="A2" s="473"/>
      <c r="B2" s="473"/>
      <c r="C2" s="469" t="s">
        <v>273</v>
      </c>
      <c r="D2" s="469"/>
      <c r="E2" s="469"/>
      <c r="F2" s="474" t="s">
        <v>270</v>
      </c>
      <c r="G2" s="475"/>
      <c r="H2" s="476"/>
      <c r="I2" s="474" t="s">
        <v>279</v>
      </c>
      <c r="J2" s="475"/>
      <c r="K2" s="476"/>
    </row>
    <row r="3" spans="1:11" ht="47.25" customHeight="1" x14ac:dyDescent="0.3">
      <c r="A3" s="471" t="s">
        <v>274</v>
      </c>
      <c r="B3" s="471"/>
      <c r="C3" s="470"/>
      <c r="D3" s="470"/>
      <c r="E3" s="470"/>
      <c r="F3" s="470"/>
      <c r="G3" s="470"/>
      <c r="H3" s="470"/>
      <c r="I3" s="470"/>
      <c r="J3" s="470"/>
      <c r="K3" s="470"/>
    </row>
    <row r="4" spans="1:11" ht="44.25" customHeight="1" x14ac:dyDescent="0.3">
      <c r="A4" s="471" t="s">
        <v>275</v>
      </c>
      <c r="B4" s="471"/>
      <c r="C4" s="470"/>
      <c r="D4" s="470"/>
      <c r="E4" s="470"/>
      <c r="F4" s="470"/>
      <c r="G4" s="470"/>
      <c r="H4" s="470"/>
      <c r="I4" s="470"/>
      <c r="J4" s="470"/>
      <c r="K4" s="470"/>
    </row>
    <row r="5" spans="1:11" ht="50.25" customHeight="1" x14ac:dyDescent="0.3">
      <c r="A5" s="471" t="s">
        <v>276</v>
      </c>
      <c r="B5" s="471"/>
      <c r="C5" s="470"/>
      <c r="D5" s="470"/>
      <c r="E5" s="470"/>
      <c r="F5" s="470"/>
      <c r="G5" s="470"/>
      <c r="H5" s="470"/>
      <c r="I5" s="470"/>
      <c r="J5" s="470"/>
      <c r="K5" s="470"/>
    </row>
    <row r="6" spans="1:11" ht="51" customHeight="1" x14ac:dyDescent="0.3">
      <c r="A6" s="472" t="s">
        <v>278</v>
      </c>
      <c r="B6" s="472"/>
      <c r="C6" s="470"/>
      <c r="D6" s="470"/>
      <c r="E6" s="470"/>
      <c r="F6" s="470"/>
      <c r="G6" s="470"/>
      <c r="H6" s="470"/>
      <c r="I6" s="470"/>
      <c r="J6" s="470"/>
      <c r="K6" s="470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7" zoomScale="90" zoomScaleNormal="100" zoomScaleSheetLayoutView="90" workbookViewId="0">
      <selection activeCell="C16" sqref="C16:H16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410" t="s">
        <v>82</v>
      </c>
      <c r="B1" s="410"/>
      <c r="C1" s="410"/>
      <c r="D1" s="410"/>
      <c r="E1" s="410"/>
      <c r="F1" s="410"/>
      <c r="G1" s="410"/>
      <c r="H1" s="410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411" t="s">
        <v>56</v>
      </c>
      <c r="B3" s="414" t="s">
        <v>71</v>
      </c>
      <c r="C3" s="417" t="s">
        <v>176</v>
      </c>
      <c r="D3" s="418"/>
      <c r="E3" s="417" t="s">
        <v>192</v>
      </c>
      <c r="F3" s="418"/>
      <c r="G3" s="421" t="s">
        <v>0</v>
      </c>
      <c r="H3" s="421"/>
    </row>
    <row r="4" spans="1:9" s="1" customFormat="1" ht="54" customHeight="1" x14ac:dyDescent="0.3">
      <c r="A4" s="412"/>
      <c r="B4" s="415"/>
      <c r="C4" s="419"/>
      <c r="D4" s="420"/>
      <c r="E4" s="419"/>
      <c r="F4" s="416"/>
      <c r="G4" s="421" t="s">
        <v>177</v>
      </c>
      <c r="H4" s="421" t="s">
        <v>193</v>
      </c>
    </row>
    <row r="5" spans="1:9" s="1" customFormat="1" ht="18.75" hidden="1" customHeight="1" x14ac:dyDescent="0.3">
      <c r="A5" s="412"/>
      <c r="B5" s="415"/>
      <c r="C5" s="40"/>
      <c r="D5" s="40"/>
      <c r="E5" s="40"/>
      <c r="F5" s="41"/>
      <c r="G5" s="421"/>
      <c r="H5" s="421"/>
    </row>
    <row r="6" spans="1:9" s="1" customFormat="1" ht="21.75" customHeight="1" x14ac:dyDescent="0.3">
      <c r="A6" s="413"/>
      <c r="B6" s="416"/>
      <c r="C6" s="181" t="s">
        <v>53</v>
      </c>
      <c r="D6" s="181" t="s">
        <v>83</v>
      </c>
      <c r="E6" s="181" t="s">
        <v>53</v>
      </c>
      <c r="F6" s="184" t="s">
        <v>83</v>
      </c>
      <c r="G6" s="421"/>
      <c r="H6" s="421"/>
    </row>
    <row r="7" spans="1:9" s="1" customFormat="1" ht="39" customHeight="1" x14ac:dyDescent="0.3">
      <c r="A7" s="42">
        <v>1</v>
      </c>
      <c r="B7" s="43" t="s">
        <v>54</v>
      </c>
      <c r="C7" s="182">
        <v>14</v>
      </c>
      <c r="D7" s="182">
        <v>14</v>
      </c>
      <c r="E7" s="182">
        <v>413</v>
      </c>
      <c r="F7" s="182">
        <v>413</v>
      </c>
      <c r="G7" s="182">
        <v>0</v>
      </c>
      <c r="H7" s="182">
        <v>0</v>
      </c>
    </row>
    <row r="8" spans="1:9" s="1" customFormat="1" ht="39" customHeight="1" x14ac:dyDescent="0.3">
      <c r="A8" s="42">
        <v>2</v>
      </c>
      <c r="B8" s="43" t="s">
        <v>55</v>
      </c>
      <c r="C8" s="182">
        <v>0</v>
      </c>
      <c r="D8" s="182">
        <v>0</v>
      </c>
      <c r="E8" s="182">
        <v>0</v>
      </c>
      <c r="F8" s="182">
        <v>0</v>
      </c>
      <c r="G8" s="182">
        <v>0</v>
      </c>
      <c r="H8" s="182">
        <v>0</v>
      </c>
    </row>
    <row r="9" spans="1:9" s="1" customFormat="1" ht="19.5" customHeight="1" x14ac:dyDescent="0.3">
      <c r="A9" s="398">
        <v>3</v>
      </c>
      <c r="B9" s="96" t="s">
        <v>63</v>
      </c>
      <c r="C9" s="400">
        <v>1</v>
      </c>
      <c r="D9" s="400">
        <v>1</v>
      </c>
      <c r="E9" s="402">
        <v>44</v>
      </c>
      <c r="F9" s="403"/>
      <c r="G9" s="400">
        <v>0</v>
      </c>
      <c r="H9" s="94">
        <v>0</v>
      </c>
    </row>
    <row r="10" spans="1:9" s="1" customFormat="1" ht="18.75" customHeight="1" x14ac:dyDescent="0.3">
      <c r="A10" s="399"/>
      <c r="B10" s="96" t="s">
        <v>85</v>
      </c>
      <c r="C10" s="401"/>
      <c r="D10" s="401"/>
      <c r="E10" s="182">
        <v>0</v>
      </c>
      <c r="F10" s="182">
        <v>0</v>
      </c>
      <c r="G10" s="401"/>
      <c r="H10" s="182">
        <v>0</v>
      </c>
    </row>
    <row r="11" spans="1:9" s="1" customFormat="1" ht="56.25" customHeight="1" x14ac:dyDescent="0.3">
      <c r="A11" s="42">
        <v>4</v>
      </c>
      <c r="B11" s="44" t="s">
        <v>64</v>
      </c>
      <c r="C11" s="182">
        <v>0</v>
      </c>
      <c r="D11" s="182">
        <v>0</v>
      </c>
      <c r="E11" s="182">
        <v>0</v>
      </c>
      <c r="F11" s="182">
        <v>0</v>
      </c>
      <c r="G11" s="182">
        <v>0</v>
      </c>
      <c r="H11" s="182">
        <v>0</v>
      </c>
    </row>
    <row r="12" spans="1:9" s="1" customFormat="1" ht="56.25" x14ac:dyDescent="0.3">
      <c r="A12" s="42">
        <v>5</v>
      </c>
      <c r="B12" s="43" t="s">
        <v>65</v>
      </c>
      <c r="C12" s="182">
        <v>18</v>
      </c>
      <c r="D12" s="182">
        <v>18</v>
      </c>
      <c r="E12" s="182">
        <v>368</v>
      </c>
      <c r="F12" s="182">
        <v>368</v>
      </c>
      <c r="G12" s="182">
        <v>0</v>
      </c>
      <c r="H12" s="182">
        <v>0</v>
      </c>
    </row>
    <row r="13" spans="1:9" s="1" customFormat="1" ht="39" customHeight="1" x14ac:dyDescent="0.3">
      <c r="A13" s="42">
        <v>6</v>
      </c>
      <c r="B13" s="44" t="s">
        <v>66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  <c r="H13" s="182">
        <v>0</v>
      </c>
    </row>
    <row r="14" spans="1:9" s="2" customFormat="1" ht="39" customHeight="1" x14ac:dyDescent="0.3">
      <c r="A14" s="404" t="s">
        <v>84</v>
      </c>
      <c r="B14" s="405"/>
      <c r="C14" s="408">
        <f>C13+C12+C11+C9+C8+C7</f>
        <v>33</v>
      </c>
      <c r="D14" s="408">
        <f>D13+D12+D11+D9+D8+D7</f>
        <v>33</v>
      </c>
      <c r="E14" s="45">
        <f>E7+E8+E11+E12+E13</f>
        <v>781</v>
      </c>
      <c r="F14" s="45">
        <f>F7+F8+F11+F12+F13</f>
        <v>781</v>
      </c>
      <c r="G14" s="408">
        <f>G7+G8+G9+G11+G12+G13</f>
        <v>0</v>
      </c>
      <c r="H14" s="45"/>
      <c r="I14" s="105"/>
    </row>
    <row r="15" spans="1:9" ht="39" customHeight="1" x14ac:dyDescent="0.25">
      <c r="A15" s="406"/>
      <c r="B15" s="407"/>
      <c r="C15" s="409"/>
      <c r="D15" s="409"/>
      <c r="E15" s="46">
        <f>E10</f>
        <v>0</v>
      </c>
      <c r="F15" s="46">
        <f>F10</f>
        <v>0</v>
      </c>
      <c r="G15" s="409"/>
      <c r="H15" s="46"/>
    </row>
    <row r="16" spans="1:9" ht="18.75" x14ac:dyDescent="0.3">
      <c r="A16" s="393" t="s">
        <v>191</v>
      </c>
      <c r="B16" s="394"/>
      <c r="C16" s="395">
        <f>F14+E9</f>
        <v>825</v>
      </c>
      <c r="D16" s="396"/>
      <c r="E16" s="396"/>
      <c r="F16" s="396"/>
      <c r="G16" s="396"/>
      <c r="H16" s="397"/>
      <c r="I16" s="102">
        <f>F14+F15</f>
        <v>781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B11" sqref="B11:B16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422" t="s">
        <v>69</v>
      </c>
      <c r="B1" s="422"/>
      <c r="C1" s="422"/>
      <c r="D1" s="6"/>
    </row>
    <row r="2" spans="1:4" ht="38.25" customHeight="1" x14ac:dyDescent="0.25">
      <c r="A2" s="210" t="s">
        <v>1</v>
      </c>
      <c r="B2" s="209" t="s">
        <v>2</v>
      </c>
      <c r="C2" s="209" t="s">
        <v>70</v>
      </c>
      <c r="D2" s="8"/>
    </row>
    <row r="3" spans="1:4" ht="18.75" x14ac:dyDescent="0.25">
      <c r="A3" s="107" t="s">
        <v>3</v>
      </c>
      <c r="B3" s="211">
        <f>SUM(B4:B8)</f>
        <v>801</v>
      </c>
      <c r="C3" s="212" t="s">
        <v>235</v>
      </c>
      <c r="D3" s="8"/>
    </row>
    <row r="4" spans="1:4" ht="18.75" customHeight="1" x14ac:dyDescent="0.25">
      <c r="A4" s="96" t="s">
        <v>4</v>
      </c>
      <c r="B4" s="213">
        <v>0</v>
      </c>
      <c r="C4" s="214">
        <v>0</v>
      </c>
      <c r="D4" s="11"/>
    </row>
    <row r="5" spans="1:4" ht="18.75" customHeight="1" x14ac:dyDescent="0.25">
      <c r="A5" s="96" t="s">
        <v>5</v>
      </c>
      <c r="B5" s="213">
        <v>318</v>
      </c>
      <c r="C5" s="214">
        <v>38.5</v>
      </c>
      <c r="D5" s="11"/>
    </row>
    <row r="6" spans="1:4" ht="18.75" customHeight="1" x14ac:dyDescent="0.25">
      <c r="A6" s="96" t="s">
        <v>6</v>
      </c>
      <c r="B6" s="213">
        <v>151</v>
      </c>
      <c r="C6" s="214">
        <v>18.3</v>
      </c>
      <c r="D6" s="11"/>
    </row>
    <row r="7" spans="1:4" ht="18.75" customHeight="1" x14ac:dyDescent="0.25">
      <c r="A7" s="96" t="s">
        <v>67</v>
      </c>
      <c r="B7" s="213">
        <v>210</v>
      </c>
      <c r="C7" s="214">
        <v>25.5</v>
      </c>
      <c r="D7" s="11"/>
    </row>
    <row r="8" spans="1:4" ht="18.75" customHeight="1" x14ac:dyDescent="0.25">
      <c r="A8" s="96" t="s">
        <v>264</v>
      </c>
      <c r="B8" s="213">
        <v>122</v>
      </c>
      <c r="C8" s="214">
        <v>14.78</v>
      </c>
      <c r="D8" s="11"/>
    </row>
    <row r="9" spans="1:4" ht="18.75" customHeight="1" x14ac:dyDescent="0.25">
      <c r="A9" s="96" t="s">
        <v>265</v>
      </c>
      <c r="B9" s="213">
        <v>24</v>
      </c>
      <c r="C9" s="214">
        <v>2.9</v>
      </c>
      <c r="D9" s="11"/>
    </row>
    <row r="10" spans="1:4" ht="18.75" x14ac:dyDescent="0.25">
      <c r="A10" s="107" t="s">
        <v>7</v>
      </c>
      <c r="B10" s="211">
        <f>SUM(B11:B16)</f>
        <v>825</v>
      </c>
      <c r="C10" s="212" t="s">
        <v>235</v>
      </c>
      <c r="D10" s="8"/>
    </row>
    <row r="11" spans="1:4" ht="18.75" customHeight="1" x14ac:dyDescent="0.25">
      <c r="A11" s="96" t="s">
        <v>8</v>
      </c>
      <c r="B11" s="213">
        <v>0</v>
      </c>
      <c r="C11" s="214">
        <v>0</v>
      </c>
      <c r="D11" s="11"/>
    </row>
    <row r="12" spans="1:4" ht="18.75" customHeight="1" x14ac:dyDescent="0.25">
      <c r="A12" s="96" t="s">
        <v>9</v>
      </c>
      <c r="B12" s="213">
        <v>441</v>
      </c>
      <c r="C12" s="214">
        <v>53.5</v>
      </c>
      <c r="D12" s="11"/>
    </row>
    <row r="13" spans="1:4" ht="18.75" customHeight="1" x14ac:dyDescent="0.25">
      <c r="A13" s="96" t="s">
        <v>267</v>
      </c>
      <c r="B13" s="213">
        <v>55</v>
      </c>
      <c r="C13" s="214">
        <v>6.7</v>
      </c>
      <c r="D13" s="11"/>
    </row>
    <row r="14" spans="1:4" ht="18.75" customHeight="1" x14ac:dyDescent="0.25">
      <c r="A14" s="96" t="s">
        <v>268</v>
      </c>
      <c r="B14" s="213">
        <v>74</v>
      </c>
      <c r="C14" s="214">
        <v>9</v>
      </c>
      <c r="D14" s="11"/>
    </row>
    <row r="15" spans="1:4" ht="18.75" customHeight="1" x14ac:dyDescent="0.25">
      <c r="A15" s="96" t="s">
        <v>10</v>
      </c>
      <c r="B15" s="213">
        <v>242</v>
      </c>
      <c r="C15" s="214">
        <v>29.3</v>
      </c>
      <c r="D15" s="11"/>
    </row>
    <row r="16" spans="1:4" ht="18.75" x14ac:dyDescent="0.25">
      <c r="A16" s="96" t="s">
        <v>196</v>
      </c>
      <c r="B16" s="213">
        <v>13</v>
      </c>
      <c r="C16" s="214">
        <v>1.5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view="pageBreakPreview" zoomScale="80" zoomScaleNormal="80" zoomScaleSheetLayoutView="80" workbookViewId="0">
      <selection activeCell="B6" sqref="B6:C6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422" t="s">
        <v>92</v>
      </c>
      <c r="B1" s="422"/>
      <c r="C1" s="422"/>
      <c r="D1" s="422"/>
      <c r="E1" s="422"/>
      <c r="F1" s="422"/>
      <c r="G1" s="422"/>
      <c r="H1" s="422"/>
      <c r="I1" s="422"/>
      <c r="J1" s="422"/>
      <c r="K1" s="188"/>
      <c r="L1" s="188"/>
    </row>
    <row r="2" spans="1:12" s="5" customFormat="1" ht="37.5" customHeight="1" x14ac:dyDescent="0.25">
      <c r="A2" s="424" t="s">
        <v>56</v>
      </c>
      <c r="B2" s="421" t="s">
        <v>49</v>
      </c>
      <c r="C2" s="421" t="s">
        <v>50</v>
      </c>
      <c r="D2" s="421"/>
      <c r="E2" s="421" t="s">
        <v>51</v>
      </c>
      <c r="F2" s="421" t="s">
        <v>52</v>
      </c>
      <c r="G2" s="421" t="s">
        <v>57</v>
      </c>
      <c r="H2" s="421"/>
      <c r="I2" s="421"/>
      <c r="J2" s="421" t="s">
        <v>58</v>
      </c>
      <c r="K2" s="421" t="s">
        <v>210</v>
      </c>
      <c r="L2" s="421" t="s">
        <v>198</v>
      </c>
    </row>
    <row r="3" spans="1:12" s="5" customFormat="1" ht="57.75" customHeight="1" x14ac:dyDescent="0.25">
      <c r="A3" s="424"/>
      <c r="B3" s="421"/>
      <c r="C3" s="209" t="s">
        <v>53</v>
      </c>
      <c r="D3" s="209" t="s">
        <v>83</v>
      </c>
      <c r="E3" s="421"/>
      <c r="F3" s="421"/>
      <c r="G3" s="209" t="s">
        <v>59</v>
      </c>
      <c r="H3" s="209" t="s">
        <v>209</v>
      </c>
      <c r="I3" s="209" t="s">
        <v>60</v>
      </c>
      <c r="J3" s="421"/>
      <c r="K3" s="421"/>
      <c r="L3" s="421"/>
    </row>
    <row r="4" spans="1:12" s="5" customFormat="1" ht="75" customHeight="1" x14ac:dyDescent="0.25">
      <c r="A4" s="59" t="s">
        <v>61</v>
      </c>
      <c r="B4" s="99" t="s">
        <v>54</v>
      </c>
      <c r="C4" s="99">
        <v>3</v>
      </c>
      <c r="D4" s="99">
        <v>3</v>
      </c>
      <c r="E4" s="99"/>
      <c r="F4" s="99"/>
      <c r="G4" s="99">
        <f t="shared" ref="G4:L4" si="0">SUM(G5,G11,G19)</f>
        <v>40</v>
      </c>
      <c r="H4" s="99">
        <f t="shared" si="0"/>
        <v>9</v>
      </c>
      <c r="I4" s="99">
        <f t="shared" si="0"/>
        <v>1730</v>
      </c>
      <c r="J4" s="99">
        <f t="shared" si="0"/>
        <v>4</v>
      </c>
      <c r="K4" s="99">
        <f t="shared" si="0"/>
        <v>2</v>
      </c>
      <c r="L4" s="99">
        <f t="shared" si="0"/>
        <v>0</v>
      </c>
    </row>
    <row r="5" spans="1:12" s="5" customFormat="1" ht="21.6" customHeight="1" x14ac:dyDescent="0.25">
      <c r="A5" s="58"/>
      <c r="B5" s="127" t="s">
        <v>211</v>
      </c>
      <c r="C5" s="227">
        <v>1</v>
      </c>
      <c r="D5" s="227">
        <v>1</v>
      </c>
      <c r="E5" s="215"/>
      <c r="F5" s="129"/>
      <c r="G5" s="227">
        <f t="shared" ref="G5:L5" si="1">SUM(G6:G10)</f>
        <v>10</v>
      </c>
      <c r="H5" s="227">
        <f t="shared" si="1"/>
        <v>5</v>
      </c>
      <c r="I5" s="128">
        <f t="shared" si="1"/>
        <v>600</v>
      </c>
      <c r="J5" s="129">
        <f t="shared" si="1"/>
        <v>0</v>
      </c>
      <c r="K5" s="129">
        <f t="shared" si="1"/>
        <v>0</v>
      </c>
      <c r="L5" s="130">
        <f t="shared" si="1"/>
        <v>0</v>
      </c>
    </row>
    <row r="6" spans="1:12" s="5" customFormat="1" ht="37.5" x14ac:dyDescent="0.25">
      <c r="A6" s="58"/>
      <c r="B6" s="67" t="s">
        <v>398</v>
      </c>
      <c r="C6" s="57"/>
      <c r="D6" s="57"/>
      <c r="E6" s="98" t="s">
        <v>399</v>
      </c>
      <c r="F6" s="98" t="s">
        <v>400</v>
      </c>
      <c r="G6" s="21">
        <v>10</v>
      </c>
      <c r="H6" s="21">
        <v>5</v>
      </c>
      <c r="I6" s="21">
        <v>600</v>
      </c>
      <c r="J6" s="108"/>
      <c r="K6" s="108"/>
      <c r="L6" s="108"/>
    </row>
    <row r="7" spans="1:12" s="5" customFormat="1" x14ac:dyDescent="0.25">
      <c r="A7" s="58"/>
      <c r="B7" s="67"/>
      <c r="C7" s="57"/>
      <c r="D7" s="57"/>
      <c r="E7" s="98"/>
      <c r="F7" s="98"/>
      <c r="G7" s="21"/>
      <c r="H7" s="21"/>
      <c r="I7" s="21"/>
      <c r="J7" s="108"/>
      <c r="K7" s="108"/>
      <c r="L7" s="108"/>
    </row>
    <row r="8" spans="1:12" s="5" customFormat="1" x14ac:dyDescent="0.25">
      <c r="A8" s="58"/>
      <c r="B8" s="67"/>
      <c r="C8" s="57"/>
      <c r="D8" s="57"/>
      <c r="E8" s="98"/>
      <c r="F8" s="98"/>
      <c r="G8" s="21"/>
      <c r="H8" s="21"/>
      <c r="I8" s="21"/>
      <c r="J8" s="108"/>
      <c r="K8" s="108"/>
      <c r="L8" s="108"/>
    </row>
    <row r="9" spans="1:12" s="5" customFormat="1" x14ac:dyDescent="0.25">
      <c r="A9" s="58"/>
      <c r="B9" s="67"/>
      <c r="C9" s="57"/>
      <c r="D9" s="57"/>
      <c r="E9" s="98"/>
      <c r="F9" s="98"/>
      <c r="G9" s="21"/>
      <c r="H9" s="21"/>
      <c r="I9" s="21"/>
      <c r="J9" s="108"/>
      <c r="K9" s="108"/>
      <c r="L9" s="108"/>
    </row>
    <row r="10" spans="1:12" s="5" customFormat="1" x14ac:dyDescent="0.25">
      <c r="A10" s="58"/>
      <c r="B10" s="67"/>
      <c r="C10" s="57"/>
      <c r="D10" s="57"/>
      <c r="E10" s="98"/>
      <c r="F10" s="98"/>
      <c r="G10" s="21"/>
      <c r="H10" s="21"/>
      <c r="I10" s="21"/>
      <c r="J10" s="108"/>
      <c r="K10" s="108"/>
      <c r="L10" s="108"/>
    </row>
    <row r="11" spans="1:12" s="5" customFormat="1" x14ac:dyDescent="0.25">
      <c r="A11" s="58"/>
      <c r="B11" s="127" t="s">
        <v>212</v>
      </c>
      <c r="C11" s="227">
        <v>2</v>
      </c>
      <c r="D11" s="228">
        <v>2</v>
      </c>
      <c r="E11" s="215"/>
      <c r="F11" s="129"/>
      <c r="G11" s="227">
        <f t="shared" ref="G11:L11" si="2">SUM(G12:G18)</f>
        <v>30</v>
      </c>
      <c r="H11" s="227">
        <f t="shared" si="2"/>
        <v>4</v>
      </c>
      <c r="I11" s="227">
        <f t="shared" si="2"/>
        <v>1130</v>
      </c>
      <c r="J11" s="229">
        <f t="shared" si="2"/>
        <v>4</v>
      </c>
      <c r="K11" s="229">
        <f t="shared" si="2"/>
        <v>2</v>
      </c>
      <c r="L11" s="230">
        <f t="shared" si="2"/>
        <v>0</v>
      </c>
    </row>
    <row r="12" spans="1:12" s="5" customFormat="1" ht="37.5" x14ac:dyDescent="0.25">
      <c r="A12" s="58"/>
      <c r="B12" s="67" t="s">
        <v>405</v>
      </c>
      <c r="C12" s="57"/>
      <c r="D12" s="57"/>
      <c r="E12" s="98" t="s">
        <v>402</v>
      </c>
      <c r="F12" s="98" t="s">
        <v>406</v>
      </c>
      <c r="G12" s="21">
        <v>20</v>
      </c>
      <c r="H12" s="21">
        <v>3</v>
      </c>
      <c r="I12" s="21">
        <v>730</v>
      </c>
      <c r="J12" s="108">
        <v>4</v>
      </c>
      <c r="K12" s="108">
        <v>2</v>
      </c>
      <c r="L12" s="108"/>
    </row>
    <row r="13" spans="1:12" s="5" customFormat="1" ht="37.5" x14ac:dyDescent="0.25">
      <c r="A13" s="58"/>
      <c r="B13" s="67" t="s">
        <v>409</v>
      </c>
      <c r="C13" s="57"/>
      <c r="D13" s="57"/>
      <c r="E13" s="98" t="s">
        <v>402</v>
      </c>
      <c r="F13" s="98" t="s">
        <v>410</v>
      </c>
      <c r="G13" s="21">
        <v>10</v>
      </c>
      <c r="H13" s="21">
        <v>1</v>
      </c>
      <c r="I13" s="21">
        <v>400</v>
      </c>
      <c r="J13" s="108"/>
      <c r="K13" s="108"/>
      <c r="L13" s="108"/>
    </row>
    <row r="14" spans="1:12" s="5" customFormat="1" x14ac:dyDescent="0.25">
      <c r="A14" s="58"/>
      <c r="B14" s="67"/>
      <c r="C14" s="57"/>
      <c r="D14" s="57"/>
      <c r="E14" s="98"/>
      <c r="F14" s="98"/>
      <c r="G14" s="21"/>
      <c r="H14" s="21"/>
      <c r="I14" s="21"/>
      <c r="J14" s="108"/>
      <c r="K14" s="108"/>
      <c r="L14" s="108"/>
    </row>
    <row r="15" spans="1:12" s="5" customFormat="1" x14ac:dyDescent="0.25">
      <c r="A15" s="58"/>
      <c r="B15" s="67"/>
      <c r="C15" s="57"/>
      <c r="D15" s="57"/>
      <c r="E15" s="98"/>
      <c r="F15" s="98"/>
      <c r="G15" s="21"/>
      <c r="H15" s="21"/>
      <c r="I15" s="21"/>
      <c r="J15" s="108"/>
      <c r="K15" s="108"/>
      <c r="L15" s="108"/>
    </row>
    <row r="16" spans="1:12" s="5" customFormat="1" x14ac:dyDescent="0.25">
      <c r="A16" s="58"/>
      <c r="B16" s="67"/>
      <c r="C16" s="57"/>
      <c r="D16" s="57"/>
      <c r="E16" s="98"/>
      <c r="F16" s="98"/>
      <c r="G16" s="21"/>
      <c r="H16" s="21"/>
      <c r="I16" s="21"/>
      <c r="J16" s="108"/>
      <c r="K16" s="108"/>
      <c r="L16" s="108"/>
    </row>
    <row r="17" spans="1:12" s="5" customFormat="1" x14ac:dyDescent="0.25">
      <c r="A17" s="58"/>
      <c r="B17" s="67"/>
      <c r="C17" s="57"/>
      <c r="D17" s="57"/>
      <c r="E17" s="98"/>
      <c r="F17" s="98"/>
      <c r="G17" s="21"/>
      <c r="H17" s="21"/>
      <c r="I17" s="21"/>
      <c r="J17" s="108"/>
      <c r="K17" s="108"/>
      <c r="L17" s="108"/>
    </row>
    <row r="18" spans="1:12" s="5" customFormat="1" x14ac:dyDescent="0.25">
      <c r="A18" s="58"/>
      <c r="B18" s="67"/>
      <c r="C18" s="57"/>
      <c r="D18" s="57"/>
      <c r="E18" s="98"/>
      <c r="F18" s="98"/>
      <c r="G18" s="21"/>
      <c r="H18" s="21"/>
      <c r="I18" s="21"/>
      <c r="J18" s="108"/>
      <c r="K18" s="108"/>
      <c r="L18" s="108"/>
    </row>
    <row r="19" spans="1:12" s="5" customFormat="1" x14ac:dyDescent="0.25">
      <c r="A19" s="58"/>
      <c r="B19" s="127" t="s">
        <v>213</v>
      </c>
      <c r="C19" s="227">
        <v>0</v>
      </c>
      <c r="D19" s="227">
        <v>0</v>
      </c>
      <c r="E19" s="215"/>
      <c r="F19" s="129"/>
      <c r="G19" s="227">
        <f t="shared" ref="G19:L19" si="3">SUM(G20:G23)</f>
        <v>0</v>
      </c>
      <c r="H19" s="227">
        <f t="shared" si="3"/>
        <v>0</v>
      </c>
      <c r="I19" s="227">
        <f t="shared" si="3"/>
        <v>0</v>
      </c>
      <c r="J19" s="229">
        <f t="shared" si="3"/>
        <v>0</v>
      </c>
      <c r="K19" s="229">
        <f t="shared" si="3"/>
        <v>0</v>
      </c>
      <c r="L19" s="230">
        <f t="shared" si="3"/>
        <v>0</v>
      </c>
    </row>
    <row r="20" spans="1:12" s="5" customFormat="1" x14ac:dyDescent="0.25">
      <c r="A20" s="58"/>
      <c r="B20" s="131"/>
      <c r="C20" s="132"/>
      <c r="D20" s="132"/>
      <c r="E20" s="216"/>
      <c r="F20" s="133"/>
      <c r="G20" s="132"/>
      <c r="H20" s="132"/>
      <c r="I20" s="132"/>
      <c r="J20" s="133"/>
      <c r="K20" s="133"/>
      <c r="L20" s="217"/>
    </row>
    <row r="21" spans="1:12" s="5" customFormat="1" x14ac:dyDescent="0.25">
      <c r="A21" s="58"/>
      <c r="B21" s="67"/>
      <c r="C21" s="57"/>
      <c r="D21" s="57"/>
      <c r="E21" s="98"/>
      <c r="F21" s="98"/>
      <c r="G21" s="21"/>
      <c r="H21" s="21"/>
      <c r="I21" s="21"/>
      <c r="J21" s="108"/>
      <c r="K21" s="108"/>
      <c r="L21" s="108"/>
    </row>
    <row r="22" spans="1:12" s="5" customFormat="1" x14ac:dyDescent="0.25">
      <c r="A22" s="58"/>
      <c r="B22" s="67"/>
      <c r="C22" s="57"/>
      <c r="D22" s="57"/>
      <c r="E22" s="98"/>
      <c r="F22" s="98"/>
      <c r="G22" s="21"/>
      <c r="H22" s="21"/>
      <c r="I22" s="21"/>
      <c r="J22" s="108"/>
      <c r="K22" s="108"/>
      <c r="L22" s="108"/>
    </row>
    <row r="23" spans="1:12" x14ac:dyDescent="0.25">
      <c r="A23" s="58"/>
      <c r="B23" s="67"/>
      <c r="C23" s="57"/>
      <c r="D23" s="57"/>
      <c r="E23" s="98"/>
      <c r="F23" s="98"/>
      <c r="G23" s="21"/>
      <c r="H23" s="21"/>
      <c r="I23" s="21"/>
      <c r="J23" s="108"/>
      <c r="K23" s="108"/>
      <c r="L23" s="108"/>
    </row>
    <row r="24" spans="1:12" s="5" customFormat="1" ht="75" customHeight="1" x14ac:dyDescent="0.25">
      <c r="A24" s="59" t="s">
        <v>62</v>
      </c>
      <c r="B24" s="99" t="s">
        <v>55</v>
      </c>
      <c r="C24" s="99">
        <f>SUM(C25,C30,C36)</f>
        <v>3</v>
      </c>
      <c r="D24" s="99">
        <f>SUM(D25,D30,D36)</f>
        <v>3</v>
      </c>
      <c r="E24" s="99"/>
      <c r="F24" s="99"/>
      <c r="G24" s="99">
        <f>SUM(G25,G30,G36)</f>
        <v>58</v>
      </c>
      <c r="H24" s="99">
        <f>SUM(H25,H30,H36)</f>
        <v>6</v>
      </c>
      <c r="I24" s="99">
        <f>SUM(I25,I30,I36)</f>
        <v>1050</v>
      </c>
      <c r="J24" s="99">
        <f>SUM(J25,J30,J36)</f>
        <v>0</v>
      </c>
      <c r="K24" s="99">
        <f>SUM(K25,K30,K36)</f>
        <v>0</v>
      </c>
      <c r="L24" s="99">
        <f>SUM(K25,K30,K36)</f>
        <v>0</v>
      </c>
    </row>
    <row r="25" spans="1:12" s="5" customFormat="1" x14ac:dyDescent="0.25">
      <c r="A25" s="58"/>
      <c r="B25" s="127" t="s">
        <v>211</v>
      </c>
      <c r="C25" s="227">
        <f>SUM(C26:C29)</f>
        <v>0</v>
      </c>
      <c r="D25" s="227">
        <f>SUM(D26:D29)</f>
        <v>0</v>
      </c>
      <c r="E25" s="215"/>
      <c r="F25" s="129"/>
      <c r="G25" s="227">
        <f t="shared" ref="G25:L25" si="4">SUM(G26:G29)</f>
        <v>0</v>
      </c>
      <c r="H25" s="227">
        <f t="shared" si="4"/>
        <v>0</v>
      </c>
      <c r="I25" s="227">
        <f t="shared" si="4"/>
        <v>0</v>
      </c>
      <c r="J25" s="229">
        <f t="shared" si="4"/>
        <v>0</v>
      </c>
      <c r="K25" s="229">
        <f t="shared" si="4"/>
        <v>0</v>
      </c>
      <c r="L25" s="230">
        <f t="shared" si="4"/>
        <v>0</v>
      </c>
    </row>
    <row r="26" spans="1:12" s="5" customFormat="1" x14ac:dyDescent="0.25">
      <c r="A26" s="58"/>
      <c r="B26" s="67"/>
      <c r="C26" s="57"/>
      <c r="D26" s="57"/>
      <c r="E26" s="98"/>
      <c r="F26" s="98"/>
      <c r="G26" s="21"/>
      <c r="H26" s="21"/>
      <c r="I26" s="21"/>
      <c r="J26" s="98"/>
      <c r="K26" s="98"/>
      <c r="L26" s="98"/>
    </row>
    <row r="27" spans="1:12" s="5" customFormat="1" x14ac:dyDescent="0.25">
      <c r="A27" s="58"/>
      <c r="B27" s="67"/>
      <c r="C27" s="57"/>
      <c r="D27" s="57"/>
      <c r="E27" s="98"/>
      <c r="F27" s="98"/>
      <c r="G27" s="21"/>
      <c r="H27" s="21"/>
      <c r="I27" s="21"/>
      <c r="J27" s="98"/>
      <c r="K27" s="98"/>
      <c r="L27" s="98"/>
    </row>
    <row r="28" spans="1:12" s="5" customFormat="1" x14ac:dyDescent="0.25">
      <c r="A28" s="58"/>
      <c r="B28" s="67"/>
      <c r="C28" s="57"/>
      <c r="D28" s="57"/>
      <c r="E28" s="98"/>
      <c r="F28" s="98"/>
      <c r="G28" s="21"/>
      <c r="H28" s="21"/>
      <c r="I28" s="21"/>
      <c r="J28" s="98"/>
      <c r="K28" s="98"/>
      <c r="L28" s="98"/>
    </row>
    <row r="29" spans="1:12" s="5" customFormat="1" x14ac:dyDescent="0.25">
      <c r="A29" s="58"/>
      <c r="B29" s="67"/>
      <c r="C29" s="57"/>
      <c r="D29" s="57"/>
      <c r="E29" s="98"/>
      <c r="F29" s="98"/>
      <c r="G29" s="21"/>
      <c r="H29" s="21"/>
      <c r="I29" s="21"/>
      <c r="J29" s="98"/>
      <c r="K29" s="98"/>
      <c r="L29" s="98"/>
    </row>
    <row r="30" spans="1:12" s="5" customFormat="1" x14ac:dyDescent="0.25">
      <c r="A30" s="58"/>
      <c r="B30" s="127" t="s">
        <v>212</v>
      </c>
      <c r="C30" s="227">
        <f>SUM(C31:C35)</f>
        <v>0</v>
      </c>
      <c r="D30" s="227">
        <f>SUM(D31:D35)</f>
        <v>0</v>
      </c>
      <c r="E30" s="215"/>
      <c r="F30" s="129"/>
      <c r="G30" s="227">
        <f t="shared" ref="G30:L30" si="5">SUM(G31:G35)</f>
        <v>0</v>
      </c>
      <c r="H30" s="227">
        <f t="shared" si="5"/>
        <v>0</v>
      </c>
      <c r="I30" s="227">
        <f t="shared" si="5"/>
        <v>0</v>
      </c>
      <c r="J30" s="229">
        <f t="shared" si="5"/>
        <v>0</v>
      </c>
      <c r="K30" s="229">
        <f t="shared" si="5"/>
        <v>0</v>
      </c>
      <c r="L30" s="230">
        <f t="shared" si="5"/>
        <v>0</v>
      </c>
    </row>
    <row r="31" spans="1:12" s="5" customFormat="1" x14ac:dyDescent="0.25">
      <c r="A31" s="58"/>
      <c r="B31" s="67"/>
      <c r="C31" s="57"/>
      <c r="D31" s="57"/>
      <c r="E31" s="98"/>
      <c r="F31" s="98"/>
      <c r="G31" s="21"/>
      <c r="H31" s="21"/>
      <c r="I31" s="21"/>
      <c r="J31" s="98"/>
      <c r="K31" s="98"/>
      <c r="L31" s="98"/>
    </row>
    <row r="32" spans="1:12" s="5" customFormat="1" x14ac:dyDescent="0.25">
      <c r="A32" s="58"/>
      <c r="B32" s="67"/>
      <c r="C32" s="57"/>
      <c r="D32" s="57"/>
      <c r="E32" s="98"/>
      <c r="F32" s="98"/>
      <c r="G32" s="21"/>
      <c r="H32" s="21"/>
      <c r="I32" s="21"/>
      <c r="J32" s="98"/>
      <c r="K32" s="98"/>
      <c r="L32" s="98"/>
    </row>
    <row r="33" spans="1:12" s="5" customFormat="1" x14ac:dyDescent="0.25">
      <c r="A33" s="58"/>
      <c r="B33" s="67"/>
      <c r="C33" s="57"/>
      <c r="D33" s="57"/>
      <c r="E33" s="98"/>
      <c r="F33" s="98"/>
      <c r="G33" s="21"/>
      <c r="H33" s="21"/>
      <c r="I33" s="21"/>
      <c r="J33" s="98"/>
      <c r="K33" s="98"/>
      <c r="L33" s="98"/>
    </row>
    <row r="34" spans="1:12" s="5" customFormat="1" x14ac:dyDescent="0.25">
      <c r="A34" s="58"/>
      <c r="B34" s="67"/>
      <c r="C34" s="57"/>
      <c r="D34" s="57"/>
      <c r="E34" s="98"/>
      <c r="F34" s="98"/>
      <c r="G34" s="21"/>
      <c r="H34" s="21"/>
      <c r="I34" s="21"/>
      <c r="J34" s="98"/>
      <c r="K34" s="98"/>
      <c r="L34" s="98"/>
    </row>
    <row r="35" spans="1:12" s="5" customFormat="1" x14ac:dyDescent="0.25">
      <c r="A35" s="58"/>
      <c r="B35" s="67"/>
      <c r="C35" s="57"/>
      <c r="D35" s="57"/>
      <c r="E35" s="98"/>
      <c r="F35" s="98"/>
      <c r="G35" s="21"/>
      <c r="H35" s="21"/>
      <c r="I35" s="21"/>
      <c r="J35" s="98"/>
      <c r="K35" s="98"/>
      <c r="L35" s="98"/>
    </row>
    <row r="36" spans="1:12" s="5" customFormat="1" x14ac:dyDescent="0.25">
      <c r="A36" s="58"/>
      <c r="B36" s="127" t="s">
        <v>213</v>
      </c>
      <c r="C36" s="227">
        <v>3</v>
      </c>
      <c r="D36" s="227">
        <v>3</v>
      </c>
      <c r="E36" s="215"/>
      <c r="F36" s="129"/>
      <c r="G36" s="227">
        <f t="shared" ref="G36:L36" si="6">SUM(G37:G41)</f>
        <v>58</v>
      </c>
      <c r="H36" s="227">
        <f t="shared" si="6"/>
        <v>6</v>
      </c>
      <c r="I36" s="227">
        <f t="shared" si="6"/>
        <v>1050</v>
      </c>
      <c r="J36" s="229">
        <f t="shared" si="6"/>
        <v>0</v>
      </c>
      <c r="K36" s="229">
        <f t="shared" si="6"/>
        <v>0</v>
      </c>
      <c r="L36" s="230">
        <f t="shared" si="6"/>
        <v>0</v>
      </c>
    </row>
    <row r="37" spans="1:12" s="5" customFormat="1" ht="37.5" x14ac:dyDescent="0.25">
      <c r="A37" s="58"/>
      <c r="B37" s="131" t="s">
        <v>411</v>
      </c>
      <c r="C37" s="132"/>
      <c r="D37" s="132"/>
      <c r="E37" s="216" t="s">
        <v>412</v>
      </c>
      <c r="F37" s="133" t="s">
        <v>413</v>
      </c>
      <c r="G37" s="132">
        <v>36</v>
      </c>
      <c r="H37" s="132">
        <v>2</v>
      </c>
      <c r="I37" s="132">
        <v>513</v>
      </c>
      <c r="J37" s="98"/>
      <c r="K37" s="98"/>
      <c r="L37" s="98"/>
    </row>
    <row r="38" spans="1:12" s="5" customFormat="1" ht="37.5" x14ac:dyDescent="0.25">
      <c r="A38" s="58"/>
      <c r="B38" s="131" t="s">
        <v>414</v>
      </c>
      <c r="C38" s="132"/>
      <c r="D38" s="132"/>
      <c r="E38" s="216" t="s">
        <v>415</v>
      </c>
      <c r="F38" s="133" t="s">
        <v>416</v>
      </c>
      <c r="G38" s="132">
        <v>5</v>
      </c>
      <c r="H38" s="132">
        <v>1</v>
      </c>
      <c r="I38" s="132">
        <v>220</v>
      </c>
      <c r="J38" s="98"/>
      <c r="K38" s="98"/>
      <c r="L38" s="98"/>
    </row>
    <row r="39" spans="1:12" s="5" customFormat="1" ht="37.5" x14ac:dyDescent="0.25">
      <c r="A39" s="58"/>
      <c r="B39" s="345" t="s">
        <v>417</v>
      </c>
      <c r="C39" s="132"/>
      <c r="D39" s="132"/>
      <c r="E39" s="216" t="s">
        <v>412</v>
      </c>
      <c r="F39" s="133" t="s">
        <v>418</v>
      </c>
      <c r="G39" s="132">
        <v>17</v>
      </c>
      <c r="H39" s="132">
        <v>3</v>
      </c>
      <c r="I39" s="132">
        <v>317</v>
      </c>
      <c r="J39" s="98"/>
      <c r="K39" s="98"/>
      <c r="L39" s="98"/>
    </row>
    <row r="40" spans="1:12" s="5" customFormat="1" x14ac:dyDescent="0.25">
      <c r="A40" s="58"/>
      <c r="B40" s="67"/>
      <c r="C40" s="57"/>
      <c r="D40" s="57"/>
      <c r="E40" s="98"/>
      <c r="F40" s="98"/>
      <c r="G40" s="21"/>
      <c r="H40" s="21"/>
      <c r="I40" s="21"/>
      <c r="J40" s="98"/>
      <c r="K40" s="98"/>
      <c r="L40" s="98"/>
    </row>
    <row r="41" spans="1:12" x14ac:dyDescent="0.25">
      <c r="A41" s="58"/>
      <c r="B41" s="67"/>
      <c r="C41" s="57"/>
      <c r="D41" s="57"/>
      <c r="E41" s="98"/>
      <c r="F41" s="98"/>
      <c r="G41" s="21"/>
      <c r="H41" s="21"/>
      <c r="I41" s="21"/>
      <c r="J41" s="98"/>
      <c r="K41" s="98"/>
      <c r="L41" s="98"/>
    </row>
    <row r="42" spans="1:12" s="5" customFormat="1" ht="37.5" customHeight="1" x14ac:dyDescent="0.25">
      <c r="A42" s="59" t="s">
        <v>88</v>
      </c>
      <c r="B42" s="99" t="s">
        <v>63</v>
      </c>
      <c r="C42" s="99">
        <f>SUM(C43,C47,C52)</f>
        <v>1</v>
      </c>
      <c r="D42" s="99">
        <f>SUM(D43,D47,D52)</f>
        <v>1</v>
      </c>
      <c r="E42" s="99"/>
      <c r="F42" s="59"/>
      <c r="G42" s="99">
        <f t="shared" ref="G42:L42" si="7">SUM(G43,G47,G52)</f>
        <v>84</v>
      </c>
      <c r="H42" s="99">
        <f t="shared" si="7"/>
        <v>6</v>
      </c>
      <c r="I42" s="99">
        <v>417</v>
      </c>
      <c r="J42" s="99">
        <f t="shared" si="7"/>
        <v>1</v>
      </c>
      <c r="K42" s="99">
        <f t="shared" si="7"/>
        <v>1</v>
      </c>
      <c r="L42" s="99">
        <f t="shared" si="7"/>
        <v>0</v>
      </c>
    </row>
    <row r="43" spans="1:12" s="5" customFormat="1" x14ac:dyDescent="0.25">
      <c r="A43" s="58"/>
      <c r="B43" s="127" t="s">
        <v>211</v>
      </c>
      <c r="C43" s="128">
        <f>SUM(C44:C46)</f>
        <v>0</v>
      </c>
      <c r="D43" s="128">
        <f>SUM(D44:D46)</f>
        <v>0</v>
      </c>
      <c r="E43" s="215"/>
      <c r="F43" s="129"/>
      <c r="G43" s="128">
        <f t="shared" ref="G43:L43" si="8">SUM(G44:G46)</f>
        <v>0</v>
      </c>
      <c r="H43" s="128">
        <f t="shared" si="8"/>
        <v>0</v>
      </c>
      <c r="I43" s="128">
        <f t="shared" si="8"/>
        <v>0</v>
      </c>
      <c r="J43" s="129">
        <f t="shared" si="8"/>
        <v>0</v>
      </c>
      <c r="K43" s="129">
        <f t="shared" si="8"/>
        <v>0</v>
      </c>
      <c r="L43" s="130">
        <f t="shared" si="8"/>
        <v>0</v>
      </c>
    </row>
    <row r="44" spans="1:12" s="5" customFormat="1" x14ac:dyDescent="0.25">
      <c r="A44" s="58"/>
      <c r="B44" s="67"/>
      <c r="C44" s="57"/>
      <c r="D44" s="57"/>
      <c r="E44" s="98"/>
      <c r="F44" s="98"/>
      <c r="G44" s="21"/>
      <c r="H44" s="21"/>
      <c r="I44" s="21"/>
      <c r="J44" s="98"/>
      <c r="K44" s="98"/>
      <c r="L44" s="98"/>
    </row>
    <row r="45" spans="1:12" s="5" customFormat="1" x14ac:dyDescent="0.25">
      <c r="A45" s="58"/>
      <c r="B45" s="67"/>
      <c r="C45" s="57"/>
      <c r="D45" s="57"/>
      <c r="E45" s="98"/>
      <c r="F45" s="98"/>
      <c r="G45" s="21"/>
      <c r="H45" s="21"/>
      <c r="I45" s="21"/>
      <c r="J45" s="98"/>
      <c r="K45" s="98"/>
      <c r="L45" s="98"/>
    </row>
    <row r="46" spans="1:12" s="5" customFormat="1" x14ac:dyDescent="0.25">
      <c r="A46" s="58"/>
      <c r="B46" s="67"/>
      <c r="C46" s="57"/>
      <c r="D46" s="57"/>
      <c r="E46" s="98"/>
      <c r="F46" s="98"/>
      <c r="G46" s="21"/>
      <c r="H46" s="21"/>
      <c r="I46" s="21"/>
      <c r="J46" s="98"/>
      <c r="K46" s="98"/>
      <c r="L46" s="98"/>
    </row>
    <row r="47" spans="1:12" s="5" customFormat="1" x14ac:dyDescent="0.25">
      <c r="A47" s="58"/>
      <c r="B47" s="127" t="s">
        <v>212</v>
      </c>
      <c r="C47" s="128">
        <v>1</v>
      </c>
      <c r="D47" s="128">
        <v>1</v>
      </c>
      <c r="E47" s="215"/>
      <c r="F47" s="129"/>
      <c r="G47" s="128">
        <f t="shared" ref="G47:L47" si="9">SUM(G48:G51)</f>
        <v>84</v>
      </c>
      <c r="H47" s="128">
        <f t="shared" si="9"/>
        <v>6</v>
      </c>
      <c r="I47" s="128">
        <f t="shared" si="9"/>
        <v>417</v>
      </c>
      <c r="J47" s="129">
        <f t="shared" si="9"/>
        <v>1</v>
      </c>
      <c r="K47" s="129">
        <f t="shared" si="9"/>
        <v>1</v>
      </c>
      <c r="L47" s="130">
        <f t="shared" si="9"/>
        <v>0</v>
      </c>
    </row>
    <row r="48" spans="1:12" s="5" customFormat="1" ht="37.5" x14ac:dyDescent="0.25">
      <c r="A48" s="58"/>
      <c r="B48" s="67" t="s">
        <v>419</v>
      </c>
      <c r="C48" s="57"/>
      <c r="D48" s="57"/>
      <c r="E48" s="344" t="s">
        <v>422</v>
      </c>
      <c r="F48" s="344" t="s">
        <v>537</v>
      </c>
      <c r="G48" s="344">
        <v>84</v>
      </c>
      <c r="H48" s="344">
        <v>6</v>
      </c>
      <c r="I48" s="344">
        <v>417</v>
      </c>
      <c r="J48" s="344">
        <v>1</v>
      </c>
      <c r="K48" s="344">
        <v>1</v>
      </c>
      <c r="L48" s="98">
        <v>0</v>
      </c>
    </row>
    <row r="49" spans="1:12" s="5" customFormat="1" x14ac:dyDescent="0.25">
      <c r="A49" s="58"/>
      <c r="B49" s="67"/>
      <c r="C49" s="57"/>
      <c r="D49" s="57"/>
      <c r="E49" s="98"/>
      <c r="F49" s="98"/>
      <c r="G49" s="21"/>
      <c r="H49" s="21"/>
      <c r="I49" s="21"/>
      <c r="J49" s="98"/>
      <c r="K49" s="98"/>
      <c r="L49" s="98"/>
    </row>
    <row r="50" spans="1:12" s="5" customFormat="1" x14ac:dyDescent="0.25">
      <c r="A50" s="58"/>
      <c r="B50" s="67"/>
      <c r="C50" s="57"/>
      <c r="D50" s="57"/>
      <c r="E50" s="98"/>
      <c r="F50" s="98"/>
      <c r="G50" s="21"/>
      <c r="H50" s="21"/>
      <c r="I50" s="21"/>
      <c r="J50" s="98"/>
      <c r="K50" s="98"/>
      <c r="L50" s="98"/>
    </row>
    <row r="51" spans="1:12" s="5" customFormat="1" x14ac:dyDescent="0.25">
      <c r="A51" s="58"/>
      <c r="B51" s="67"/>
      <c r="C51" s="57"/>
      <c r="D51" s="57"/>
      <c r="E51" s="98"/>
      <c r="F51" s="98"/>
      <c r="G51" s="21"/>
      <c r="H51" s="21"/>
      <c r="I51" s="21"/>
      <c r="J51" s="98"/>
      <c r="K51" s="98"/>
      <c r="L51" s="98"/>
    </row>
    <row r="52" spans="1:12" s="5" customFormat="1" x14ac:dyDescent="0.25">
      <c r="A52" s="58"/>
      <c r="B52" s="127" t="s">
        <v>213</v>
      </c>
      <c r="C52" s="128">
        <f>SUM(C53:C55)</f>
        <v>0</v>
      </c>
      <c r="D52" s="128">
        <f>SUM(D53:D55)</f>
        <v>0</v>
      </c>
      <c r="E52" s="215"/>
      <c r="F52" s="129"/>
      <c r="G52" s="128">
        <f t="shared" ref="G52:L52" si="10">SUM(G53:G55)</f>
        <v>0</v>
      </c>
      <c r="H52" s="128">
        <f t="shared" si="10"/>
        <v>0</v>
      </c>
      <c r="I52" s="128">
        <f t="shared" si="10"/>
        <v>0</v>
      </c>
      <c r="J52" s="129">
        <f t="shared" si="10"/>
        <v>0</v>
      </c>
      <c r="K52" s="129">
        <f t="shared" si="10"/>
        <v>0</v>
      </c>
      <c r="L52" s="130">
        <f t="shared" si="10"/>
        <v>0</v>
      </c>
    </row>
    <row r="53" spans="1:12" s="5" customFormat="1" x14ac:dyDescent="0.25">
      <c r="A53" s="58"/>
      <c r="B53" s="67"/>
      <c r="C53" s="57"/>
      <c r="D53" s="57"/>
      <c r="E53" s="98"/>
      <c r="F53" s="98"/>
      <c r="G53" s="21"/>
      <c r="H53" s="21"/>
      <c r="I53" s="21"/>
      <c r="J53" s="98"/>
      <c r="K53" s="98"/>
      <c r="L53" s="98"/>
    </row>
    <row r="54" spans="1:12" s="5" customFormat="1" x14ac:dyDescent="0.25">
      <c r="A54" s="58"/>
      <c r="B54" s="67"/>
      <c r="C54" s="57"/>
      <c r="D54" s="57"/>
      <c r="E54" s="98"/>
      <c r="F54" s="98"/>
      <c r="G54" s="21"/>
      <c r="H54" s="21"/>
      <c r="I54" s="21"/>
      <c r="J54" s="98"/>
      <c r="K54" s="98"/>
      <c r="L54" s="98"/>
    </row>
    <row r="55" spans="1:12" x14ac:dyDescent="0.25">
      <c r="A55" s="58"/>
      <c r="B55" s="67"/>
      <c r="C55" s="57"/>
      <c r="D55" s="57"/>
      <c r="E55" s="98"/>
      <c r="F55" s="98"/>
      <c r="G55" s="21"/>
      <c r="H55" s="21"/>
      <c r="I55" s="21"/>
      <c r="J55" s="98"/>
      <c r="K55" s="98"/>
      <c r="L55" s="98"/>
    </row>
    <row r="56" spans="1:12" s="5" customFormat="1" ht="75" customHeight="1" x14ac:dyDescent="0.25">
      <c r="A56" s="99" t="s">
        <v>89</v>
      </c>
      <c r="B56" s="99" t="s">
        <v>64</v>
      </c>
      <c r="C56" s="99">
        <f>SUM(C57,C61,C65)</f>
        <v>0</v>
      </c>
      <c r="D56" s="99">
        <f>SUM(D57,D61,D65)</f>
        <v>0</v>
      </c>
      <c r="E56" s="99"/>
      <c r="F56" s="99"/>
      <c r="G56" s="99">
        <f t="shared" ref="G56:L56" si="11">SUM(G57,G61,G65)</f>
        <v>0</v>
      </c>
      <c r="H56" s="99">
        <f t="shared" si="11"/>
        <v>0</v>
      </c>
      <c r="I56" s="99">
        <f t="shared" si="11"/>
        <v>0</v>
      </c>
      <c r="J56" s="99">
        <f t="shared" si="11"/>
        <v>0</v>
      </c>
      <c r="K56" s="99">
        <f t="shared" si="11"/>
        <v>0</v>
      </c>
      <c r="L56" s="99">
        <f t="shared" si="11"/>
        <v>0</v>
      </c>
    </row>
    <row r="57" spans="1:12" s="5" customFormat="1" x14ac:dyDescent="0.25">
      <c r="A57" s="58"/>
      <c r="B57" s="127" t="s">
        <v>211</v>
      </c>
      <c r="C57" s="128">
        <f>SUM(C58:C60)</f>
        <v>0</v>
      </c>
      <c r="D57" s="128">
        <f>SUM(D58:D60)</f>
        <v>0</v>
      </c>
      <c r="E57" s="215"/>
      <c r="F57" s="129"/>
      <c r="G57" s="128">
        <f t="shared" ref="G57:L57" si="12">SUM(G58:G60)</f>
        <v>0</v>
      </c>
      <c r="H57" s="128">
        <f t="shared" si="12"/>
        <v>0</v>
      </c>
      <c r="I57" s="128">
        <f t="shared" si="12"/>
        <v>0</v>
      </c>
      <c r="J57" s="129">
        <f t="shared" si="12"/>
        <v>0</v>
      </c>
      <c r="K57" s="129">
        <f t="shared" si="12"/>
        <v>0</v>
      </c>
      <c r="L57" s="130">
        <f t="shared" si="12"/>
        <v>0</v>
      </c>
    </row>
    <row r="58" spans="1:12" s="5" customFormat="1" x14ac:dyDescent="0.25">
      <c r="A58" s="58"/>
      <c r="B58" s="67"/>
      <c r="C58" s="57"/>
      <c r="D58" s="57"/>
      <c r="E58" s="98"/>
      <c r="F58" s="98"/>
      <c r="G58" s="21"/>
      <c r="H58" s="21"/>
      <c r="I58" s="21"/>
      <c r="J58" s="98"/>
      <c r="K58" s="98"/>
      <c r="L58" s="98"/>
    </row>
    <row r="59" spans="1:12" s="5" customFormat="1" x14ac:dyDescent="0.25">
      <c r="A59" s="58"/>
      <c r="B59" s="67"/>
      <c r="C59" s="57"/>
      <c r="D59" s="57"/>
      <c r="E59" s="98"/>
      <c r="F59" s="98"/>
      <c r="G59" s="21"/>
      <c r="H59" s="21"/>
      <c r="I59" s="21"/>
      <c r="J59" s="98"/>
      <c r="K59" s="98"/>
      <c r="L59" s="98"/>
    </row>
    <row r="60" spans="1:12" s="5" customFormat="1" x14ac:dyDescent="0.25">
      <c r="A60" s="58"/>
      <c r="B60" s="67"/>
      <c r="C60" s="57"/>
      <c r="D60" s="57"/>
      <c r="E60" s="98"/>
      <c r="F60" s="98"/>
      <c r="G60" s="21"/>
      <c r="H60" s="21"/>
      <c r="I60" s="21"/>
      <c r="J60" s="98"/>
      <c r="K60" s="98"/>
      <c r="L60" s="98"/>
    </row>
    <row r="61" spans="1:12" s="5" customFormat="1" x14ac:dyDescent="0.25">
      <c r="A61" s="58"/>
      <c r="B61" s="127" t="s">
        <v>212</v>
      </c>
      <c r="C61" s="128">
        <f>SUM(C62:C64)</f>
        <v>0</v>
      </c>
      <c r="D61" s="128">
        <f>SUM(D62:D64)</f>
        <v>0</v>
      </c>
      <c r="E61" s="215"/>
      <c r="F61" s="129"/>
      <c r="G61" s="128">
        <f t="shared" ref="G61:L61" si="13">SUM(G62:G64)</f>
        <v>0</v>
      </c>
      <c r="H61" s="128">
        <f t="shared" si="13"/>
        <v>0</v>
      </c>
      <c r="I61" s="128">
        <f t="shared" si="13"/>
        <v>0</v>
      </c>
      <c r="J61" s="129">
        <f t="shared" si="13"/>
        <v>0</v>
      </c>
      <c r="K61" s="129">
        <f t="shared" si="13"/>
        <v>0</v>
      </c>
      <c r="L61" s="130">
        <f t="shared" si="13"/>
        <v>0</v>
      </c>
    </row>
    <row r="62" spans="1:12" s="5" customFormat="1" x14ac:dyDescent="0.25">
      <c r="A62" s="58"/>
      <c r="B62" s="67"/>
      <c r="C62" s="57"/>
      <c r="D62" s="57"/>
      <c r="E62" s="98"/>
      <c r="F62" s="98"/>
      <c r="G62" s="21"/>
      <c r="H62" s="21"/>
      <c r="I62" s="21"/>
      <c r="J62" s="98"/>
      <c r="K62" s="98"/>
      <c r="L62" s="98"/>
    </row>
    <row r="63" spans="1:12" s="5" customFormat="1" x14ac:dyDescent="0.25">
      <c r="A63" s="58"/>
      <c r="B63" s="67"/>
      <c r="C63" s="57"/>
      <c r="D63" s="57"/>
      <c r="E63" s="98"/>
      <c r="F63" s="98"/>
      <c r="G63" s="21"/>
      <c r="H63" s="21"/>
      <c r="I63" s="21"/>
      <c r="J63" s="98"/>
      <c r="K63" s="98"/>
      <c r="L63" s="98"/>
    </row>
    <row r="64" spans="1:12" s="5" customFormat="1" x14ac:dyDescent="0.25">
      <c r="A64" s="58"/>
      <c r="B64" s="67"/>
      <c r="C64" s="57"/>
      <c r="D64" s="57"/>
      <c r="E64" s="98"/>
      <c r="F64" s="98"/>
      <c r="G64" s="21"/>
      <c r="H64" s="21"/>
      <c r="I64" s="21"/>
      <c r="J64" s="98"/>
      <c r="K64" s="98"/>
      <c r="L64" s="98"/>
    </row>
    <row r="65" spans="1:12" s="5" customFormat="1" x14ac:dyDescent="0.25">
      <c r="A65" s="58"/>
      <c r="B65" s="127" t="s">
        <v>213</v>
      </c>
      <c r="C65" s="128">
        <f>SUM(C66:C69)</f>
        <v>0</v>
      </c>
      <c r="D65" s="128">
        <f>SUM(D66:D69)</f>
        <v>0</v>
      </c>
      <c r="E65" s="215"/>
      <c r="F65" s="129"/>
      <c r="G65" s="128">
        <f t="shared" ref="G65:L65" si="14">SUM(G66:G69)</f>
        <v>0</v>
      </c>
      <c r="H65" s="128">
        <f t="shared" si="14"/>
        <v>0</v>
      </c>
      <c r="I65" s="128">
        <f t="shared" si="14"/>
        <v>0</v>
      </c>
      <c r="J65" s="129">
        <f t="shared" si="14"/>
        <v>0</v>
      </c>
      <c r="K65" s="129">
        <f t="shared" si="14"/>
        <v>0</v>
      </c>
      <c r="L65" s="130">
        <f t="shared" si="14"/>
        <v>0</v>
      </c>
    </row>
    <row r="66" spans="1:12" s="5" customFormat="1" x14ac:dyDescent="0.25">
      <c r="A66" s="58"/>
      <c r="B66" s="67"/>
      <c r="C66" s="57"/>
      <c r="D66" s="57"/>
      <c r="E66" s="98"/>
      <c r="F66" s="98"/>
      <c r="G66" s="21"/>
      <c r="H66" s="21"/>
      <c r="I66" s="21"/>
      <c r="J66" s="98"/>
      <c r="K66" s="98"/>
      <c r="L66" s="98"/>
    </row>
    <row r="67" spans="1:12" s="5" customFormat="1" x14ac:dyDescent="0.25">
      <c r="A67" s="58"/>
      <c r="B67" s="67"/>
      <c r="C67" s="57"/>
      <c r="D67" s="57"/>
      <c r="E67" s="98"/>
      <c r="F67" s="98"/>
      <c r="G67" s="21"/>
      <c r="H67" s="21"/>
      <c r="I67" s="21"/>
      <c r="J67" s="98"/>
      <c r="K67" s="98"/>
      <c r="L67" s="98"/>
    </row>
    <row r="68" spans="1:12" s="5" customFormat="1" x14ac:dyDescent="0.25">
      <c r="A68" s="58"/>
      <c r="B68" s="67"/>
      <c r="C68" s="57"/>
      <c r="D68" s="57"/>
      <c r="E68" s="98"/>
      <c r="F68" s="98"/>
      <c r="G68" s="21"/>
      <c r="H68" s="21"/>
      <c r="I68" s="21"/>
      <c r="J68" s="98"/>
      <c r="K68" s="98"/>
      <c r="L68" s="98"/>
    </row>
    <row r="69" spans="1:12" x14ac:dyDescent="0.25">
      <c r="A69" s="58"/>
      <c r="B69" s="67"/>
      <c r="C69" s="57"/>
      <c r="D69" s="57"/>
      <c r="E69" s="98"/>
      <c r="F69" s="98"/>
      <c r="G69" s="21"/>
      <c r="H69" s="21"/>
      <c r="I69" s="21"/>
      <c r="J69" s="98"/>
      <c r="K69" s="98"/>
      <c r="L69" s="98"/>
    </row>
    <row r="70" spans="1:12" s="5" customFormat="1" ht="93.75" customHeight="1" x14ac:dyDescent="0.25">
      <c r="A70" s="99" t="s">
        <v>90</v>
      </c>
      <c r="B70" s="99" t="s">
        <v>65</v>
      </c>
      <c r="C70" s="99">
        <f>SUM(C71,C75,C81)</f>
        <v>1</v>
      </c>
      <c r="D70" s="99">
        <f>SUM(D71,D75,D81)</f>
        <v>1</v>
      </c>
      <c r="E70" s="99"/>
      <c r="F70" s="99"/>
      <c r="G70" s="99">
        <f t="shared" ref="G70:L70" si="15">SUM(G71,G75,G81)</f>
        <v>5</v>
      </c>
      <c r="H70" s="99">
        <f t="shared" si="15"/>
        <v>0</v>
      </c>
      <c r="I70" s="99">
        <f t="shared" si="15"/>
        <v>650</v>
      </c>
      <c r="J70" s="99">
        <f t="shared" si="15"/>
        <v>0</v>
      </c>
      <c r="K70" s="99">
        <f t="shared" si="15"/>
        <v>0</v>
      </c>
      <c r="L70" s="99">
        <f t="shared" si="15"/>
        <v>0</v>
      </c>
    </row>
    <row r="71" spans="1:12" s="5" customFormat="1" x14ac:dyDescent="0.25">
      <c r="A71" s="58"/>
      <c r="B71" s="127" t="s">
        <v>211</v>
      </c>
      <c r="C71" s="128">
        <v>1</v>
      </c>
      <c r="D71" s="128">
        <v>1</v>
      </c>
      <c r="E71" s="215"/>
      <c r="F71" s="129"/>
      <c r="G71" s="128">
        <f t="shared" ref="G71:L71" si="16">SUM(G72:G74)</f>
        <v>5</v>
      </c>
      <c r="H71" s="128">
        <f t="shared" si="16"/>
        <v>0</v>
      </c>
      <c r="I71" s="128">
        <f t="shared" si="16"/>
        <v>650</v>
      </c>
      <c r="J71" s="129">
        <f t="shared" si="16"/>
        <v>0</v>
      </c>
      <c r="K71" s="129">
        <f t="shared" si="16"/>
        <v>0</v>
      </c>
      <c r="L71" s="130">
        <f t="shared" si="16"/>
        <v>0</v>
      </c>
    </row>
    <row r="72" spans="1:12" s="5" customFormat="1" ht="37.5" x14ac:dyDescent="0.25">
      <c r="A72" s="58"/>
      <c r="B72" s="67" t="s">
        <v>420</v>
      </c>
      <c r="C72" s="57"/>
      <c r="D72" s="57"/>
      <c r="E72" s="98" t="s">
        <v>421</v>
      </c>
      <c r="F72" s="98" t="s">
        <v>400</v>
      </c>
      <c r="G72" s="21">
        <v>5</v>
      </c>
      <c r="H72" s="21">
        <v>0</v>
      </c>
      <c r="I72" s="21">
        <v>650</v>
      </c>
      <c r="J72" s="98"/>
      <c r="K72" s="98"/>
      <c r="L72" s="98"/>
    </row>
    <row r="73" spans="1:12" s="5" customFormat="1" x14ac:dyDescent="0.25">
      <c r="A73" s="58"/>
      <c r="B73" s="67"/>
      <c r="C73" s="57"/>
      <c r="D73" s="57"/>
      <c r="E73" s="98"/>
      <c r="F73" s="98"/>
      <c r="G73" s="21"/>
      <c r="H73" s="21"/>
      <c r="I73" s="21"/>
      <c r="J73" s="98"/>
      <c r="K73" s="98"/>
      <c r="L73" s="98"/>
    </row>
    <row r="74" spans="1:12" s="5" customFormat="1" x14ac:dyDescent="0.25">
      <c r="A74" s="58"/>
      <c r="B74" s="67"/>
      <c r="C74" s="57"/>
      <c r="D74" s="57"/>
      <c r="E74" s="98"/>
      <c r="F74" s="98"/>
      <c r="G74" s="21"/>
      <c r="H74" s="21"/>
      <c r="I74" s="21"/>
      <c r="J74" s="98"/>
      <c r="K74" s="98"/>
      <c r="L74" s="98"/>
    </row>
    <row r="75" spans="1:12" s="5" customFormat="1" x14ac:dyDescent="0.25">
      <c r="A75" s="58"/>
      <c r="B75" s="127" t="s">
        <v>212</v>
      </c>
      <c r="C75" s="128">
        <f>SUM(C76:C80)</f>
        <v>0</v>
      </c>
      <c r="D75" s="128">
        <f>SUM(D76:D80)</f>
        <v>0</v>
      </c>
      <c r="E75" s="215"/>
      <c r="F75" s="129"/>
      <c r="G75" s="128">
        <f t="shared" ref="G75:L75" si="17">SUM(G76:G80)</f>
        <v>0</v>
      </c>
      <c r="H75" s="128">
        <f t="shared" si="17"/>
        <v>0</v>
      </c>
      <c r="I75" s="128">
        <f t="shared" si="17"/>
        <v>0</v>
      </c>
      <c r="J75" s="129">
        <f t="shared" si="17"/>
        <v>0</v>
      </c>
      <c r="K75" s="129">
        <f t="shared" si="17"/>
        <v>0</v>
      </c>
      <c r="L75" s="130">
        <f t="shared" si="17"/>
        <v>0</v>
      </c>
    </row>
    <row r="76" spans="1:12" s="5" customFormat="1" x14ac:dyDescent="0.25">
      <c r="A76" s="58"/>
      <c r="B76" s="67"/>
      <c r="C76" s="57"/>
      <c r="D76" s="57"/>
      <c r="E76" s="98"/>
      <c r="F76" s="98"/>
      <c r="G76" s="21"/>
      <c r="H76" s="21"/>
      <c r="I76" s="21"/>
      <c r="J76" s="98"/>
      <c r="K76" s="98"/>
      <c r="L76" s="98"/>
    </row>
    <row r="77" spans="1:12" s="5" customFormat="1" x14ac:dyDescent="0.25">
      <c r="A77" s="58"/>
      <c r="B77" s="67"/>
      <c r="C77" s="57"/>
      <c r="D77" s="57"/>
      <c r="E77" s="98"/>
      <c r="F77" s="98"/>
      <c r="G77" s="21"/>
      <c r="H77" s="21"/>
      <c r="I77" s="21"/>
      <c r="J77" s="98"/>
      <c r="K77" s="98"/>
      <c r="L77" s="98"/>
    </row>
    <row r="78" spans="1:12" s="5" customFormat="1" x14ac:dyDescent="0.25">
      <c r="A78" s="58"/>
      <c r="B78" s="67"/>
      <c r="C78" s="57"/>
      <c r="D78" s="57"/>
      <c r="E78" s="98"/>
      <c r="F78" s="98"/>
      <c r="G78" s="21"/>
      <c r="H78" s="21"/>
      <c r="I78" s="21"/>
      <c r="J78" s="98"/>
      <c r="K78" s="98"/>
      <c r="L78" s="98"/>
    </row>
    <row r="79" spans="1:12" s="5" customFormat="1" x14ac:dyDescent="0.25">
      <c r="A79" s="58"/>
      <c r="B79" s="67"/>
      <c r="C79" s="57"/>
      <c r="D79" s="57"/>
      <c r="E79" s="98"/>
      <c r="F79" s="98"/>
      <c r="G79" s="21"/>
      <c r="H79" s="21"/>
      <c r="I79" s="21"/>
      <c r="J79" s="98"/>
      <c r="K79" s="98"/>
      <c r="L79" s="98"/>
    </row>
    <row r="80" spans="1:12" s="5" customFormat="1" x14ac:dyDescent="0.25">
      <c r="A80" s="58"/>
      <c r="B80" s="67"/>
      <c r="C80" s="57"/>
      <c r="D80" s="57"/>
      <c r="E80" s="98"/>
      <c r="F80" s="98"/>
      <c r="G80" s="21"/>
      <c r="H80" s="21"/>
      <c r="I80" s="21"/>
      <c r="J80" s="98"/>
      <c r="K80" s="98"/>
      <c r="L80" s="98"/>
    </row>
    <row r="81" spans="1:12" s="5" customFormat="1" x14ac:dyDescent="0.25">
      <c r="A81" s="58"/>
      <c r="B81" s="127" t="s">
        <v>213</v>
      </c>
      <c r="C81" s="128">
        <f>SUM(C82:C85)</f>
        <v>0</v>
      </c>
      <c r="D81" s="128">
        <f>SUM(D82:D85)</f>
        <v>0</v>
      </c>
      <c r="E81" s="215"/>
      <c r="F81" s="129"/>
      <c r="G81" s="128">
        <f t="shared" ref="G81:L81" si="18">SUM(G82:G85)</f>
        <v>0</v>
      </c>
      <c r="H81" s="128">
        <f t="shared" si="18"/>
        <v>0</v>
      </c>
      <c r="I81" s="128">
        <f t="shared" si="18"/>
        <v>0</v>
      </c>
      <c r="J81" s="129">
        <f t="shared" si="18"/>
        <v>0</v>
      </c>
      <c r="K81" s="129">
        <f t="shared" si="18"/>
        <v>0</v>
      </c>
      <c r="L81" s="130">
        <f t="shared" si="18"/>
        <v>0</v>
      </c>
    </row>
    <row r="82" spans="1:12" s="5" customFormat="1" x14ac:dyDescent="0.25">
      <c r="A82" s="58"/>
      <c r="B82" s="67"/>
      <c r="C82" s="57"/>
      <c r="D82" s="57"/>
      <c r="E82" s="98"/>
      <c r="F82" s="98"/>
      <c r="G82" s="21"/>
      <c r="H82" s="21"/>
      <c r="I82" s="21"/>
      <c r="J82" s="98"/>
      <c r="K82" s="98"/>
      <c r="L82" s="98"/>
    </row>
    <row r="83" spans="1:12" s="5" customFormat="1" x14ac:dyDescent="0.25">
      <c r="A83" s="58"/>
      <c r="B83" s="67"/>
      <c r="C83" s="57"/>
      <c r="D83" s="57"/>
      <c r="E83" s="98"/>
      <c r="F83" s="98"/>
      <c r="G83" s="21"/>
      <c r="H83" s="21"/>
      <c r="I83" s="21"/>
      <c r="J83" s="98"/>
      <c r="K83" s="98"/>
      <c r="L83" s="98"/>
    </row>
    <row r="84" spans="1:12" s="5" customFormat="1" x14ac:dyDescent="0.25">
      <c r="A84" s="58"/>
      <c r="B84" s="67"/>
      <c r="C84" s="57"/>
      <c r="D84" s="57"/>
      <c r="E84" s="98"/>
      <c r="F84" s="98"/>
      <c r="G84" s="21"/>
      <c r="H84" s="21"/>
      <c r="I84" s="21"/>
      <c r="J84" s="98"/>
      <c r="K84" s="98"/>
      <c r="L84" s="98"/>
    </row>
    <row r="85" spans="1:12" x14ac:dyDescent="0.25">
      <c r="A85" s="58"/>
      <c r="B85" s="67"/>
      <c r="C85" s="57"/>
      <c r="D85" s="57"/>
      <c r="E85" s="98"/>
      <c r="F85" s="98"/>
      <c r="G85" s="21"/>
      <c r="H85" s="21"/>
      <c r="I85" s="21"/>
      <c r="J85" s="98"/>
      <c r="K85" s="98"/>
      <c r="L85" s="98"/>
    </row>
    <row r="86" spans="1:12" s="5" customFormat="1" ht="75" customHeight="1" x14ac:dyDescent="0.25">
      <c r="A86" s="99" t="s">
        <v>91</v>
      </c>
      <c r="B86" s="99" t="s">
        <v>66</v>
      </c>
      <c r="C86" s="99">
        <f>SUM(C87,C91,C97)</f>
        <v>2</v>
      </c>
      <c r="D86" s="99">
        <f>SUM(D87,D91,D97)</f>
        <v>2</v>
      </c>
      <c r="E86" s="99"/>
      <c r="F86" s="99"/>
      <c r="G86" s="99">
        <f>SUM(G87,G91,G97)</f>
        <v>12</v>
      </c>
      <c r="H86" s="99">
        <f>SUM(H87,H91,H97)</f>
        <v>19</v>
      </c>
      <c r="I86" s="99">
        <f>I87+I91+I97</f>
        <v>1325</v>
      </c>
      <c r="J86" s="99">
        <f>SUM(J87,J91,J97)</f>
        <v>0</v>
      </c>
      <c r="K86" s="99">
        <f>SUM(K87,K91,K97)</f>
        <v>0</v>
      </c>
      <c r="L86" s="99">
        <f>SUM(L87,L91,L97)</f>
        <v>0</v>
      </c>
    </row>
    <row r="87" spans="1:12" s="5" customFormat="1" x14ac:dyDescent="0.25">
      <c r="A87" s="58"/>
      <c r="B87" s="127" t="s">
        <v>211</v>
      </c>
      <c r="C87" s="128">
        <v>1</v>
      </c>
      <c r="D87" s="128">
        <v>1</v>
      </c>
      <c r="E87" s="215"/>
      <c r="F87" s="129"/>
      <c r="G87" s="128">
        <f t="shared" ref="G87:L87" si="19">SUM(G88:G90)</f>
        <v>5</v>
      </c>
      <c r="H87" s="128">
        <f t="shared" si="19"/>
        <v>12</v>
      </c>
      <c r="I87" s="128">
        <f t="shared" si="19"/>
        <v>975</v>
      </c>
      <c r="J87" s="129">
        <f t="shared" si="19"/>
        <v>0</v>
      </c>
      <c r="K87" s="129">
        <f t="shared" si="19"/>
        <v>0</v>
      </c>
      <c r="L87" s="130">
        <f t="shared" si="19"/>
        <v>0</v>
      </c>
    </row>
    <row r="88" spans="1:12" s="5" customFormat="1" ht="37.5" x14ac:dyDescent="0.25">
      <c r="A88" s="58"/>
      <c r="B88" s="345" t="s">
        <v>401</v>
      </c>
      <c r="C88" s="57"/>
      <c r="D88" s="57"/>
      <c r="E88" s="344" t="s">
        <v>404</v>
      </c>
      <c r="F88" s="344" t="s">
        <v>403</v>
      </c>
      <c r="G88" s="343">
        <v>5</v>
      </c>
      <c r="H88" s="343">
        <v>12</v>
      </c>
      <c r="I88" s="343">
        <v>975</v>
      </c>
      <c r="J88" s="98"/>
      <c r="K88" s="98"/>
      <c r="L88" s="98"/>
    </row>
    <row r="89" spans="1:12" s="5" customFormat="1" x14ac:dyDescent="0.25">
      <c r="A89" s="58"/>
      <c r="B89" s="67"/>
      <c r="C89" s="57"/>
      <c r="D89" s="57"/>
      <c r="E89" s="98"/>
      <c r="F89" s="98"/>
      <c r="G89" s="21"/>
      <c r="H89" s="21"/>
      <c r="I89" s="21"/>
      <c r="J89" s="98"/>
      <c r="K89" s="98"/>
      <c r="L89" s="98"/>
    </row>
    <row r="90" spans="1:12" s="5" customFormat="1" x14ac:dyDescent="0.25">
      <c r="A90" s="58"/>
      <c r="B90" s="67"/>
      <c r="C90" s="57"/>
      <c r="D90" s="57"/>
      <c r="E90" s="98"/>
      <c r="F90" s="98"/>
      <c r="G90" s="21"/>
      <c r="H90" s="21"/>
      <c r="I90" s="21"/>
      <c r="J90" s="98"/>
      <c r="K90" s="98"/>
      <c r="L90" s="98"/>
    </row>
    <row r="91" spans="1:12" s="5" customFormat="1" x14ac:dyDescent="0.25">
      <c r="A91" s="58"/>
      <c r="B91" s="127" t="s">
        <v>212</v>
      </c>
      <c r="C91" s="128">
        <v>1</v>
      </c>
      <c r="D91" s="128">
        <v>1</v>
      </c>
      <c r="E91" s="215"/>
      <c r="F91" s="129"/>
      <c r="G91" s="128">
        <f t="shared" ref="G91:L91" si="20">SUM(G92:G96)</f>
        <v>7</v>
      </c>
      <c r="H91" s="128">
        <f t="shared" si="20"/>
        <v>7</v>
      </c>
      <c r="I91" s="128">
        <f t="shared" si="20"/>
        <v>350</v>
      </c>
      <c r="J91" s="129">
        <f t="shared" si="20"/>
        <v>0</v>
      </c>
      <c r="K91" s="129">
        <f t="shared" si="20"/>
        <v>0</v>
      </c>
      <c r="L91" s="130">
        <f t="shared" si="20"/>
        <v>0</v>
      </c>
    </row>
    <row r="92" spans="1:12" s="5" customFormat="1" ht="37.5" x14ac:dyDescent="0.25">
      <c r="A92" s="58"/>
      <c r="B92" s="345" t="s">
        <v>407</v>
      </c>
      <c r="C92" s="57"/>
      <c r="D92" s="57"/>
      <c r="E92" s="344" t="s">
        <v>402</v>
      </c>
      <c r="F92" s="344" t="s">
        <v>408</v>
      </c>
      <c r="G92" s="343">
        <v>7</v>
      </c>
      <c r="H92" s="343">
        <v>7</v>
      </c>
      <c r="I92" s="343">
        <v>350</v>
      </c>
      <c r="J92" s="98"/>
      <c r="K92" s="98"/>
      <c r="L92" s="98"/>
    </row>
    <row r="93" spans="1:12" s="5" customFormat="1" x14ac:dyDescent="0.25">
      <c r="A93" s="58"/>
      <c r="B93" s="67"/>
      <c r="C93" s="57"/>
      <c r="D93" s="57"/>
      <c r="E93" s="98"/>
      <c r="F93" s="98"/>
      <c r="G93" s="21"/>
      <c r="H93" s="21"/>
      <c r="I93" s="21"/>
      <c r="J93" s="98"/>
      <c r="K93" s="98"/>
      <c r="L93" s="98"/>
    </row>
    <row r="94" spans="1:12" s="5" customFormat="1" x14ac:dyDescent="0.25">
      <c r="A94" s="58"/>
      <c r="B94" s="67"/>
      <c r="C94" s="57"/>
      <c r="D94" s="57"/>
      <c r="E94" s="98"/>
      <c r="F94" s="98"/>
      <c r="G94" s="21"/>
      <c r="H94" s="21"/>
      <c r="I94" s="21"/>
      <c r="J94" s="98"/>
      <c r="K94" s="98"/>
      <c r="L94" s="98"/>
    </row>
    <row r="95" spans="1:12" s="5" customFormat="1" x14ac:dyDescent="0.25">
      <c r="A95" s="58"/>
      <c r="B95" s="67"/>
      <c r="C95" s="57"/>
      <c r="D95" s="57"/>
      <c r="E95" s="98"/>
      <c r="F95" s="98"/>
      <c r="G95" s="21"/>
      <c r="H95" s="21"/>
      <c r="I95" s="21"/>
      <c r="J95" s="98"/>
      <c r="K95" s="98"/>
      <c r="L95" s="98"/>
    </row>
    <row r="96" spans="1:12" s="5" customFormat="1" x14ac:dyDescent="0.25">
      <c r="A96" s="58"/>
      <c r="B96" s="67"/>
      <c r="C96" s="57"/>
      <c r="D96" s="57"/>
      <c r="E96" s="98"/>
      <c r="F96" s="98"/>
      <c r="G96" s="21"/>
      <c r="H96" s="21"/>
      <c r="I96" s="21"/>
      <c r="J96" s="98"/>
      <c r="K96" s="98"/>
      <c r="L96" s="98"/>
    </row>
    <row r="97" spans="1:12" s="5" customFormat="1" x14ac:dyDescent="0.25">
      <c r="A97" s="58"/>
      <c r="B97" s="127" t="s">
        <v>213</v>
      </c>
      <c r="C97" s="128">
        <f>SUM(C98:C101)</f>
        <v>0</v>
      </c>
      <c r="D97" s="128">
        <f>SUM(D98:D101)</f>
        <v>0</v>
      </c>
      <c r="E97" s="215"/>
      <c r="F97" s="129"/>
      <c r="G97" s="128">
        <f t="shared" ref="G97:L97" si="21">SUM(G98:G101)</f>
        <v>0</v>
      </c>
      <c r="H97" s="128">
        <f t="shared" si="21"/>
        <v>0</v>
      </c>
      <c r="I97" s="128">
        <f t="shared" si="21"/>
        <v>0</v>
      </c>
      <c r="J97" s="129">
        <f t="shared" si="21"/>
        <v>0</v>
      </c>
      <c r="K97" s="129">
        <f t="shared" si="21"/>
        <v>0</v>
      </c>
      <c r="L97" s="130">
        <f t="shared" si="21"/>
        <v>0</v>
      </c>
    </row>
    <row r="98" spans="1:12" s="5" customFormat="1" x14ac:dyDescent="0.25">
      <c r="A98" s="58"/>
      <c r="B98" s="67"/>
      <c r="C98" s="57"/>
      <c r="D98" s="57"/>
      <c r="E98" s="98"/>
      <c r="F98" s="98"/>
      <c r="G98" s="21"/>
      <c r="H98" s="21"/>
      <c r="I98" s="21"/>
      <c r="J98" s="98"/>
      <c r="K98" s="98"/>
      <c r="L98" s="98"/>
    </row>
    <row r="99" spans="1:12" s="5" customFormat="1" x14ac:dyDescent="0.25">
      <c r="A99" s="58"/>
      <c r="B99" s="67"/>
      <c r="C99" s="57"/>
      <c r="D99" s="57"/>
      <c r="E99" s="98"/>
      <c r="F99" s="98"/>
      <c r="G99" s="21"/>
      <c r="H99" s="21"/>
      <c r="I99" s="21"/>
      <c r="J99" s="98"/>
      <c r="K99" s="98"/>
      <c r="L99" s="98"/>
    </row>
    <row r="100" spans="1:12" s="5" customFormat="1" x14ac:dyDescent="0.25">
      <c r="A100" s="58"/>
      <c r="B100" s="67"/>
      <c r="C100" s="57"/>
      <c r="D100" s="57"/>
      <c r="E100" s="98"/>
      <c r="F100" s="98"/>
      <c r="G100" s="21"/>
      <c r="H100" s="21"/>
      <c r="I100" s="21"/>
      <c r="J100" s="98"/>
      <c r="K100" s="98"/>
      <c r="L100" s="98"/>
    </row>
    <row r="101" spans="1:12" x14ac:dyDescent="0.25">
      <c r="A101" s="58"/>
      <c r="B101" s="67"/>
      <c r="C101" s="57"/>
      <c r="D101" s="57"/>
      <c r="E101" s="98"/>
      <c r="F101" s="98"/>
      <c r="G101" s="21"/>
      <c r="H101" s="21"/>
      <c r="I101" s="21"/>
      <c r="J101" s="98"/>
      <c r="K101" s="98"/>
      <c r="L101" s="98"/>
    </row>
    <row r="102" spans="1:12" ht="187.5" customHeight="1" x14ac:dyDescent="0.25">
      <c r="A102" s="99" t="s">
        <v>179</v>
      </c>
      <c r="B102" s="99" t="s">
        <v>180</v>
      </c>
      <c r="C102" s="99">
        <f>SUM(C103,C107,C110)</f>
        <v>0</v>
      </c>
      <c r="D102" s="99">
        <f>SUM(D103,D107,D110)</f>
        <v>0</v>
      </c>
      <c r="E102" s="99"/>
      <c r="F102" s="99"/>
      <c r="G102" s="99">
        <f t="shared" ref="G102:K102" si="22">SUM(G103,G107,G110)</f>
        <v>0</v>
      </c>
      <c r="H102" s="99">
        <f t="shared" si="22"/>
        <v>0</v>
      </c>
      <c r="I102" s="99">
        <f t="shared" si="22"/>
        <v>0</v>
      </c>
      <c r="J102" s="99">
        <f t="shared" si="22"/>
        <v>0</v>
      </c>
      <c r="K102" s="99">
        <f t="shared" si="22"/>
        <v>0</v>
      </c>
      <c r="L102" s="99">
        <f>L103+L107+L110</f>
        <v>0</v>
      </c>
    </row>
    <row r="103" spans="1:12" x14ac:dyDescent="0.25">
      <c r="A103" s="58"/>
      <c r="B103" s="127" t="s">
        <v>211</v>
      </c>
      <c r="C103" s="128">
        <f>SUM(C104:C106)</f>
        <v>0</v>
      </c>
      <c r="D103" s="128">
        <f>SUM(D104:D106)</f>
        <v>0</v>
      </c>
      <c r="E103" s="215"/>
      <c r="F103" s="129"/>
      <c r="G103" s="128">
        <f t="shared" ref="G103:K103" si="23">SUM(G104:G106)</f>
        <v>0</v>
      </c>
      <c r="H103" s="128">
        <f t="shared" si="23"/>
        <v>0</v>
      </c>
      <c r="I103" s="128">
        <f t="shared" si="23"/>
        <v>0</v>
      </c>
      <c r="J103" s="129">
        <f t="shared" si="23"/>
        <v>0</v>
      </c>
      <c r="K103" s="129">
        <f t="shared" si="23"/>
        <v>0</v>
      </c>
      <c r="L103" s="130">
        <f>L104+L105+L106</f>
        <v>0</v>
      </c>
    </row>
    <row r="104" spans="1:12" x14ac:dyDescent="0.25">
      <c r="A104" s="58"/>
      <c r="B104" s="67"/>
      <c r="C104" s="57"/>
      <c r="D104" s="57"/>
      <c r="E104" s="98"/>
      <c r="F104" s="98"/>
      <c r="G104" s="21"/>
      <c r="H104" s="21"/>
      <c r="I104" s="21"/>
      <c r="J104" s="98"/>
      <c r="K104" s="98"/>
      <c r="L104" s="98"/>
    </row>
    <row r="105" spans="1:12" x14ac:dyDescent="0.25">
      <c r="A105" s="58"/>
      <c r="B105" s="67"/>
      <c r="C105" s="57"/>
      <c r="D105" s="57"/>
      <c r="E105" s="98"/>
      <c r="F105" s="98"/>
      <c r="G105" s="21"/>
      <c r="H105" s="21"/>
      <c r="I105" s="21"/>
      <c r="J105" s="98"/>
      <c r="K105" s="98"/>
      <c r="L105" s="98"/>
    </row>
    <row r="106" spans="1:12" x14ac:dyDescent="0.25">
      <c r="A106" s="58"/>
      <c r="B106" s="67"/>
      <c r="C106" s="57"/>
      <c r="D106" s="57"/>
      <c r="E106" s="98"/>
      <c r="F106" s="98"/>
      <c r="G106" s="21"/>
      <c r="H106" s="21"/>
      <c r="I106" s="21"/>
      <c r="J106" s="98"/>
      <c r="K106" s="98"/>
      <c r="L106" s="98"/>
    </row>
    <row r="107" spans="1:12" x14ac:dyDescent="0.25">
      <c r="A107" s="58"/>
      <c r="B107" s="127" t="s">
        <v>212</v>
      </c>
      <c r="C107" s="128">
        <f>SUM(C108:C109)</f>
        <v>0</v>
      </c>
      <c r="D107" s="128">
        <f>SUM(D108:D109)</f>
        <v>0</v>
      </c>
      <c r="E107" s="215"/>
      <c r="F107" s="129"/>
      <c r="G107" s="128">
        <f t="shared" ref="G107:L107" si="24">SUM(G108:G109)</f>
        <v>0</v>
      </c>
      <c r="H107" s="128">
        <f t="shared" si="24"/>
        <v>0</v>
      </c>
      <c r="I107" s="128">
        <f t="shared" si="24"/>
        <v>0</v>
      </c>
      <c r="J107" s="129">
        <f t="shared" si="24"/>
        <v>0</v>
      </c>
      <c r="K107" s="129">
        <f t="shared" si="24"/>
        <v>0</v>
      </c>
      <c r="L107" s="130">
        <f t="shared" si="24"/>
        <v>0</v>
      </c>
    </row>
    <row r="108" spans="1:12" x14ac:dyDescent="0.25">
      <c r="A108" s="58"/>
      <c r="B108" s="67"/>
      <c r="C108" s="57"/>
      <c r="D108" s="57"/>
      <c r="E108" s="98"/>
      <c r="F108" s="98"/>
      <c r="G108" s="21"/>
      <c r="H108" s="21"/>
      <c r="I108" s="21"/>
      <c r="J108" s="98"/>
      <c r="K108" s="98"/>
      <c r="L108" s="98"/>
    </row>
    <row r="109" spans="1:12" x14ac:dyDescent="0.25">
      <c r="A109" s="58"/>
      <c r="B109" s="67"/>
      <c r="C109" s="57"/>
      <c r="D109" s="57"/>
      <c r="E109" s="98"/>
      <c r="F109" s="98"/>
      <c r="G109" s="21"/>
      <c r="H109" s="21"/>
      <c r="I109" s="21"/>
      <c r="J109" s="98"/>
      <c r="K109" s="98"/>
      <c r="L109" s="98"/>
    </row>
    <row r="110" spans="1:12" x14ac:dyDescent="0.25">
      <c r="A110" s="58"/>
      <c r="B110" s="127" t="s">
        <v>213</v>
      </c>
      <c r="C110" s="128">
        <f>SUM(C111:C113)</f>
        <v>0</v>
      </c>
      <c r="D110" s="128">
        <f>SUM(D111:D113)</f>
        <v>0</v>
      </c>
      <c r="E110" s="215"/>
      <c r="F110" s="129"/>
      <c r="G110" s="128">
        <f t="shared" ref="G110:L110" si="25">SUM(G111:G113)</f>
        <v>0</v>
      </c>
      <c r="H110" s="128">
        <f t="shared" si="25"/>
        <v>0</v>
      </c>
      <c r="I110" s="128">
        <f t="shared" si="25"/>
        <v>0</v>
      </c>
      <c r="J110" s="129">
        <f t="shared" si="25"/>
        <v>0</v>
      </c>
      <c r="K110" s="129">
        <f t="shared" si="25"/>
        <v>0</v>
      </c>
      <c r="L110" s="130">
        <f t="shared" si="25"/>
        <v>0</v>
      </c>
    </row>
    <row r="111" spans="1:12" x14ac:dyDescent="0.25">
      <c r="A111" s="58"/>
      <c r="B111" s="67"/>
      <c r="C111" s="57"/>
      <c r="D111" s="57"/>
      <c r="E111" s="98"/>
      <c r="F111" s="98"/>
      <c r="G111" s="21"/>
      <c r="H111" s="21"/>
      <c r="I111" s="21"/>
      <c r="J111" s="98"/>
      <c r="K111" s="98"/>
      <c r="L111" s="98"/>
    </row>
    <row r="112" spans="1:12" x14ac:dyDescent="0.25">
      <c r="A112" s="58"/>
      <c r="B112" s="67"/>
      <c r="C112" s="57"/>
      <c r="D112" s="57"/>
      <c r="E112" s="98"/>
      <c r="F112" s="98"/>
      <c r="G112" s="21"/>
      <c r="H112" s="21"/>
      <c r="I112" s="21"/>
      <c r="J112" s="98"/>
      <c r="K112" s="98"/>
      <c r="L112" s="98"/>
    </row>
    <row r="113" spans="1:14" x14ac:dyDescent="0.25">
      <c r="A113" s="58"/>
      <c r="B113" s="67"/>
      <c r="C113" s="57"/>
      <c r="D113" s="57"/>
      <c r="E113" s="98"/>
      <c r="F113" s="98"/>
      <c r="G113" s="21"/>
      <c r="H113" s="21"/>
      <c r="I113" s="21"/>
      <c r="J113" s="98"/>
      <c r="K113" s="98"/>
      <c r="L113" s="98"/>
    </row>
    <row r="114" spans="1:14" ht="19.5" x14ac:dyDescent="0.35">
      <c r="A114" s="423" t="s">
        <v>178</v>
      </c>
      <c r="B114" s="423"/>
      <c r="C114" s="423"/>
      <c r="D114" s="423"/>
      <c r="E114" s="423"/>
      <c r="F114" s="423"/>
      <c r="G114" s="423"/>
      <c r="H114" s="423"/>
      <c r="I114" s="423"/>
      <c r="J114" s="423"/>
      <c r="K114" s="99"/>
      <c r="L114" s="99"/>
    </row>
    <row r="115" spans="1:14" x14ac:dyDescent="0.3">
      <c r="K115" s="218"/>
      <c r="L115" s="125"/>
    </row>
    <row r="116" spans="1:14" x14ac:dyDescent="0.3">
      <c r="I116" s="10"/>
      <c r="J116" s="10"/>
      <c r="K116" s="125"/>
      <c r="L116" s="125"/>
      <c r="M116" s="3"/>
      <c r="N116" s="3"/>
    </row>
    <row r="117" spans="1:14" x14ac:dyDescent="0.3">
      <c r="I117" s="10"/>
      <c r="J117" s="10"/>
      <c r="K117" s="125"/>
      <c r="L117" s="125"/>
      <c r="M117" s="3"/>
      <c r="N117" s="3"/>
    </row>
    <row r="118" spans="1:14" x14ac:dyDescent="0.3">
      <c r="I118" s="10"/>
      <c r="J118" s="10"/>
      <c r="K118" s="125"/>
      <c r="L118" s="125"/>
      <c r="M118" s="3"/>
      <c r="N118" s="3"/>
    </row>
    <row r="119" spans="1:14" x14ac:dyDescent="0.3">
      <c r="I119" s="10"/>
      <c r="J119" s="10"/>
      <c r="K119" s="125"/>
      <c r="L119" s="125"/>
      <c r="M119" s="3"/>
      <c r="N119" s="3"/>
    </row>
    <row r="120" spans="1:14" x14ac:dyDescent="0.3">
      <c r="I120" s="10"/>
      <c r="J120" s="10"/>
      <c r="K120" s="125"/>
      <c r="L120" s="125"/>
      <c r="M120" s="3"/>
      <c r="N120" s="3"/>
    </row>
    <row r="121" spans="1:14" x14ac:dyDescent="0.3">
      <c r="I121" s="10"/>
      <c r="J121" s="10"/>
      <c r="K121" s="125"/>
      <c r="L121" s="125"/>
      <c r="M121" s="3"/>
      <c r="N121" s="3"/>
    </row>
    <row r="122" spans="1:14" x14ac:dyDescent="0.3">
      <c r="I122" s="10"/>
      <c r="J122" s="219"/>
      <c r="K122" s="220"/>
      <c r="L122" s="220"/>
      <c r="M122" s="221"/>
      <c r="N122" s="3"/>
    </row>
    <row r="123" spans="1:14" x14ac:dyDescent="0.3">
      <c r="I123" s="10"/>
      <c r="J123" s="219"/>
      <c r="K123" s="220"/>
      <c r="L123" s="220"/>
      <c r="M123" s="221"/>
      <c r="N123" s="3"/>
    </row>
    <row r="124" spans="1:14" x14ac:dyDescent="0.25">
      <c r="A124"/>
      <c r="B124"/>
      <c r="C124"/>
      <c r="D124"/>
      <c r="E124"/>
      <c r="F124"/>
      <c r="G124"/>
      <c r="H124"/>
      <c r="I124" s="3"/>
      <c r="J124" s="221"/>
      <c r="K124" s="220"/>
      <c r="L124" s="220"/>
      <c r="M124" s="221"/>
      <c r="N124" s="3"/>
    </row>
    <row r="125" spans="1:14" x14ac:dyDescent="0.25">
      <c r="A125"/>
      <c r="B125"/>
      <c r="C125"/>
      <c r="D125"/>
      <c r="E125"/>
      <c r="F125"/>
      <c r="G125"/>
      <c r="H125"/>
      <c r="I125" s="3"/>
      <c r="J125" s="221"/>
      <c r="K125" s="222"/>
      <c r="L125" s="222"/>
      <c r="M125" s="221"/>
      <c r="N125" s="3"/>
    </row>
    <row r="126" spans="1:14" x14ac:dyDescent="0.25">
      <c r="A126"/>
      <c r="B126"/>
      <c r="C126"/>
      <c r="D126"/>
      <c r="E126"/>
      <c r="F126"/>
      <c r="G126"/>
      <c r="H126"/>
      <c r="I126" s="3"/>
      <c r="J126" s="221"/>
      <c r="K126" s="223"/>
      <c r="L126" s="223"/>
      <c r="M126" s="221"/>
      <c r="N126" s="3"/>
    </row>
    <row r="127" spans="1:14" x14ac:dyDescent="0.25">
      <c r="A127"/>
      <c r="B127"/>
      <c r="C127"/>
      <c r="D127"/>
      <c r="E127"/>
      <c r="F127"/>
      <c r="G127"/>
      <c r="H127"/>
      <c r="I127" s="3"/>
      <c r="J127" s="221"/>
      <c r="K127" s="223"/>
      <c r="L127" s="223"/>
      <c r="M127" s="221"/>
      <c r="N127" s="3"/>
    </row>
    <row r="128" spans="1:14" x14ac:dyDescent="0.25">
      <c r="A128"/>
      <c r="B128"/>
      <c r="C128"/>
      <c r="D128"/>
      <c r="E128"/>
      <c r="F128"/>
      <c r="G128"/>
      <c r="H128"/>
      <c r="I128" s="3"/>
      <c r="J128" s="221"/>
      <c r="K128" s="223"/>
      <c r="L128" s="223"/>
      <c r="M128" s="221"/>
      <c r="N128" s="3"/>
    </row>
    <row r="129" spans="1:14" x14ac:dyDescent="0.25">
      <c r="A129"/>
      <c r="B129"/>
      <c r="C129"/>
      <c r="D129"/>
      <c r="E129"/>
      <c r="F129"/>
      <c r="G129"/>
      <c r="H129"/>
      <c r="I129" s="3"/>
      <c r="J129" s="3"/>
      <c r="K129" s="126"/>
      <c r="L129" s="126"/>
      <c r="M129" s="3"/>
      <c r="N129" s="3"/>
    </row>
    <row r="130" spans="1:14" x14ac:dyDescent="0.25">
      <c r="A130"/>
      <c r="B130"/>
      <c r="C130"/>
      <c r="D130"/>
      <c r="E130"/>
      <c r="F130"/>
      <c r="G130"/>
      <c r="H130"/>
      <c r="I130" s="3"/>
      <c r="J130" s="3"/>
      <c r="K130" s="126"/>
      <c r="L130" s="126"/>
      <c r="M130" s="3"/>
      <c r="N130" s="3"/>
    </row>
    <row r="131" spans="1:14" x14ac:dyDescent="0.25">
      <c r="A131"/>
      <c r="B131"/>
      <c r="C131"/>
      <c r="D131"/>
      <c r="E131"/>
      <c r="F131"/>
      <c r="G131"/>
      <c r="H131"/>
      <c r="I131" s="3"/>
      <c r="J131" s="3"/>
      <c r="K131" s="126"/>
      <c r="L131" s="126"/>
      <c r="M131" s="3"/>
      <c r="N131" s="3"/>
    </row>
    <row r="132" spans="1:14" x14ac:dyDescent="0.25">
      <c r="A132"/>
      <c r="B132"/>
      <c r="C132"/>
      <c r="D132"/>
      <c r="E132"/>
      <c r="F132"/>
      <c r="G132"/>
      <c r="H132"/>
      <c r="I132" s="3"/>
      <c r="J132" s="221"/>
      <c r="K132" s="223"/>
      <c r="L132" s="223"/>
      <c r="M132" s="221"/>
      <c r="N132" s="221"/>
    </row>
    <row r="133" spans="1:14" x14ac:dyDescent="0.25">
      <c r="A133"/>
      <c r="B133"/>
      <c r="C133"/>
      <c r="D133"/>
      <c r="E133"/>
      <c r="F133"/>
      <c r="G133"/>
      <c r="H133"/>
      <c r="I133" s="3"/>
      <c r="J133" s="221"/>
      <c r="K133" s="223"/>
      <c r="L133" s="223"/>
      <c r="M133" s="221"/>
      <c r="N133" s="221"/>
    </row>
    <row r="134" spans="1:14" x14ac:dyDescent="0.25">
      <c r="A134"/>
      <c r="B134"/>
      <c r="C134"/>
      <c r="D134"/>
      <c r="E134"/>
      <c r="F134"/>
      <c r="G134"/>
      <c r="H134"/>
      <c r="I134" s="3"/>
      <c r="J134" s="221"/>
      <c r="K134" s="223"/>
      <c r="L134" s="223"/>
      <c r="M134" s="221"/>
      <c r="N134" s="221"/>
    </row>
    <row r="135" spans="1:14" x14ac:dyDescent="0.25">
      <c r="A135"/>
      <c r="B135"/>
      <c r="C135"/>
      <c r="D135"/>
      <c r="E135"/>
      <c r="F135"/>
      <c r="G135"/>
      <c r="H135"/>
      <c r="I135" s="3"/>
      <c r="J135" s="221"/>
      <c r="K135" s="223"/>
      <c r="L135" s="223"/>
      <c r="M135" s="221"/>
      <c r="N135" s="221"/>
    </row>
    <row r="136" spans="1:14" x14ac:dyDescent="0.25">
      <c r="A136"/>
      <c r="B136"/>
      <c r="C136"/>
      <c r="D136"/>
      <c r="E136"/>
      <c r="F136"/>
      <c r="G136"/>
      <c r="H136"/>
      <c r="I136" s="3"/>
      <c r="J136" s="221"/>
      <c r="K136" s="222"/>
      <c r="L136" s="222"/>
      <c r="M136" s="221"/>
      <c r="N136" s="221"/>
    </row>
    <row r="137" spans="1:14" x14ac:dyDescent="0.25">
      <c r="A137"/>
      <c r="B137"/>
      <c r="C137"/>
      <c r="D137"/>
      <c r="E137"/>
      <c r="F137"/>
      <c r="G137"/>
      <c r="H137"/>
      <c r="I137" s="3"/>
      <c r="J137" s="221"/>
      <c r="K137" s="223"/>
      <c r="L137" s="223"/>
      <c r="M137" s="221"/>
      <c r="N137" s="221"/>
    </row>
    <row r="138" spans="1:14" x14ac:dyDescent="0.25">
      <c r="A138"/>
      <c r="B138"/>
      <c r="C138"/>
      <c r="D138"/>
      <c r="E138"/>
      <c r="F138"/>
      <c r="G138"/>
      <c r="H138"/>
      <c r="I138" s="3"/>
      <c r="J138" s="221"/>
      <c r="K138" s="223"/>
      <c r="L138" s="223"/>
      <c r="M138" s="221"/>
      <c r="N138" s="221"/>
    </row>
    <row r="139" spans="1:14" x14ac:dyDescent="0.25">
      <c r="A139"/>
      <c r="B139"/>
      <c r="C139"/>
      <c r="D139"/>
      <c r="E139"/>
      <c r="F139"/>
      <c r="G139"/>
      <c r="H139"/>
      <c r="I139" s="3"/>
      <c r="J139" s="221"/>
      <c r="K139" s="223"/>
      <c r="L139" s="223"/>
      <c r="M139" s="221"/>
      <c r="N139" s="221"/>
    </row>
    <row r="140" spans="1:14" x14ac:dyDescent="0.25">
      <c r="A140"/>
      <c r="B140"/>
      <c r="C140"/>
      <c r="D140"/>
      <c r="E140"/>
      <c r="F140"/>
      <c r="G140"/>
      <c r="H140"/>
      <c r="I140" s="3"/>
      <c r="J140" s="221"/>
      <c r="K140" s="223"/>
      <c r="L140" s="223"/>
      <c r="M140" s="221"/>
      <c r="N140" s="221"/>
    </row>
    <row r="141" spans="1:14" x14ac:dyDescent="0.25">
      <c r="A141"/>
      <c r="B141"/>
      <c r="C141"/>
      <c r="D141"/>
      <c r="E141"/>
      <c r="F141"/>
      <c r="G141"/>
      <c r="H141"/>
      <c r="I141" s="3"/>
      <c r="J141" s="221"/>
      <c r="K141" s="223"/>
      <c r="L141" s="223"/>
      <c r="M141" s="221"/>
      <c r="N141" s="221"/>
    </row>
    <row r="142" spans="1:14" x14ac:dyDescent="0.25">
      <c r="A142"/>
      <c r="B142"/>
      <c r="C142"/>
      <c r="D142"/>
      <c r="E142"/>
      <c r="F142"/>
      <c r="G142"/>
      <c r="H142"/>
      <c r="I142" s="3"/>
      <c r="J142" s="3"/>
      <c r="K142" s="126"/>
      <c r="L142" s="126"/>
      <c r="M142" s="3"/>
      <c r="N142" s="3"/>
    </row>
    <row r="143" spans="1:14" x14ac:dyDescent="0.25">
      <c r="A143"/>
      <c r="B143"/>
      <c r="C143"/>
      <c r="D143"/>
      <c r="E143"/>
      <c r="F143"/>
      <c r="G143"/>
      <c r="H143"/>
      <c r="I143" s="3"/>
      <c r="J143" s="3"/>
      <c r="K143" s="126"/>
      <c r="L143" s="126"/>
      <c r="M143" s="3"/>
      <c r="N143" s="3"/>
    </row>
    <row r="144" spans="1:14" x14ac:dyDescent="0.25">
      <c r="A144"/>
      <c r="B144"/>
      <c r="C144"/>
      <c r="D144"/>
      <c r="E144"/>
      <c r="F144"/>
      <c r="G144"/>
      <c r="H144"/>
      <c r="I144" s="3"/>
      <c r="J144" s="221"/>
      <c r="K144" s="223"/>
      <c r="L144" s="223"/>
      <c r="M144" s="221"/>
      <c r="N144" s="221"/>
    </row>
    <row r="145" spans="1:17" x14ac:dyDescent="0.25">
      <c r="A145"/>
      <c r="B145"/>
      <c r="C145"/>
      <c r="D145"/>
      <c r="E145"/>
      <c r="F145"/>
      <c r="G145"/>
      <c r="H145"/>
      <c r="I145" s="3"/>
      <c r="J145" s="221"/>
      <c r="K145" s="223"/>
      <c r="L145" s="223"/>
      <c r="M145" s="221"/>
      <c r="N145" s="221"/>
    </row>
    <row r="146" spans="1:17" x14ac:dyDescent="0.25">
      <c r="A146"/>
      <c r="B146"/>
      <c r="C146"/>
      <c r="D146"/>
      <c r="E146"/>
      <c r="F146"/>
      <c r="G146"/>
      <c r="H146"/>
      <c r="I146" s="3"/>
      <c r="J146" s="221"/>
      <c r="K146" s="223"/>
      <c r="L146" s="223"/>
      <c r="M146" s="221"/>
      <c r="N146" s="221"/>
    </row>
    <row r="147" spans="1:17" x14ac:dyDescent="0.25">
      <c r="A147"/>
      <c r="B147"/>
      <c r="C147"/>
      <c r="D147"/>
      <c r="E147"/>
      <c r="F147"/>
      <c r="G147"/>
      <c r="H147"/>
      <c r="I147" s="3"/>
      <c r="J147" s="221"/>
      <c r="K147" s="222"/>
      <c r="L147" s="222"/>
      <c r="M147" s="221"/>
      <c r="N147" s="221"/>
    </row>
    <row r="148" spans="1:17" x14ac:dyDescent="0.25">
      <c r="A148"/>
      <c r="B148"/>
      <c r="C148"/>
      <c r="D148"/>
      <c r="E148"/>
      <c r="F148"/>
      <c r="G148"/>
      <c r="H148"/>
      <c r="I148" s="3"/>
      <c r="J148" s="221"/>
      <c r="K148" s="223"/>
      <c r="L148" s="223"/>
      <c r="M148" s="221"/>
      <c r="N148" s="221"/>
    </row>
    <row r="149" spans="1:17" x14ac:dyDescent="0.25">
      <c r="A149"/>
      <c r="B149"/>
      <c r="C149"/>
      <c r="D149"/>
      <c r="E149"/>
      <c r="F149"/>
      <c r="G149"/>
      <c r="H149"/>
      <c r="I149" s="3"/>
      <c r="J149" s="221"/>
      <c r="K149" s="223"/>
      <c r="L149" s="223"/>
      <c r="M149" s="221"/>
      <c r="N149" s="221"/>
    </row>
    <row r="150" spans="1:17" x14ac:dyDescent="0.25">
      <c r="A150"/>
      <c r="B150"/>
      <c r="C150"/>
      <c r="D150"/>
      <c r="E150"/>
      <c r="F150"/>
      <c r="G150"/>
      <c r="H150"/>
      <c r="I150" s="3"/>
      <c r="J150" s="221"/>
      <c r="K150" s="223"/>
      <c r="L150" s="223"/>
      <c r="M150" s="221"/>
      <c r="N150" s="221"/>
    </row>
    <row r="151" spans="1:17" x14ac:dyDescent="0.25">
      <c r="A151"/>
      <c r="B151"/>
      <c r="C151"/>
      <c r="D151"/>
      <c r="E151"/>
      <c r="F151"/>
      <c r="G151"/>
      <c r="H151"/>
      <c r="I151" s="3"/>
      <c r="J151" s="221"/>
      <c r="K151" s="223"/>
      <c r="L151" s="223"/>
      <c r="M151" s="221"/>
      <c r="N151" s="221"/>
    </row>
    <row r="152" spans="1:17" x14ac:dyDescent="0.25">
      <c r="A152"/>
      <c r="B152"/>
      <c r="C152"/>
      <c r="D152"/>
      <c r="E152"/>
      <c r="F152"/>
      <c r="G152"/>
      <c r="H152"/>
      <c r="I152" s="3"/>
      <c r="J152" s="221"/>
      <c r="K152" s="223"/>
      <c r="L152" s="223"/>
      <c r="M152" s="221"/>
      <c r="N152" s="221"/>
    </row>
    <row r="153" spans="1:17" x14ac:dyDescent="0.25">
      <c r="A153"/>
      <c r="B153"/>
      <c r="C153"/>
      <c r="D153"/>
      <c r="E153"/>
      <c r="F153"/>
      <c r="G153"/>
      <c r="H153"/>
      <c r="I153" s="3"/>
      <c r="J153" s="221"/>
      <c r="K153" s="223"/>
      <c r="L153" s="223"/>
      <c r="M153" s="221"/>
      <c r="N153" s="221"/>
    </row>
    <row r="154" spans="1:17" x14ac:dyDescent="0.25">
      <c r="A154"/>
      <c r="B154"/>
      <c r="C154"/>
      <c r="D154"/>
      <c r="E154"/>
      <c r="F154"/>
      <c r="G154"/>
      <c r="H154"/>
      <c r="I154" s="3"/>
      <c r="J154" s="221"/>
      <c r="K154" s="223"/>
      <c r="L154" s="223"/>
      <c r="M154" s="221"/>
      <c r="N154" s="221"/>
    </row>
    <row r="155" spans="1:17" x14ac:dyDescent="0.25">
      <c r="A155"/>
      <c r="B155"/>
      <c r="C155"/>
      <c r="D155"/>
      <c r="E155"/>
      <c r="F155"/>
      <c r="G155"/>
      <c r="H155"/>
      <c r="I155" s="3"/>
      <c r="J155" s="221"/>
      <c r="K155" s="223"/>
      <c r="L155" s="223"/>
      <c r="M155" s="221"/>
      <c r="N155" s="221"/>
    </row>
    <row r="156" spans="1:17" x14ac:dyDescent="0.25">
      <c r="A156"/>
      <c r="B156"/>
      <c r="C156"/>
      <c r="D156"/>
      <c r="E156"/>
      <c r="F156"/>
      <c r="G156"/>
      <c r="H156"/>
      <c r="I156" s="3"/>
      <c r="J156" s="221"/>
      <c r="K156" s="223"/>
      <c r="L156" s="223"/>
      <c r="M156" s="221"/>
      <c r="N156" s="221"/>
    </row>
    <row r="157" spans="1:17" x14ac:dyDescent="0.25">
      <c r="A157"/>
      <c r="B157"/>
      <c r="C157"/>
      <c r="D157"/>
      <c r="E157"/>
      <c r="F157"/>
      <c r="G157"/>
      <c r="H157"/>
      <c r="I157" s="3"/>
      <c r="J157" s="221"/>
      <c r="K157" s="223"/>
      <c r="L157" s="223"/>
      <c r="M157" s="221"/>
      <c r="N157" s="221"/>
    </row>
    <row r="158" spans="1:17" x14ac:dyDescent="0.25">
      <c r="A158"/>
      <c r="B158"/>
      <c r="C158"/>
      <c r="D158"/>
      <c r="E158"/>
      <c r="F158"/>
      <c r="G158"/>
      <c r="H158"/>
      <c r="I158" s="3"/>
      <c r="J158" s="221"/>
      <c r="K158" s="222"/>
      <c r="L158" s="222"/>
      <c r="M158" s="221"/>
      <c r="N158" s="221"/>
    </row>
    <row r="159" spans="1:17" x14ac:dyDescent="0.25">
      <c r="A159"/>
      <c r="B159"/>
      <c r="C159"/>
      <c r="D159"/>
      <c r="E159"/>
      <c r="F159"/>
      <c r="G159"/>
      <c r="H159"/>
      <c r="I159" s="3"/>
      <c r="J159" s="221"/>
      <c r="K159" s="223"/>
      <c r="L159" s="223"/>
      <c r="M159" s="221"/>
      <c r="N159" s="221"/>
    </row>
    <row r="160" spans="1:17" x14ac:dyDescent="0.25">
      <c r="A160"/>
      <c r="B160"/>
      <c r="C160"/>
      <c r="D160"/>
      <c r="E160"/>
      <c r="F160"/>
      <c r="G160" s="224"/>
      <c r="H160" s="224"/>
      <c r="I160" s="221"/>
      <c r="J160" s="221"/>
      <c r="K160" s="223"/>
      <c r="L160" s="223"/>
      <c r="M160" s="221"/>
      <c r="N160" s="221"/>
      <c r="O160" s="224"/>
      <c r="P160" s="224"/>
      <c r="Q160" s="224"/>
    </row>
    <row r="161" spans="1:17" x14ac:dyDescent="0.25">
      <c r="A161"/>
      <c r="B161"/>
      <c r="C161"/>
      <c r="D161"/>
      <c r="E161"/>
      <c r="F161"/>
      <c r="G161" s="224"/>
      <c r="H161" s="224"/>
      <c r="I161" s="221"/>
      <c r="J161" s="221"/>
      <c r="K161" s="223"/>
      <c r="L161" s="223"/>
      <c r="M161" s="221"/>
      <c r="N161" s="221"/>
      <c r="O161" s="224"/>
      <c r="P161" s="224"/>
      <c r="Q161" s="224"/>
    </row>
    <row r="162" spans="1:17" x14ac:dyDescent="0.25">
      <c r="A162"/>
      <c r="B162"/>
      <c r="C162"/>
      <c r="D162"/>
      <c r="E162"/>
      <c r="F162"/>
      <c r="G162" s="224"/>
      <c r="H162" s="224"/>
      <c r="I162" s="221"/>
      <c r="J162" s="221"/>
      <c r="K162" s="223"/>
      <c r="L162" s="223"/>
      <c r="M162" s="221"/>
      <c r="N162" s="221"/>
      <c r="O162" s="224"/>
      <c r="P162" s="224"/>
      <c r="Q162" s="224"/>
    </row>
    <row r="163" spans="1:17" x14ac:dyDescent="0.25">
      <c r="A163"/>
      <c r="B163"/>
      <c r="C163"/>
      <c r="D163"/>
      <c r="E163"/>
      <c r="F163"/>
      <c r="G163" s="224"/>
      <c r="H163" s="224"/>
      <c r="I163" s="221"/>
      <c r="J163" s="221"/>
      <c r="K163" s="223"/>
      <c r="L163" s="223"/>
      <c r="M163" s="221"/>
      <c r="N163" s="221"/>
      <c r="O163" s="224"/>
      <c r="P163" s="224"/>
      <c r="Q163" s="224"/>
    </row>
    <row r="164" spans="1:17" x14ac:dyDescent="0.25">
      <c r="A164"/>
      <c r="B164"/>
      <c r="C164"/>
      <c r="D164"/>
      <c r="E164"/>
      <c r="F164"/>
      <c r="G164" s="224"/>
      <c r="H164" s="224"/>
      <c r="I164" s="221"/>
      <c r="J164" s="221"/>
      <c r="K164" s="223"/>
      <c r="L164" s="223"/>
      <c r="M164" s="221"/>
      <c r="N164" s="221"/>
      <c r="O164" s="224"/>
      <c r="P164" s="224"/>
      <c r="Q164" s="224"/>
    </row>
    <row r="165" spans="1:17" x14ac:dyDescent="0.25">
      <c r="A165"/>
      <c r="B165"/>
      <c r="C165"/>
      <c r="D165"/>
      <c r="E165"/>
      <c r="F165"/>
      <c r="G165" s="224"/>
      <c r="H165" s="224"/>
      <c r="I165" s="221"/>
      <c r="J165" s="221"/>
      <c r="K165" s="223"/>
      <c r="L165" s="223"/>
      <c r="M165" s="221"/>
      <c r="N165" s="221"/>
      <c r="O165" s="224"/>
      <c r="P165" s="224"/>
      <c r="Q165" s="224"/>
    </row>
    <row r="166" spans="1:17" x14ac:dyDescent="0.25">
      <c r="A166"/>
      <c r="B166"/>
      <c r="C166"/>
      <c r="D166"/>
      <c r="E166"/>
      <c r="F166"/>
      <c r="G166" s="224"/>
      <c r="H166" s="224"/>
      <c r="I166" s="221"/>
      <c r="J166" s="221"/>
      <c r="K166" s="223"/>
      <c r="L166" s="223"/>
      <c r="M166" s="221"/>
      <c r="N166" s="221"/>
      <c r="O166" s="224"/>
      <c r="P166" s="224"/>
      <c r="Q166" s="224"/>
    </row>
    <row r="167" spans="1:17" x14ac:dyDescent="0.25">
      <c r="A167"/>
      <c r="B167"/>
      <c r="C167"/>
      <c r="D167"/>
      <c r="E167"/>
      <c r="F167"/>
      <c r="G167" s="224"/>
      <c r="H167" s="224"/>
      <c r="I167" s="221"/>
      <c r="J167" s="221"/>
      <c r="K167" s="223"/>
      <c r="L167" s="223"/>
      <c r="M167" s="221"/>
      <c r="N167" s="221"/>
      <c r="O167" s="224"/>
      <c r="P167" s="224"/>
      <c r="Q167" s="224"/>
    </row>
    <row r="168" spans="1:17" x14ac:dyDescent="0.25">
      <c r="A168"/>
      <c r="B168"/>
      <c r="C168"/>
      <c r="D168"/>
      <c r="E168"/>
      <c r="F168"/>
      <c r="G168" s="224"/>
      <c r="H168" s="224"/>
      <c r="I168" s="221"/>
      <c r="J168" s="221"/>
      <c r="K168" s="223"/>
      <c r="L168" s="223"/>
      <c r="M168" s="221"/>
      <c r="N168" s="221"/>
      <c r="O168" s="224"/>
      <c r="P168" s="224"/>
      <c r="Q168" s="224"/>
    </row>
    <row r="169" spans="1:17" x14ac:dyDescent="0.25">
      <c r="A169"/>
      <c r="B169"/>
      <c r="C169"/>
      <c r="D169"/>
      <c r="E169"/>
      <c r="F169"/>
      <c r="G169" s="224"/>
      <c r="H169" s="224"/>
      <c r="I169" s="221"/>
      <c r="J169" s="221"/>
      <c r="K169" s="222"/>
      <c r="L169" s="222"/>
      <c r="M169" s="221"/>
      <c r="N169" s="221"/>
      <c r="O169" s="224"/>
      <c r="P169" s="224"/>
      <c r="Q169" s="224"/>
    </row>
    <row r="170" spans="1:17" x14ac:dyDescent="0.25">
      <c r="A170"/>
      <c r="B170"/>
      <c r="C170"/>
      <c r="D170"/>
      <c r="E170"/>
      <c r="F170"/>
      <c r="G170" s="224"/>
      <c r="H170" s="224"/>
      <c r="I170" s="221"/>
      <c r="J170" s="221"/>
      <c r="K170" s="223"/>
      <c r="L170" s="223"/>
      <c r="M170" s="221"/>
      <c r="N170" s="221"/>
      <c r="O170" s="224"/>
      <c r="P170" s="224"/>
      <c r="Q170" s="224"/>
    </row>
    <row r="171" spans="1:17" x14ac:dyDescent="0.25">
      <c r="A171"/>
      <c r="B171"/>
      <c r="C171"/>
      <c r="D171"/>
      <c r="E171"/>
      <c r="F171"/>
      <c r="G171" s="224"/>
      <c r="H171" s="224"/>
      <c r="I171" s="221"/>
      <c r="J171" s="221"/>
      <c r="K171" s="223"/>
      <c r="L171" s="223"/>
      <c r="M171" s="221"/>
      <c r="N171" s="221"/>
      <c r="O171" s="224"/>
      <c r="P171" s="224"/>
      <c r="Q171" s="224"/>
    </row>
    <row r="172" spans="1:17" x14ac:dyDescent="0.3">
      <c r="G172" s="225"/>
      <c r="H172" s="225"/>
      <c r="I172" s="219"/>
      <c r="J172" s="219"/>
      <c r="K172" s="219"/>
      <c r="L172" s="219"/>
      <c r="M172" s="221"/>
      <c r="N172" s="221"/>
      <c r="O172" s="224"/>
      <c r="P172" s="224"/>
      <c r="Q172" s="224"/>
    </row>
    <row r="173" spans="1:17" x14ac:dyDescent="0.3">
      <c r="G173" s="225"/>
      <c r="H173" s="225"/>
      <c r="I173" s="219"/>
      <c r="J173" s="219"/>
      <c r="K173" s="219"/>
      <c r="L173" s="219"/>
      <c r="M173" s="221"/>
      <c r="N173" s="221"/>
      <c r="O173" s="224"/>
      <c r="P173" s="224"/>
      <c r="Q173" s="224"/>
    </row>
    <row r="174" spans="1:17" x14ac:dyDescent="0.3">
      <c r="G174" s="225"/>
      <c r="H174" s="225"/>
      <c r="I174" s="226"/>
      <c r="J174" s="226"/>
      <c r="K174" s="226"/>
      <c r="L174" s="226"/>
      <c r="M174" s="224"/>
      <c r="N174" s="224"/>
      <c r="O174" s="224"/>
      <c r="P174" s="224"/>
      <c r="Q174" s="224"/>
    </row>
  </sheetData>
  <sheetProtection sort="0" autoFilter="0" pivotTables="0"/>
  <mergeCells count="11">
    <mergeCell ref="K2:K3"/>
    <mergeCell ref="L2:L3"/>
    <mergeCell ref="A114:J114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C4" sqref="C4:G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425" t="s">
        <v>97</v>
      </c>
      <c r="B1" s="425"/>
      <c r="C1" s="425"/>
      <c r="D1" s="425"/>
      <c r="E1" s="425"/>
      <c r="F1" s="425"/>
      <c r="G1" s="425"/>
    </row>
    <row r="2" spans="1:7" ht="54.75" customHeight="1" x14ac:dyDescent="0.25">
      <c r="A2" s="417" t="s">
        <v>98</v>
      </c>
      <c r="B2" s="426" t="s">
        <v>99</v>
      </c>
      <c r="C2" s="427"/>
      <c r="D2" s="417" t="s">
        <v>101</v>
      </c>
      <c r="E2" s="417" t="s">
        <v>102</v>
      </c>
      <c r="F2" s="417" t="s">
        <v>103</v>
      </c>
      <c r="G2" s="421" t="s">
        <v>104</v>
      </c>
    </row>
    <row r="3" spans="1:7" ht="21" customHeight="1" x14ac:dyDescent="0.25">
      <c r="A3" s="419"/>
      <c r="B3" s="186" t="s">
        <v>53</v>
      </c>
      <c r="C3" s="186" t="s">
        <v>83</v>
      </c>
      <c r="D3" s="419"/>
      <c r="E3" s="419"/>
      <c r="F3" s="419"/>
      <c r="G3" s="421"/>
    </row>
    <row r="4" spans="1:7" ht="129" customHeight="1" x14ac:dyDescent="0.25">
      <c r="A4" s="51" t="s">
        <v>266</v>
      </c>
      <c r="B4" s="54">
        <v>0</v>
      </c>
      <c r="C4" s="54">
        <v>8</v>
      </c>
      <c r="D4" s="74" t="s">
        <v>288</v>
      </c>
      <c r="E4" s="74" t="s">
        <v>289</v>
      </c>
      <c r="F4" s="97" t="s">
        <v>290</v>
      </c>
      <c r="G4" s="67" t="s">
        <v>291</v>
      </c>
    </row>
    <row r="5" spans="1:7" ht="143.25" customHeight="1" x14ac:dyDescent="0.25">
      <c r="A5" s="53" t="s">
        <v>100</v>
      </c>
      <c r="B5" s="54"/>
      <c r="C5" s="54"/>
      <c r="D5" s="74"/>
      <c r="E5" s="97"/>
      <c r="F5" s="97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I8" sqref="I8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432" t="s">
        <v>105</v>
      </c>
      <c r="B1" s="432"/>
      <c r="C1" s="432"/>
      <c r="D1" s="432"/>
      <c r="E1" s="432"/>
      <c r="F1" s="432"/>
      <c r="G1" s="432"/>
      <c r="H1" s="432"/>
      <c r="I1" s="432"/>
    </row>
    <row r="2" spans="1:9" s="5" customFormat="1" ht="38.25" customHeight="1" x14ac:dyDescent="0.25">
      <c r="A2" s="430" t="s">
        <v>56</v>
      </c>
      <c r="B2" s="430" t="s">
        <v>106</v>
      </c>
      <c r="C2" s="431" t="s">
        <v>107</v>
      </c>
      <c r="D2" s="431"/>
      <c r="E2" s="430" t="s">
        <v>108</v>
      </c>
      <c r="F2" s="430" t="s">
        <v>87</v>
      </c>
      <c r="G2" s="430" t="s">
        <v>110</v>
      </c>
      <c r="H2" s="430"/>
      <c r="I2" s="430" t="s">
        <v>112</v>
      </c>
    </row>
    <row r="3" spans="1:9" s="5" customFormat="1" ht="55.5" customHeight="1" x14ac:dyDescent="0.25">
      <c r="A3" s="430"/>
      <c r="B3" s="430"/>
      <c r="C3" s="19" t="s">
        <v>53</v>
      </c>
      <c r="D3" s="19" t="s">
        <v>83</v>
      </c>
      <c r="E3" s="430"/>
      <c r="F3" s="430"/>
      <c r="G3" s="7" t="s">
        <v>109</v>
      </c>
      <c r="H3" s="7" t="s">
        <v>111</v>
      </c>
      <c r="I3" s="430"/>
    </row>
    <row r="4" spans="1:9" ht="75" x14ac:dyDescent="0.25">
      <c r="A4" s="55">
        <v>1</v>
      </c>
      <c r="B4" s="67" t="s">
        <v>529</v>
      </c>
      <c r="C4" s="57">
        <v>1</v>
      </c>
      <c r="D4" s="57">
        <v>1</v>
      </c>
      <c r="E4" s="111" t="s">
        <v>282</v>
      </c>
      <c r="F4" s="111" t="s">
        <v>283</v>
      </c>
      <c r="G4" s="21">
        <v>54</v>
      </c>
      <c r="H4" s="21">
        <v>6</v>
      </c>
      <c r="I4" s="83" t="s">
        <v>286</v>
      </c>
    </row>
    <row r="5" spans="1:9" ht="75" x14ac:dyDescent="0.25">
      <c r="A5" s="55">
        <v>2</v>
      </c>
      <c r="B5" s="67" t="s">
        <v>529</v>
      </c>
      <c r="C5" s="57">
        <v>1</v>
      </c>
      <c r="D5" s="57">
        <v>1</v>
      </c>
      <c r="E5" s="111" t="s">
        <v>284</v>
      </c>
      <c r="F5" s="67" t="s">
        <v>285</v>
      </c>
      <c r="G5" s="21">
        <v>46</v>
      </c>
      <c r="H5" s="21">
        <v>0</v>
      </c>
      <c r="I5" s="55" t="s">
        <v>287</v>
      </c>
    </row>
    <row r="6" spans="1:9" ht="56.25" x14ac:dyDescent="0.25">
      <c r="A6" s="55">
        <v>3</v>
      </c>
      <c r="B6" s="67" t="s">
        <v>528</v>
      </c>
      <c r="C6" s="57">
        <v>1</v>
      </c>
      <c r="D6" s="57">
        <v>1</v>
      </c>
      <c r="E6" s="55" t="s">
        <v>530</v>
      </c>
      <c r="F6" s="67" t="s">
        <v>531</v>
      </c>
      <c r="G6" s="21">
        <v>20</v>
      </c>
      <c r="H6" s="21">
        <v>0</v>
      </c>
      <c r="I6" s="362" t="s">
        <v>532</v>
      </c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8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8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8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8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8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8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8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8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8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8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8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8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8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8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8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8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8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8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8">
        <v>26</v>
      </c>
      <c r="B29" s="84"/>
      <c r="C29" s="23">
        <v>0</v>
      </c>
      <c r="D29" s="23">
        <v>0</v>
      </c>
      <c r="E29" s="48"/>
      <c r="F29" s="84"/>
      <c r="G29" s="101">
        <v>0</v>
      </c>
      <c r="H29" s="101">
        <v>0</v>
      </c>
      <c r="I29" s="48"/>
    </row>
    <row r="30" spans="1:9" ht="18.75" x14ac:dyDescent="0.25">
      <c r="A30" s="98">
        <v>27</v>
      </c>
      <c r="B30" s="84"/>
      <c r="C30" s="23">
        <v>0</v>
      </c>
      <c r="D30" s="23">
        <v>0</v>
      </c>
      <c r="E30" s="48"/>
      <c r="F30" s="84"/>
      <c r="G30" s="101">
        <v>0</v>
      </c>
      <c r="H30" s="101">
        <v>0</v>
      </c>
      <c r="I30" s="48"/>
    </row>
    <row r="31" spans="1:9" ht="18.75" x14ac:dyDescent="0.25">
      <c r="A31" s="98">
        <v>28</v>
      </c>
      <c r="B31" s="84"/>
      <c r="C31" s="23">
        <v>0</v>
      </c>
      <c r="D31" s="23">
        <v>0</v>
      </c>
      <c r="E31" s="48"/>
      <c r="F31" s="84"/>
      <c r="G31" s="101">
        <v>0</v>
      </c>
      <c r="H31" s="101">
        <v>0</v>
      </c>
      <c r="I31" s="48"/>
    </row>
    <row r="32" spans="1:9" ht="18.75" x14ac:dyDescent="0.25">
      <c r="A32" s="98">
        <v>29</v>
      </c>
      <c r="B32" s="84"/>
      <c r="C32" s="23">
        <v>0</v>
      </c>
      <c r="D32" s="23">
        <v>0</v>
      </c>
      <c r="E32" s="48"/>
      <c r="F32" s="84"/>
      <c r="G32" s="101">
        <v>0</v>
      </c>
      <c r="H32" s="101">
        <v>0</v>
      </c>
      <c r="I32" s="48"/>
    </row>
    <row r="33" spans="1:9" ht="18.75" x14ac:dyDescent="0.25">
      <c r="A33" s="98">
        <v>30</v>
      </c>
      <c r="B33" s="84"/>
      <c r="C33" s="101">
        <v>0</v>
      </c>
      <c r="D33" s="101">
        <v>0</v>
      </c>
      <c r="E33" s="48"/>
      <c r="F33" s="84"/>
      <c r="G33" s="101">
        <v>0</v>
      </c>
      <c r="H33" s="101">
        <v>0</v>
      </c>
      <c r="I33" s="48"/>
    </row>
    <row r="34" spans="1:9" ht="18.75" x14ac:dyDescent="0.25">
      <c r="A34" s="98">
        <v>31</v>
      </c>
      <c r="B34" s="84"/>
      <c r="C34" s="101">
        <v>0</v>
      </c>
      <c r="D34" s="101">
        <v>0</v>
      </c>
      <c r="E34" s="48"/>
      <c r="F34" s="84"/>
      <c r="G34" s="101">
        <v>0</v>
      </c>
      <c r="H34" s="101">
        <v>0</v>
      </c>
      <c r="I34" s="48"/>
    </row>
    <row r="35" spans="1:9" ht="18.75" x14ac:dyDescent="0.25">
      <c r="A35" s="98">
        <v>32</v>
      </c>
      <c r="B35" s="84"/>
      <c r="C35" s="101">
        <v>0</v>
      </c>
      <c r="D35" s="101">
        <v>0</v>
      </c>
      <c r="E35" s="48"/>
      <c r="F35" s="84"/>
      <c r="G35" s="101">
        <v>0</v>
      </c>
      <c r="H35" s="101">
        <v>0</v>
      </c>
      <c r="I35" s="48"/>
    </row>
    <row r="36" spans="1:9" ht="18.75" x14ac:dyDescent="0.25">
      <c r="A36" s="98">
        <v>33</v>
      </c>
      <c r="B36" s="84"/>
      <c r="C36" s="101">
        <v>0</v>
      </c>
      <c r="D36" s="101">
        <v>0</v>
      </c>
      <c r="E36" s="48"/>
      <c r="F36" s="84"/>
      <c r="G36" s="101">
        <v>0</v>
      </c>
      <c r="H36" s="101">
        <v>0</v>
      </c>
      <c r="I36" s="48"/>
    </row>
    <row r="37" spans="1:9" ht="18.75" x14ac:dyDescent="0.25">
      <c r="A37" s="98">
        <v>34</v>
      </c>
      <c r="B37" s="84"/>
      <c r="C37" s="101">
        <v>0</v>
      </c>
      <c r="D37" s="101">
        <v>0</v>
      </c>
      <c r="E37" s="48"/>
      <c r="F37" s="84"/>
      <c r="G37" s="101">
        <v>0</v>
      </c>
      <c r="H37" s="101">
        <v>0</v>
      </c>
      <c r="I37" s="48"/>
    </row>
    <row r="38" spans="1:9" ht="18.75" x14ac:dyDescent="0.25">
      <c r="A38" s="98">
        <v>35</v>
      </c>
      <c r="B38" s="84"/>
      <c r="C38" s="101">
        <v>0</v>
      </c>
      <c r="D38" s="101">
        <v>0</v>
      </c>
      <c r="E38" s="48"/>
      <c r="F38" s="84"/>
      <c r="G38" s="101">
        <v>0</v>
      </c>
      <c r="H38" s="101">
        <v>0</v>
      </c>
      <c r="I38" s="48"/>
    </row>
    <row r="39" spans="1:9" ht="18.75" x14ac:dyDescent="0.25">
      <c r="A39" s="98">
        <v>36</v>
      </c>
      <c r="B39" s="84"/>
      <c r="C39" s="101">
        <v>0</v>
      </c>
      <c r="D39" s="101">
        <v>0</v>
      </c>
      <c r="E39" s="48"/>
      <c r="F39" s="84"/>
      <c r="G39" s="101">
        <v>0</v>
      </c>
      <c r="H39" s="101">
        <v>0</v>
      </c>
      <c r="I39" s="48"/>
    </row>
    <row r="40" spans="1:9" ht="18.75" x14ac:dyDescent="0.25">
      <c r="A40" s="98">
        <v>37</v>
      </c>
      <c r="B40" s="84"/>
      <c r="C40" s="101">
        <v>0</v>
      </c>
      <c r="D40" s="101">
        <v>0</v>
      </c>
      <c r="E40" s="48"/>
      <c r="F40" s="84"/>
      <c r="G40" s="101">
        <v>0</v>
      </c>
      <c r="H40" s="101">
        <v>0</v>
      </c>
      <c r="I40" s="48"/>
    </row>
    <row r="41" spans="1:9" ht="18.75" x14ac:dyDescent="0.25">
      <c r="A41" s="98">
        <v>38</v>
      </c>
      <c r="B41" s="84"/>
      <c r="C41" s="101">
        <v>0</v>
      </c>
      <c r="D41" s="101">
        <v>0</v>
      </c>
      <c r="E41" s="48"/>
      <c r="F41" s="84"/>
      <c r="G41" s="101">
        <v>0</v>
      </c>
      <c r="H41" s="101">
        <v>0</v>
      </c>
      <c r="I41" s="48"/>
    </row>
    <row r="42" spans="1:9" ht="18.75" x14ac:dyDescent="0.25">
      <c r="A42" s="98">
        <v>39</v>
      </c>
      <c r="B42" s="84"/>
      <c r="C42" s="101">
        <v>0</v>
      </c>
      <c r="D42" s="101">
        <v>0</v>
      </c>
      <c r="E42" s="48"/>
      <c r="F42" s="84"/>
      <c r="G42" s="101">
        <v>0</v>
      </c>
      <c r="H42" s="101">
        <v>0</v>
      </c>
      <c r="I42" s="48"/>
    </row>
    <row r="43" spans="1:9" ht="18.75" x14ac:dyDescent="0.25">
      <c r="A43" s="98">
        <v>40</v>
      </c>
      <c r="B43" s="84"/>
      <c r="C43" s="101">
        <v>0</v>
      </c>
      <c r="D43" s="101">
        <v>0</v>
      </c>
      <c r="E43" s="48"/>
      <c r="F43" s="84"/>
      <c r="G43" s="101">
        <v>0</v>
      </c>
      <c r="H43" s="101">
        <v>0</v>
      </c>
      <c r="I43" s="48"/>
    </row>
    <row r="44" spans="1:9" ht="18.75" x14ac:dyDescent="0.25">
      <c r="A44" s="98">
        <v>41</v>
      </c>
      <c r="B44" s="84"/>
      <c r="C44" s="101">
        <v>0</v>
      </c>
      <c r="D44" s="101">
        <v>0</v>
      </c>
      <c r="E44" s="48"/>
      <c r="F44" s="84"/>
      <c r="G44" s="101">
        <v>0</v>
      </c>
      <c r="H44" s="101">
        <v>0</v>
      </c>
      <c r="I44" s="48"/>
    </row>
    <row r="45" spans="1:9" ht="18.75" x14ac:dyDescent="0.25">
      <c r="A45" s="98">
        <v>42</v>
      </c>
      <c r="B45" s="84"/>
      <c r="C45" s="101">
        <v>0</v>
      </c>
      <c r="D45" s="101">
        <v>0</v>
      </c>
      <c r="E45" s="48"/>
      <c r="F45" s="84"/>
      <c r="G45" s="101">
        <v>0</v>
      </c>
      <c r="H45" s="101">
        <v>0</v>
      </c>
      <c r="I45" s="48"/>
    </row>
    <row r="46" spans="1:9" ht="18.75" x14ac:dyDescent="0.25">
      <c r="A46" s="98">
        <v>43</v>
      </c>
      <c r="B46" s="84"/>
      <c r="C46" s="101">
        <v>0</v>
      </c>
      <c r="D46" s="101">
        <v>0</v>
      </c>
      <c r="E46" s="48"/>
      <c r="F46" s="84"/>
      <c r="G46" s="101">
        <v>0</v>
      </c>
      <c r="H46" s="101">
        <v>0</v>
      </c>
      <c r="I46" s="48"/>
    </row>
    <row r="47" spans="1:9" ht="18.75" x14ac:dyDescent="0.25">
      <c r="A47" s="98">
        <v>44</v>
      </c>
      <c r="B47" s="84"/>
      <c r="C47" s="101">
        <v>0</v>
      </c>
      <c r="D47" s="101">
        <v>0</v>
      </c>
      <c r="E47" s="48"/>
      <c r="F47" s="84"/>
      <c r="G47" s="101">
        <v>0</v>
      </c>
      <c r="H47" s="101">
        <v>0</v>
      </c>
      <c r="I47" s="48"/>
    </row>
    <row r="48" spans="1:9" ht="18.75" x14ac:dyDescent="0.25">
      <c r="A48" s="98">
        <v>45</v>
      </c>
      <c r="B48" s="84"/>
      <c r="C48" s="101">
        <v>0</v>
      </c>
      <c r="D48" s="101">
        <v>0</v>
      </c>
      <c r="E48" s="48"/>
      <c r="F48" s="84"/>
      <c r="G48" s="101">
        <v>0</v>
      </c>
      <c r="H48" s="101">
        <v>0</v>
      </c>
      <c r="I48" s="48"/>
    </row>
    <row r="49" spans="1:9" ht="18.75" x14ac:dyDescent="0.25">
      <c r="A49" s="98">
        <v>46</v>
      </c>
      <c r="B49" s="84"/>
      <c r="C49" s="101">
        <v>0</v>
      </c>
      <c r="D49" s="101">
        <v>0</v>
      </c>
      <c r="E49" s="48"/>
      <c r="F49" s="84"/>
      <c r="G49" s="101">
        <v>0</v>
      </c>
      <c r="H49" s="101">
        <v>0</v>
      </c>
      <c r="I49" s="48"/>
    </row>
    <row r="50" spans="1:9" ht="18.75" x14ac:dyDescent="0.25">
      <c r="A50" s="98">
        <v>47</v>
      </c>
      <c r="B50" s="84"/>
      <c r="C50" s="101">
        <v>0</v>
      </c>
      <c r="D50" s="101">
        <v>0</v>
      </c>
      <c r="E50" s="48"/>
      <c r="F50" s="84"/>
      <c r="G50" s="101">
        <v>0</v>
      </c>
      <c r="H50" s="101">
        <v>0</v>
      </c>
      <c r="I50" s="48"/>
    </row>
    <row r="51" spans="1:9" ht="18.75" x14ac:dyDescent="0.25">
      <c r="A51" s="98">
        <v>48</v>
      </c>
      <c r="B51" s="84"/>
      <c r="C51" s="101">
        <v>0</v>
      </c>
      <c r="D51" s="101">
        <v>0</v>
      </c>
      <c r="E51" s="48"/>
      <c r="F51" s="84"/>
      <c r="G51" s="101">
        <v>0</v>
      </c>
      <c r="H51" s="101">
        <v>0</v>
      </c>
      <c r="I51" s="48"/>
    </row>
    <row r="52" spans="1:9" ht="18.75" x14ac:dyDescent="0.25">
      <c r="A52" s="98">
        <v>49</v>
      </c>
      <c r="B52" s="84"/>
      <c r="C52" s="101">
        <v>0</v>
      </c>
      <c r="D52" s="101">
        <v>0</v>
      </c>
      <c r="E52" s="48"/>
      <c r="F52" s="84"/>
      <c r="G52" s="101">
        <v>0</v>
      </c>
      <c r="H52" s="101">
        <v>0</v>
      </c>
      <c r="I52" s="48"/>
    </row>
    <row r="53" spans="1:9" ht="18.75" x14ac:dyDescent="0.25">
      <c r="A53" s="98">
        <v>50</v>
      </c>
      <c r="B53" s="84"/>
      <c r="C53" s="101">
        <v>0</v>
      </c>
      <c r="D53" s="101">
        <v>0</v>
      </c>
      <c r="E53" s="48"/>
      <c r="F53" s="84"/>
      <c r="G53" s="101">
        <v>0</v>
      </c>
      <c r="H53" s="101">
        <v>0</v>
      </c>
      <c r="I53" s="48"/>
    </row>
    <row r="54" spans="1:9" ht="18.75" x14ac:dyDescent="0.25">
      <c r="A54" s="98">
        <v>51</v>
      </c>
      <c r="B54" s="84"/>
      <c r="C54" s="101">
        <v>0</v>
      </c>
      <c r="D54" s="101">
        <v>0</v>
      </c>
      <c r="E54" s="48"/>
      <c r="F54" s="84"/>
      <c r="G54" s="101">
        <v>0</v>
      </c>
      <c r="H54" s="101">
        <v>0</v>
      </c>
      <c r="I54" s="48"/>
    </row>
    <row r="55" spans="1:9" ht="18.75" x14ac:dyDescent="0.25">
      <c r="A55" s="98">
        <v>52</v>
      </c>
      <c r="B55" s="84"/>
      <c r="C55" s="101">
        <v>0</v>
      </c>
      <c r="D55" s="101">
        <v>0</v>
      </c>
      <c r="E55" s="48"/>
      <c r="F55" s="84"/>
      <c r="G55" s="101">
        <v>0</v>
      </c>
      <c r="H55" s="101">
        <v>0</v>
      </c>
      <c r="I55" s="48"/>
    </row>
    <row r="56" spans="1:9" ht="18.75" x14ac:dyDescent="0.25">
      <c r="A56" s="98">
        <v>53</v>
      </c>
      <c r="B56" s="84"/>
      <c r="C56" s="101">
        <v>0</v>
      </c>
      <c r="D56" s="101">
        <v>0</v>
      </c>
      <c r="E56" s="48"/>
      <c r="F56" s="84"/>
      <c r="G56" s="101">
        <v>0</v>
      </c>
      <c r="H56" s="101">
        <v>0</v>
      </c>
      <c r="I56" s="48"/>
    </row>
    <row r="57" spans="1:9" ht="18.75" x14ac:dyDescent="0.25">
      <c r="A57" s="98">
        <v>52</v>
      </c>
      <c r="B57" s="84"/>
      <c r="C57" s="101">
        <v>0</v>
      </c>
      <c r="D57" s="101">
        <v>0</v>
      </c>
      <c r="E57" s="48"/>
      <c r="F57" s="84"/>
      <c r="G57" s="101">
        <v>0</v>
      </c>
      <c r="H57" s="101">
        <v>0</v>
      </c>
      <c r="I57" s="48"/>
    </row>
    <row r="58" spans="1:9" ht="18.75" x14ac:dyDescent="0.25">
      <c r="A58" s="98">
        <v>55</v>
      </c>
      <c r="B58" s="84"/>
      <c r="C58" s="23">
        <v>0</v>
      </c>
      <c r="D58" s="23">
        <v>0</v>
      </c>
      <c r="E58" s="48"/>
      <c r="F58" s="84"/>
      <c r="G58" s="101">
        <v>0</v>
      </c>
      <c r="H58" s="101">
        <v>0</v>
      </c>
      <c r="I58" s="48"/>
    </row>
    <row r="59" spans="1:9" ht="18.75" x14ac:dyDescent="0.25">
      <c r="A59" s="428" t="s">
        <v>84</v>
      </c>
      <c r="B59" s="429"/>
      <c r="C59" s="35">
        <f>SUM(C4:C58)</f>
        <v>3</v>
      </c>
      <c r="D59" s="35">
        <f>SUM(D4:D58)</f>
        <v>3</v>
      </c>
      <c r="E59" s="52"/>
      <c r="F59" s="52"/>
      <c r="G59" s="35">
        <f>SUM(G4:G58)</f>
        <v>120</v>
      </c>
      <c r="H59" s="35">
        <f>SUM(H4:H58)</f>
        <v>6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B1" zoomScale="60" zoomScaleNormal="80" workbookViewId="0">
      <selection activeCell="M8" sqref="M8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433" t="s">
        <v>238</v>
      </c>
      <c r="B2" s="433"/>
      <c r="C2" s="433"/>
      <c r="D2" s="433"/>
      <c r="E2" s="433"/>
      <c r="F2" s="433"/>
      <c r="G2" s="433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421" t="s">
        <v>113</v>
      </c>
      <c r="B3" s="434" t="s">
        <v>107</v>
      </c>
      <c r="C3" s="434"/>
      <c r="D3" s="421" t="s">
        <v>243</v>
      </c>
      <c r="E3" s="435" t="s">
        <v>236</v>
      </c>
      <c r="F3" s="421" t="s">
        <v>115</v>
      </c>
      <c r="G3" s="421" t="s">
        <v>116</v>
      </c>
      <c r="H3" s="421" t="s">
        <v>113</v>
      </c>
      <c r="I3" s="434" t="s">
        <v>107</v>
      </c>
      <c r="J3" s="434"/>
      <c r="K3" s="421" t="s">
        <v>242</v>
      </c>
      <c r="L3" s="435" t="s">
        <v>236</v>
      </c>
      <c r="M3" s="421" t="s">
        <v>115</v>
      </c>
      <c r="N3" s="421" t="s">
        <v>116</v>
      </c>
    </row>
    <row r="4" spans="1:14" s="5" customFormat="1" ht="102.75" customHeight="1" x14ac:dyDescent="0.25">
      <c r="A4" s="421"/>
      <c r="B4" s="50" t="s">
        <v>53</v>
      </c>
      <c r="C4" s="50" t="s">
        <v>83</v>
      </c>
      <c r="D4" s="421"/>
      <c r="E4" s="435"/>
      <c r="F4" s="421"/>
      <c r="G4" s="421"/>
      <c r="H4" s="421"/>
      <c r="I4" s="50" t="s">
        <v>53</v>
      </c>
      <c r="J4" s="50" t="s">
        <v>83</v>
      </c>
      <c r="K4" s="421"/>
      <c r="L4" s="435"/>
      <c r="M4" s="421"/>
      <c r="N4" s="421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3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3</v>
      </c>
      <c r="D5" s="240"/>
      <c r="E5" s="240"/>
      <c r="F5" s="35">
        <f>SUM(F6:F146)</f>
        <v>790</v>
      </c>
      <c r="G5" s="240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6</v>
      </c>
      <c r="J5" s="35">
        <f>SUM(J6:J146)</f>
        <v>6</v>
      </c>
      <c r="K5" s="240"/>
      <c r="L5" s="240"/>
      <c r="M5" s="35">
        <f>SUM(M6:M146)</f>
        <v>2308</v>
      </c>
      <c r="N5" s="240"/>
    </row>
    <row r="6" spans="1:14" ht="206.25" x14ac:dyDescent="0.25">
      <c r="A6" s="331">
        <v>1</v>
      </c>
      <c r="B6" s="330">
        <v>1</v>
      </c>
      <c r="C6" s="330">
        <v>1</v>
      </c>
      <c r="D6" s="327" t="s">
        <v>485</v>
      </c>
      <c r="E6" s="326" t="s">
        <v>534</v>
      </c>
      <c r="F6" s="330">
        <v>150</v>
      </c>
      <c r="G6" s="326" t="s">
        <v>486</v>
      </c>
      <c r="H6" s="331">
        <v>1</v>
      </c>
      <c r="I6" s="330">
        <v>1</v>
      </c>
      <c r="J6" s="330">
        <v>1</v>
      </c>
      <c r="K6" s="328" t="s">
        <v>487</v>
      </c>
      <c r="L6" s="329" t="s">
        <v>220</v>
      </c>
      <c r="M6" s="330">
        <v>201</v>
      </c>
      <c r="N6" s="329" t="s">
        <v>488</v>
      </c>
    </row>
    <row r="7" spans="1:14" ht="243.75" x14ac:dyDescent="0.25">
      <c r="A7" s="334">
        <v>2</v>
      </c>
      <c r="B7" s="332">
        <v>1</v>
      </c>
      <c r="C7" s="332">
        <v>1</v>
      </c>
      <c r="D7" s="335" t="s">
        <v>489</v>
      </c>
      <c r="E7" s="344" t="s">
        <v>535</v>
      </c>
      <c r="F7" s="332">
        <v>144</v>
      </c>
      <c r="G7" s="333" t="s">
        <v>490</v>
      </c>
      <c r="H7" s="334">
        <v>2</v>
      </c>
      <c r="I7" s="332">
        <v>1</v>
      </c>
      <c r="J7" s="332">
        <v>1</v>
      </c>
      <c r="K7" s="335" t="s">
        <v>491</v>
      </c>
      <c r="L7" s="333" t="s">
        <v>534</v>
      </c>
      <c r="M7" s="332">
        <v>598</v>
      </c>
      <c r="N7" s="333" t="s">
        <v>492</v>
      </c>
    </row>
    <row r="8" spans="1:14" ht="243.75" x14ac:dyDescent="0.25">
      <c r="A8" s="338">
        <v>3</v>
      </c>
      <c r="B8" s="336">
        <v>1</v>
      </c>
      <c r="C8" s="336">
        <v>1</v>
      </c>
      <c r="D8" s="339" t="s">
        <v>493</v>
      </c>
      <c r="E8" s="337" t="s">
        <v>535</v>
      </c>
      <c r="F8" s="336">
        <v>496</v>
      </c>
      <c r="G8" s="337" t="s">
        <v>494</v>
      </c>
      <c r="H8" s="338">
        <v>3</v>
      </c>
      <c r="I8" s="336">
        <v>1</v>
      </c>
      <c r="J8" s="336">
        <v>1</v>
      </c>
      <c r="K8" s="339" t="s">
        <v>495</v>
      </c>
      <c r="L8" s="337" t="s">
        <v>535</v>
      </c>
      <c r="M8" s="336">
        <v>309</v>
      </c>
      <c r="N8" s="337" t="s">
        <v>497</v>
      </c>
    </row>
    <row r="9" spans="1:14" ht="243.75" x14ac:dyDescent="0.25">
      <c r="A9" s="63"/>
      <c r="B9" s="21">
        <v>0</v>
      </c>
      <c r="C9" s="21">
        <v>0</v>
      </c>
      <c r="D9" s="67"/>
      <c r="E9" s="98"/>
      <c r="F9" s="21">
        <v>0</v>
      </c>
      <c r="G9" s="55"/>
      <c r="H9" s="63"/>
      <c r="I9" s="340">
        <v>1</v>
      </c>
      <c r="J9" s="340">
        <v>1</v>
      </c>
      <c r="K9" s="342" t="s">
        <v>498</v>
      </c>
      <c r="L9" s="341" t="s">
        <v>535</v>
      </c>
      <c r="M9" s="340">
        <v>600</v>
      </c>
      <c r="N9" s="341" t="s">
        <v>494</v>
      </c>
    </row>
    <row r="10" spans="1:14" ht="281.25" x14ac:dyDescent="0.25">
      <c r="A10" s="63"/>
      <c r="B10" s="21">
        <v>0</v>
      </c>
      <c r="C10" s="21">
        <v>0</v>
      </c>
      <c r="D10" s="67"/>
      <c r="E10" s="98"/>
      <c r="F10" s="21">
        <v>0</v>
      </c>
      <c r="G10" s="55"/>
      <c r="H10" s="63"/>
      <c r="I10" s="343">
        <v>1</v>
      </c>
      <c r="J10" s="343">
        <v>1</v>
      </c>
      <c r="K10" s="345" t="s">
        <v>499</v>
      </c>
      <c r="L10" s="344" t="s">
        <v>496</v>
      </c>
      <c r="M10" s="343">
        <v>100</v>
      </c>
      <c r="N10" s="344" t="s">
        <v>500</v>
      </c>
    </row>
    <row r="11" spans="1:14" ht="112.5" x14ac:dyDescent="0.25">
      <c r="A11" s="63"/>
      <c r="B11" s="21">
        <v>0</v>
      </c>
      <c r="C11" s="21">
        <v>0</v>
      </c>
      <c r="D11" s="67"/>
      <c r="E11" s="98"/>
      <c r="F11" s="21">
        <v>0</v>
      </c>
      <c r="G11" s="55"/>
      <c r="H11" s="63"/>
      <c r="I11" s="21">
        <v>1</v>
      </c>
      <c r="J11" s="21">
        <v>1</v>
      </c>
      <c r="K11" s="67" t="s">
        <v>533</v>
      </c>
      <c r="L11" s="344" t="s">
        <v>63</v>
      </c>
      <c r="M11" s="21">
        <v>500</v>
      </c>
      <c r="N11" s="55" t="s">
        <v>536</v>
      </c>
    </row>
    <row r="12" spans="1:14" ht="18.75" x14ac:dyDescent="0.25">
      <c r="A12" s="63"/>
      <c r="B12" s="21">
        <v>0</v>
      </c>
      <c r="C12" s="21">
        <v>0</v>
      </c>
      <c r="D12" s="67"/>
      <c r="E12" s="98"/>
      <c r="F12" s="21">
        <v>0</v>
      </c>
      <c r="G12" s="55"/>
      <c r="H12" s="63"/>
      <c r="I12" s="21">
        <v>0</v>
      </c>
      <c r="J12" s="21">
        <v>0</v>
      </c>
      <c r="K12" s="67"/>
      <c r="L12" s="98"/>
      <c r="M12" s="21">
        <v>0</v>
      </c>
      <c r="N12" s="55"/>
    </row>
    <row r="13" spans="1:14" ht="18.75" x14ac:dyDescent="0.25">
      <c r="A13" s="63"/>
      <c r="B13" s="21">
        <v>0</v>
      </c>
      <c r="C13" s="21">
        <v>0</v>
      </c>
      <c r="D13" s="67"/>
      <c r="E13" s="98"/>
      <c r="F13" s="21">
        <v>0</v>
      </c>
      <c r="G13" s="55"/>
      <c r="H13" s="63"/>
      <c r="I13" s="21">
        <v>0</v>
      </c>
      <c r="J13" s="21">
        <v>0</v>
      </c>
      <c r="K13" s="67"/>
      <c r="L13" s="98"/>
      <c r="M13" s="21">
        <v>0</v>
      </c>
      <c r="N13" s="55"/>
    </row>
    <row r="14" spans="1:14" ht="18.75" x14ac:dyDescent="0.25">
      <c r="A14" s="63"/>
      <c r="B14" s="21">
        <v>0</v>
      </c>
      <c r="C14" s="21">
        <v>0</v>
      </c>
      <c r="D14" s="67"/>
      <c r="E14" s="98"/>
      <c r="F14" s="21">
        <v>0</v>
      </c>
      <c r="G14" s="55"/>
      <c r="H14" s="63"/>
      <c r="I14" s="21">
        <v>0</v>
      </c>
      <c r="J14" s="21">
        <v>0</v>
      </c>
      <c r="K14" s="67"/>
      <c r="L14" s="98"/>
      <c r="M14" s="21">
        <v>0</v>
      </c>
      <c r="N14" s="55"/>
    </row>
    <row r="15" spans="1:14" ht="18.75" x14ac:dyDescent="0.25">
      <c r="A15" s="63"/>
      <c r="B15" s="21">
        <v>0</v>
      </c>
      <c r="C15" s="21">
        <v>0</v>
      </c>
      <c r="D15" s="67"/>
      <c r="E15" s="98"/>
      <c r="F15" s="21">
        <v>0</v>
      </c>
      <c r="G15" s="55"/>
      <c r="H15" s="63"/>
      <c r="I15" s="21">
        <v>0</v>
      </c>
      <c r="J15" s="21">
        <v>0</v>
      </c>
      <c r="K15" s="67"/>
      <c r="L15" s="98"/>
      <c r="M15" s="21">
        <v>0</v>
      </c>
      <c r="N15" s="55"/>
    </row>
    <row r="16" spans="1:14" ht="18.75" x14ac:dyDescent="0.25">
      <c r="A16" s="63"/>
      <c r="B16" s="21">
        <v>0</v>
      </c>
      <c r="C16" s="21">
        <v>0</v>
      </c>
      <c r="D16" s="67"/>
      <c r="E16" s="98"/>
      <c r="F16" s="21">
        <v>0</v>
      </c>
      <c r="G16" s="55"/>
      <c r="H16" s="63"/>
      <c r="I16" s="21">
        <v>0</v>
      </c>
      <c r="J16" s="21">
        <v>0</v>
      </c>
      <c r="K16" s="67"/>
      <c r="L16" s="98"/>
      <c r="M16" s="21">
        <v>0</v>
      </c>
      <c r="N16" s="55"/>
    </row>
    <row r="17" spans="1:14" ht="18.75" x14ac:dyDescent="0.25">
      <c r="A17" s="63"/>
      <c r="B17" s="21">
        <v>0</v>
      </c>
      <c r="C17" s="21">
        <v>0</v>
      </c>
      <c r="D17" s="67"/>
      <c r="E17" s="98"/>
      <c r="F17" s="21">
        <v>0</v>
      </c>
      <c r="G17" s="55"/>
      <c r="H17" s="63"/>
      <c r="I17" s="21">
        <v>0</v>
      </c>
      <c r="J17" s="21">
        <v>0</v>
      </c>
      <c r="K17" s="67"/>
      <c r="L17" s="98"/>
      <c r="M17" s="21">
        <v>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8"/>
      <c r="F18" s="21">
        <v>0</v>
      </c>
      <c r="G18" s="55"/>
      <c r="H18" s="63"/>
      <c r="I18" s="21">
        <v>0</v>
      </c>
      <c r="J18" s="21">
        <v>0</v>
      </c>
      <c r="K18" s="67"/>
      <c r="L18" s="98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8"/>
      <c r="F19" s="21">
        <v>0</v>
      </c>
      <c r="G19" s="55"/>
      <c r="H19" s="63"/>
      <c r="I19" s="21">
        <v>0</v>
      </c>
      <c r="J19" s="21">
        <v>0</v>
      </c>
      <c r="K19" s="67"/>
      <c r="L19" s="98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8"/>
      <c r="F20" s="21">
        <v>0</v>
      </c>
      <c r="G20" s="55"/>
      <c r="H20" s="63"/>
      <c r="I20" s="21">
        <v>0</v>
      </c>
      <c r="J20" s="21">
        <v>0</v>
      </c>
      <c r="K20" s="67"/>
      <c r="L20" s="98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8"/>
      <c r="F21" s="21">
        <v>0</v>
      </c>
      <c r="G21" s="55"/>
      <c r="H21" s="63"/>
      <c r="I21" s="21">
        <v>0</v>
      </c>
      <c r="J21" s="21">
        <v>0</v>
      </c>
      <c r="K21" s="67"/>
      <c r="L21" s="98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8"/>
      <c r="F22" s="21">
        <v>0</v>
      </c>
      <c r="G22" s="55"/>
      <c r="H22" s="63"/>
      <c r="I22" s="21">
        <v>0</v>
      </c>
      <c r="J22" s="21">
        <v>0</v>
      </c>
      <c r="K22" s="67"/>
      <c r="L22" s="98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8"/>
      <c r="F23" s="21">
        <v>0</v>
      </c>
      <c r="G23" s="55"/>
      <c r="H23" s="63"/>
      <c r="I23" s="21">
        <v>0</v>
      </c>
      <c r="J23" s="21">
        <v>0</v>
      </c>
      <c r="K23" s="67"/>
      <c r="L23" s="98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8"/>
      <c r="F24" s="21">
        <v>0</v>
      </c>
      <c r="G24" s="55"/>
      <c r="H24" s="63"/>
      <c r="I24" s="21">
        <v>0</v>
      </c>
      <c r="J24" s="21">
        <v>0</v>
      </c>
      <c r="K24" s="67"/>
      <c r="L24" s="98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8"/>
      <c r="F25" s="21">
        <v>0</v>
      </c>
      <c r="G25" s="55"/>
      <c r="H25" s="63"/>
      <c r="I25" s="21">
        <v>0</v>
      </c>
      <c r="J25" s="21">
        <v>0</v>
      </c>
      <c r="K25" s="67"/>
      <c r="L25" s="98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8"/>
      <c r="F26" s="21">
        <v>0</v>
      </c>
      <c r="G26" s="55"/>
      <c r="H26" s="63"/>
      <c r="I26" s="21">
        <v>0</v>
      </c>
      <c r="J26" s="21">
        <v>0</v>
      </c>
      <c r="K26" s="67"/>
      <c r="L26" s="98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8"/>
      <c r="F27" s="21">
        <v>0</v>
      </c>
      <c r="G27" s="55"/>
      <c r="H27" s="63"/>
      <c r="I27" s="21">
        <v>0</v>
      </c>
      <c r="J27" s="21">
        <v>0</v>
      </c>
      <c r="K27" s="67"/>
      <c r="L27" s="98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8"/>
      <c r="F28" s="21">
        <v>0</v>
      </c>
      <c r="G28" s="55"/>
      <c r="H28" s="63"/>
      <c r="I28" s="21">
        <v>0</v>
      </c>
      <c r="J28" s="21">
        <v>0</v>
      </c>
      <c r="K28" s="67"/>
      <c r="L28" s="98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8"/>
      <c r="F29" s="21">
        <v>0</v>
      </c>
      <c r="G29" s="55"/>
      <c r="H29" s="63"/>
      <c r="I29" s="21">
        <v>0</v>
      </c>
      <c r="J29" s="21">
        <v>0</v>
      </c>
      <c r="K29" s="67"/>
      <c r="L29" s="98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8"/>
      <c r="F30" s="21">
        <v>0</v>
      </c>
      <c r="G30" s="55"/>
      <c r="H30" s="63"/>
      <c r="I30" s="21">
        <v>0</v>
      </c>
      <c r="J30" s="21">
        <v>0</v>
      </c>
      <c r="K30" s="67"/>
      <c r="L30" s="98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8"/>
      <c r="F31" s="21">
        <v>0</v>
      </c>
      <c r="G31" s="55"/>
      <c r="H31" s="63"/>
      <c r="I31" s="21">
        <v>0</v>
      </c>
      <c r="J31" s="21">
        <v>0</v>
      </c>
      <c r="K31" s="67"/>
      <c r="L31" s="98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8"/>
      <c r="F32" s="21">
        <v>0</v>
      </c>
      <c r="G32" s="55"/>
      <c r="H32" s="63"/>
      <c r="I32" s="21">
        <v>0</v>
      </c>
      <c r="J32" s="21">
        <v>0</v>
      </c>
      <c r="K32" s="67"/>
      <c r="L32" s="98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8"/>
      <c r="F33" s="21">
        <v>0</v>
      </c>
      <c r="G33" s="55"/>
      <c r="H33" s="63"/>
      <c r="I33" s="21">
        <v>0</v>
      </c>
      <c r="J33" s="21">
        <v>0</v>
      </c>
      <c r="K33" s="67"/>
      <c r="L33" s="98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8"/>
      <c r="F34" s="21">
        <v>0</v>
      </c>
      <c r="G34" s="55"/>
      <c r="H34" s="63"/>
      <c r="I34" s="21">
        <v>0</v>
      </c>
      <c r="J34" s="21">
        <v>0</v>
      </c>
      <c r="K34" s="67"/>
      <c r="L34" s="98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8"/>
      <c r="F35" s="21">
        <v>0</v>
      </c>
      <c r="G35" s="55"/>
      <c r="H35" s="63"/>
      <c r="I35" s="21">
        <v>0</v>
      </c>
      <c r="J35" s="21">
        <v>0</v>
      </c>
      <c r="K35" s="67"/>
      <c r="L35" s="98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8"/>
      <c r="F36" s="21">
        <v>0</v>
      </c>
      <c r="G36" s="55"/>
      <c r="H36" s="63"/>
      <c r="I36" s="21">
        <v>0</v>
      </c>
      <c r="J36" s="21">
        <v>0</v>
      </c>
      <c r="K36" s="67"/>
      <c r="L36" s="98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8"/>
      <c r="F37" s="21">
        <v>0</v>
      </c>
      <c r="G37" s="55"/>
      <c r="H37" s="63"/>
      <c r="I37" s="21">
        <v>0</v>
      </c>
      <c r="J37" s="21">
        <v>0</v>
      </c>
      <c r="K37" s="67"/>
      <c r="L37" s="98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8"/>
      <c r="F38" s="21">
        <v>0</v>
      </c>
      <c r="G38" s="55"/>
      <c r="H38" s="63"/>
      <c r="I38" s="21">
        <v>0</v>
      </c>
      <c r="J38" s="21">
        <v>0</v>
      </c>
      <c r="K38" s="67"/>
      <c r="L38" s="98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8"/>
      <c r="F39" s="21">
        <v>0</v>
      </c>
      <c r="G39" s="55"/>
      <c r="H39" s="63"/>
      <c r="I39" s="21">
        <v>0</v>
      </c>
      <c r="J39" s="21">
        <v>0</v>
      </c>
      <c r="K39" s="67"/>
      <c r="L39" s="98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8"/>
      <c r="F40" s="21">
        <v>0</v>
      </c>
      <c r="G40" s="55"/>
      <c r="H40" s="63"/>
      <c r="I40" s="21">
        <v>0</v>
      </c>
      <c r="J40" s="21">
        <v>0</v>
      </c>
      <c r="K40" s="67"/>
      <c r="L40" s="98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8"/>
      <c r="F41" s="21">
        <v>0</v>
      </c>
      <c r="G41" s="55"/>
      <c r="H41" s="63"/>
      <c r="I41" s="21">
        <v>0</v>
      </c>
      <c r="J41" s="21">
        <v>0</v>
      </c>
      <c r="K41" s="67"/>
      <c r="L41" s="98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8"/>
      <c r="F42" s="21">
        <v>0</v>
      </c>
      <c r="G42" s="55"/>
      <c r="H42" s="63"/>
      <c r="I42" s="21">
        <v>0</v>
      </c>
      <c r="J42" s="21">
        <v>0</v>
      </c>
      <c r="K42" s="67"/>
      <c r="L42" s="98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8"/>
      <c r="F43" s="21">
        <v>0</v>
      </c>
      <c r="G43" s="55"/>
      <c r="H43" s="63"/>
      <c r="I43" s="21">
        <v>0</v>
      </c>
      <c r="J43" s="21">
        <v>0</v>
      </c>
      <c r="K43" s="67"/>
      <c r="L43" s="98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8"/>
      <c r="F44" s="21">
        <v>0</v>
      </c>
      <c r="G44" s="55"/>
      <c r="H44" s="63"/>
      <c r="I44" s="21">
        <v>0</v>
      </c>
      <c r="J44" s="21">
        <v>0</v>
      </c>
      <c r="K44" s="67"/>
      <c r="L44" s="98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8"/>
      <c r="F45" s="21">
        <v>0</v>
      </c>
      <c r="G45" s="55"/>
      <c r="H45" s="63"/>
      <c r="I45" s="21">
        <v>0</v>
      </c>
      <c r="J45" s="21">
        <v>0</v>
      </c>
      <c r="K45" s="67"/>
      <c r="L45" s="98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8"/>
      <c r="F46" s="21">
        <v>0</v>
      </c>
      <c r="G46" s="55"/>
      <c r="H46" s="63"/>
      <c r="I46" s="21">
        <v>0</v>
      </c>
      <c r="J46" s="21">
        <v>0</v>
      </c>
      <c r="K46" s="67"/>
      <c r="L46" s="98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8"/>
      <c r="F47" s="21">
        <v>0</v>
      </c>
      <c r="G47" s="55"/>
      <c r="H47" s="63"/>
      <c r="I47" s="21">
        <v>0</v>
      </c>
      <c r="J47" s="21">
        <v>0</v>
      </c>
      <c r="K47" s="67"/>
      <c r="L47" s="98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8"/>
      <c r="F48" s="21">
        <v>0</v>
      </c>
      <c r="G48" s="55"/>
      <c r="H48" s="63"/>
      <c r="I48" s="21">
        <v>0</v>
      </c>
      <c r="J48" s="21">
        <v>0</v>
      </c>
      <c r="K48" s="67"/>
      <c r="L48" s="98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8"/>
      <c r="F49" s="21">
        <v>0</v>
      </c>
      <c r="G49" s="55"/>
      <c r="H49" s="63"/>
      <c r="I49" s="21">
        <v>0</v>
      </c>
      <c r="J49" s="21">
        <v>0</v>
      </c>
      <c r="K49" s="67"/>
      <c r="L49" s="98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8"/>
      <c r="F50" s="21">
        <v>0</v>
      </c>
      <c r="G50" s="55"/>
      <c r="H50" s="63"/>
      <c r="I50" s="21">
        <v>0</v>
      </c>
      <c r="J50" s="21">
        <v>0</v>
      </c>
      <c r="K50" s="67"/>
      <c r="L50" s="98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8"/>
      <c r="F51" s="21">
        <v>0</v>
      </c>
      <c r="G51" s="55"/>
      <c r="H51" s="63"/>
      <c r="I51" s="21">
        <v>0</v>
      </c>
      <c r="J51" s="21">
        <v>0</v>
      </c>
      <c r="K51" s="67"/>
      <c r="L51" s="98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8"/>
      <c r="F52" s="21">
        <v>0</v>
      </c>
      <c r="G52" s="55"/>
      <c r="H52" s="63"/>
      <c r="I52" s="21">
        <v>0</v>
      </c>
      <c r="J52" s="21">
        <v>0</v>
      </c>
      <c r="K52" s="67"/>
      <c r="L52" s="98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8"/>
      <c r="F53" s="21">
        <v>0</v>
      </c>
      <c r="G53" s="55"/>
      <c r="H53" s="63"/>
      <c r="I53" s="21">
        <v>0</v>
      </c>
      <c r="J53" s="21">
        <v>0</v>
      </c>
      <c r="K53" s="67"/>
      <c r="L53" s="98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8"/>
      <c r="F54" s="21">
        <v>0</v>
      </c>
      <c r="G54" s="55"/>
      <c r="H54" s="63"/>
      <c r="I54" s="21">
        <v>0</v>
      </c>
      <c r="J54" s="21">
        <v>0</v>
      </c>
      <c r="K54" s="67"/>
      <c r="L54" s="98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8"/>
      <c r="F55" s="21">
        <v>0</v>
      </c>
      <c r="G55" s="55"/>
      <c r="H55" s="63"/>
      <c r="I55" s="21">
        <v>0</v>
      </c>
      <c r="J55" s="21">
        <v>0</v>
      </c>
      <c r="K55" s="67"/>
      <c r="L55" s="98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8"/>
      <c r="F56" s="21">
        <v>0</v>
      </c>
      <c r="G56" s="55"/>
      <c r="H56" s="63"/>
      <c r="I56" s="21">
        <v>0</v>
      </c>
      <c r="J56" s="21">
        <v>0</v>
      </c>
      <c r="K56" s="67"/>
      <c r="L56" s="98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8"/>
      <c r="F57" s="21">
        <v>0</v>
      </c>
      <c r="G57" s="55"/>
      <c r="H57" s="63"/>
      <c r="I57" s="21">
        <v>0</v>
      </c>
      <c r="J57" s="21">
        <v>0</v>
      </c>
      <c r="K57" s="67"/>
      <c r="L57" s="98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8"/>
      <c r="F58" s="21">
        <v>0</v>
      </c>
      <c r="G58" s="55"/>
      <c r="H58" s="63"/>
      <c r="I58" s="21">
        <v>0</v>
      </c>
      <c r="J58" s="21">
        <v>0</v>
      </c>
      <c r="K58" s="67"/>
      <c r="L58" s="98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8"/>
      <c r="F59" s="21">
        <v>0</v>
      </c>
      <c r="G59" s="55"/>
      <c r="H59" s="63"/>
      <c r="I59" s="21">
        <v>0</v>
      </c>
      <c r="J59" s="21">
        <v>0</v>
      </c>
      <c r="K59" s="67"/>
      <c r="L59" s="98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8"/>
      <c r="F60" s="21">
        <v>0</v>
      </c>
      <c r="G60" s="55"/>
      <c r="H60" s="63"/>
      <c r="I60" s="21">
        <v>0</v>
      </c>
      <c r="J60" s="21">
        <v>0</v>
      </c>
      <c r="K60" s="67"/>
      <c r="L60" s="98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8"/>
      <c r="F61" s="21">
        <v>0</v>
      </c>
      <c r="G61" s="55"/>
      <c r="H61" s="63"/>
      <c r="I61" s="21">
        <v>0</v>
      </c>
      <c r="J61" s="21">
        <v>0</v>
      </c>
      <c r="K61" s="67"/>
      <c r="L61" s="98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8"/>
      <c r="F62" s="21">
        <v>0</v>
      </c>
      <c r="G62" s="55"/>
      <c r="H62" s="63"/>
      <c r="I62" s="21">
        <v>0</v>
      </c>
      <c r="J62" s="21">
        <v>0</v>
      </c>
      <c r="K62" s="67"/>
      <c r="L62" s="98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8"/>
      <c r="F63" s="21">
        <v>0</v>
      </c>
      <c r="G63" s="55"/>
      <c r="H63" s="63"/>
      <c r="I63" s="21">
        <v>0</v>
      </c>
      <c r="J63" s="21">
        <v>0</v>
      </c>
      <c r="K63" s="67"/>
      <c r="L63" s="98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8"/>
      <c r="F64" s="21">
        <v>0</v>
      </c>
      <c r="G64" s="55"/>
      <c r="H64" s="63"/>
      <c r="I64" s="21">
        <v>0</v>
      </c>
      <c r="J64" s="21">
        <v>0</v>
      </c>
      <c r="K64" s="67"/>
      <c r="L64" s="98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8"/>
      <c r="F65" s="21">
        <v>0</v>
      </c>
      <c r="G65" s="55"/>
      <c r="H65" s="63"/>
      <c r="I65" s="21">
        <v>0</v>
      </c>
      <c r="J65" s="21">
        <v>0</v>
      </c>
      <c r="K65" s="67"/>
      <c r="L65" s="98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8"/>
      <c r="F66" s="21">
        <v>0</v>
      </c>
      <c r="G66" s="55"/>
      <c r="H66" s="63"/>
      <c r="I66" s="21">
        <v>0</v>
      </c>
      <c r="J66" s="21">
        <v>0</v>
      </c>
      <c r="K66" s="67"/>
      <c r="L66" s="98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8"/>
      <c r="F67" s="21">
        <v>0</v>
      </c>
      <c r="G67" s="55"/>
      <c r="H67" s="63"/>
      <c r="I67" s="21">
        <v>0</v>
      </c>
      <c r="J67" s="21">
        <v>0</v>
      </c>
      <c r="K67" s="67"/>
      <c r="L67" s="98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8"/>
      <c r="F68" s="21">
        <v>0</v>
      </c>
      <c r="G68" s="55"/>
      <c r="H68" s="63"/>
      <c r="I68" s="21">
        <v>0</v>
      </c>
      <c r="J68" s="21">
        <v>0</v>
      </c>
      <c r="K68" s="67"/>
      <c r="L68" s="98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8"/>
      <c r="F69" s="21">
        <v>0</v>
      </c>
      <c r="G69" s="55"/>
      <c r="H69" s="63"/>
      <c r="I69" s="21">
        <v>0</v>
      </c>
      <c r="J69" s="21">
        <v>0</v>
      </c>
      <c r="K69" s="67"/>
      <c r="L69" s="98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8"/>
      <c r="F70" s="21">
        <v>0</v>
      </c>
      <c r="G70" s="55"/>
      <c r="H70" s="63"/>
      <c r="I70" s="21">
        <v>0</v>
      </c>
      <c r="J70" s="21">
        <v>0</v>
      </c>
      <c r="K70" s="67"/>
      <c r="L70" s="98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8"/>
      <c r="F71" s="21">
        <v>0</v>
      </c>
      <c r="G71" s="55"/>
      <c r="H71" s="63"/>
      <c r="I71" s="21">
        <v>0</v>
      </c>
      <c r="J71" s="21">
        <v>0</v>
      </c>
      <c r="K71" s="67"/>
      <c r="L71" s="98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8"/>
      <c r="F72" s="21">
        <v>0</v>
      </c>
      <c r="G72" s="55"/>
      <c r="H72" s="63"/>
      <c r="I72" s="21">
        <v>0</v>
      </c>
      <c r="J72" s="21">
        <v>0</v>
      </c>
      <c r="K72" s="67"/>
      <c r="L72" s="98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8"/>
      <c r="F73" s="21">
        <v>0</v>
      </c>
      <c r="G73" s="55"/>
      <c r="H73" s="63"/>
      <c r="I73" s="21">
        <v>0</v>
      </c>
      <c r="J73" s="21">
        <v>0</v>
      </c>
      <c r="K73" s="67"/>
      <c r="L73" s="98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8"/>
      <c r="F74" s="21">
        <v>0</v>
      </c>
      <c r="G74" s="55"/>
      <c r="H74" s="63"/>
      <c r="I74" s="21">
        <v>0</v>
      </c>
      <c r="J74" s="21">
        <v>0</v>
      </c>
      <c r="K74" s="67"/>
      <c r="L74" s="98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8"/>
      <c r="F75" s="21">
        <v>0</v>
      </c>
      <c r="G75" s="55"/>
      <c r="H75" s="63"/>
      <c r="I75" s="21">
        <v>0</v>
      </c>
      <c r="J75" s="21">
        <v>0</v>
      </c>
      <c r="K75" s="67"/>
      <c r="L75" s="98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8"/>
      <c r="F76" s="21">
        <v>0</v>
      </c>
      <c r="G76" s="55"/>
      <c r="H76" s="63"/>
      <c r="I76" s="21">
        <v>0</v>
      </c>
      <c r="J76" s="21">
        <v>0</v>
      </c>
      <c r="K76" s="67"/>
      <c r="L76" s="98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8"/>
      <c r="F77" s="21">
        <v>0</v>
      </c>
      <c r="G77" s="55"/>
      <c r="H77" s="63"/>
      <c r="I77" s="21">
        <v>0</v>
      </c>
      <c r="J77" s="21">
        <v>0</v>
      </c>
      <c r="K77" s="67"/>
      <c r="L77" s="98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8"/>
      <c r="F78" s="21">
        <v>0</v>
      </c>
      <c r="G78" s="55"/>
      <c r="H78" s="63"/>
      <c r="I78" s="21">
        <v>0</v>
      </c>
      <c r="J78" s="21">
        <v>0</v>
      </c>
      <c r="K78" s="67"/>
      <c r="L78" s="98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8"/>
      <c r="F79" s="21">
        <v>0</v>
      </c>
      <c r="G79" s="55"/>
      <c r="H79" s="63"/>
      <c r="I79" s="21">
        <v>0</v>
      </c>
      <c r="J79" s="21">
        <v>0</v>
      </c>
      <c r="K79" s="67"/>
      <c r="L79" s="98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8"/>
      <c r="F80" s="21">
        <v>0</v>
      </c>
      <c r="G80" s="55"/>
      <c r="H80" s="63"/>
      <c r="I80" s="21">
        <v>0</v>
      </c>
      <c r="J80" s="21">
        <v>0</v>
      </c>
      <c r="K80" s="67"/>
      <c r="L80" s="98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8"/>
      <c r="F81" s="21">
        <v>0</v>
      </c>
      <c r="G81" s="55"/>
      <c r="H81" s="63"/>
      <c r="I81" s="21">
        <v>0</v>
      </c>
      <c r="J81" s="21">
        <v>0</v>
      </c>
      <c r="K81" s="67"/>
      <c r="L81" s="98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8"/>
      <c r="F82" s="21">
        <v>0</v>
      </c>
      <c r="G82" s="55"/>
      <c r="H82" s="63"/>
      <c r="I82" s="21">
        <v>0</v>
      </c>
      <c r="J82" s="21">
        <v>0</v>
      </c>
      <c r="K82" s="67"/>
      <c r="L82" s="98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8"/>
      <c r="F83" s="21">
        <v>0</v>
      </c>
      <c r="G83" s="55"/>
      <c r="H83" s="63"/>
      <c r="I83" s="21">
        <v>0</v>
      </c>
      <c r="J83" s="21">
        <v>0</v>
      </c>
      <c r="K83" s="67"/>
      <c r="L83" s="98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8"/>
      <c r="F84" s="21">
        <v>0</v>
      </c>
      <c r="G84" s="55"/>
      <c r="H84" s="63"/>
      <c r="I84" s="21">
        <v>0</v>
      </c>
      <c r="J84" s="21">
        <v>0</v>
      </c>
      <c r="K84" s="67"/>
      <c r="L84" s="98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8"/>
      <c r="F85" s="21">
        <v>0</v>
      </c>
      <c r="G85" s="55"/>
      <c r="H85" s="63"/>
      <c r="I85" s="21">
        <v>0</v>
      </c>
      <c r="J85" s="21">
        <v>0</v>
      </c>
      <c r="K85" s="67"/>
      <c r="L85" s="98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8"/>
      <c r="F86" s="21">
        <v>0</v>
      </c>
      <c r="G86" s="55"/>
      <c r="H86" s="63"/>
      <c r="I86" s="21">
        <v>0</v>
      </c>
      <c r="J86" s="21">
        <v>0</v>
      </c>
      <c r="K86" s="67"/>
      <c r="L86" s="98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8"/>
      <c r="F87" s="21">
        <v>0</v>
      </c>
      <c r="G87" s="55"/>
      <c r="H87" s="63"/>
      <c r="I87" s="21">
        <v>0</v>
      </c>
      <c r="J87" s="21">
        <v>0</v>
      </c>
      <c r="K87" s="67"/>
      <c r="L87" s="98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8"/>
      <c r="F88" s="21">
        <v>0</v>
      </c>
      <c r="G88" s="55"/>
      <c r="H88" s="63"/>
      <c r="I88" s="21">
        <v>0</v>
      </c>
      <c r="J88" s="21">
        <v>0</v>
      </c>
      <c r="K88" s="67"/>
      <c r="L88" s="98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8"/>
      <c r="F89" s="21">
        <v>0</v>
      </c>
      <c r="G89" s="55"/>
      <c r="H89" s="63"/>
      <c r="I89" s="21">
        <v>0</v>
      </c>
      <c r="J89" s="21">
        <v>0</v>
      </c>
      <c r="K89" s="67"/>
      <c r="L89" s="98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8"/>
      <c r="F90" s="21">
        <v>0</v>
      </c>
      <c r="G90" s="55"/>
      <c r="H90" s="63"/>
      <c r="I90" s="21">
        <v>0</v>
      </c>
      <c r="J90" s="21">
        <v>0</v>
      </c>
      <c r="K90" s="67"/>
      <c r="L90" s="98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8"/>
      <c r="F91" s="21">
        <v>0</v>
      </c>
      <c r="G91" s="55"/>
      <c r="H91" s="63"/>
      <c r="I91" s="21">
        <v>0</v>
      </c>
      <c r="J91" s="21">
        <v>0</v>
      </c>
      <c r="K91" s="67"/>
      <c r="L91" s="98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8"/>
      <c r="F92" s="21">
        <v>0</v>
      </c>
      <c r="G92" s="55"/>
      <c r="H92" s="63"/>
      <c r="I92" s="21">
        <v>0</v>
      </c>
      <c r="J92" s="21">
        <v>0</v>
      </c>
      <c r="K92" s="67"/>
      <c r="L92" s="98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8"/>
      <c r="F93" s="21">
        <v>0</v>
      </c>
      <c r="G93" s="55"/>
      <c r="H93" s="63"/>
      <c r="I93" s="21">
        <v>0</v>
      </c>
      <c r="J93" s="21">
        <v>0</v>
      </c>
      <c r="K93" s="67"/>
      <c r="L93" s="98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8"/>
      <c r="F94" s="21">
        <v>0</v>
      </c>
      <c r="G94" s="55"/>
      <c r="H94" s="63"/>
      <c r="I94" s="21">
        <v>0</v>
      </c>
      <c r="J94" s="21">
        <v>0</v>
      </c>
      <c r="K94" s="67"/>
      <c r="L94" s="98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8"/>
      <c r="F95" s="21">
        <v>0</v>
      </c>
      <c r="G95" s="55"/>
      <c r="H95" s="63"/>
      <c r="I95" s="21">
        <v>0</v>
      </c>
      <c r="J95" s="21">
        <v>0</v>
      </c>
      <c r="K95" s="67"/>
      <c r="L95" s="98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8"/>
      <c r="F96" s="21">
        <v>0</v>
      </c>
      <c r="G96" s="55"/>
      <c r="H96" s="63"/>
      <c r="I96" s="21">
        <v>0</v>
      </c>
      <c r="J96" s="21">
        <v>0</v>
      </c>
      <c r="K96" s="67"/>
      <c r="L96" s="98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8"/>
      <c r="F97" s="21">
        <v>0</v>
      </c>
      <c r="G97" s="55"/>
      <c r="H97" s="63"/>
      <c r="I97" s="21">
        <v>0</v>
      </c>
      <c r="J97" s="21">
        <v>0</v>
      </c>
      <c r="K97" s="67"/>
      <c r="L97" s="98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8"/>
      <c r="F98" s="21">
        <v>0</v>
      </c>
      <c r="G98" s="55"/>
      <c r="H98" s="63"/>
      <c r="I98" s="21">
        <v>0</v>
      </c>
      <c r="J98" s="21">
        <v>0</v>
      </c>
      <c r="K98" s="67"/>
      <c r="L98" s="98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8"/>
      <c r="F99" s="21">
        <v>0</v>
      </c>
      <c r="G99" s="55"/>
      <c r="H99" s="63"/>
      <c r="I99" s="21">
        <v>0</v>
      </c>
      <c r="J99" s="21">
        <v>0</v>
      </c>
      <c r="K99" s="67"/>
      <c r="L99" s="98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8"/>
      <c r="F100" s="21">
        <v>0</v>
      </c>
      <c r="G100" s="55"/>
      <c r="H100" s="63"/>
      <c r="I100" s="21">
        <v>0</v>
      </c>
      <c r="J100" s="21">
        <v>0</v>
      </c>
      <c r="K100" s="67"/>
      <c r="L100" s="98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8"/>
      <c r="F101" s="21">
        <v>0</v>
      </c>
      <c r="G101" s="55"/>
      <c r="H101" s="63"/>
      <c r="I101" s="21">
        <v>0</v>
      </c>
      <c r="J101" s="21">
        <v>0</v>
      </c>
      <c r="K101" s="67"/>
      <c r="L101" s="98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8"/>
      <c r="F102" s="21">
        <v>0</v>
      </c>
      <c r="G102" s="55"/>
      <c r="H102" s="63"/>
      <c r="I102" s="21">
        <v>0</v>
      </c>
      <c r="J102" s="21">
        <v>0</v>
      </c>
      <c r="K102" s="67"/>
      <c r="L102" s="98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8"/>
      <c r="F103" s="21">
        <v>0</v>
      </c>
      <c r="G103" s="55"/>
      <c r="H103" s="63"/>
      <c r="I103" s="21">
        <v>0</v>
      </c>
      <c r="J103" s="21">
        <v>0</v>
      </c>
      <c r="K103" s="67"/>
      <c r="L103" s="98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8"/>
      <c r="F104" s="21">
        <v>0</v>
      </c>
      <c r="G104" s="55"/>
      <c r="H104" s="63"/>
      <c r="I104" s="21">
        <v>0</v>
      </c>
      <c r="J104" s="21">
        <v>0</v>
      </c>
      <c r="K104" s="67"/>
      <c r="L104" s="98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8"/>
      <c r="F105" s="21">
        <v>0</v>
      </c>
      <c r="G105" s="55"/>
      <c r="H105" s="63"/>
      <c r="I105" s="21">
        <v>0</v>
      </c>
      <c r="J105" s="21">
        <v>0</v>
      </c>
      <c r="K105" s="67"/>
      <c r="L105" s="98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8"/>
      <c r="F106" s="21">
        <v>0</v>
      </c>
      <c r="G106" s="55"/>
      <c r="H106" s="63"/>
      <c r="I106" s="21">
        <v>0</v>
      </c>
      <c r="J106" s="21">
        <v>0</v>
      </c>
      <c r="K106" s="67"/>
      <c r="L106" s="98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8"/>
      <c r="F107" s="21">
        <v>0</v>
      </c>
      <c r="G107" s="55"/>
      <c r="H107" s="63"/>
      <c r="I107" s="21">
        <v>0</v>
      </c>
      <c r="J107" s="21">
        <v>0</v>
      </c>
      <c r="K107" s="67"/>
      <c r="L107" s="98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8"/>
      <c r="F108" s="21">
        <v>0</v>
      </c>
      <c r="G108" s="55"/>
      <c r="H108" s="63"/>
      <c r="I108" s="21">
        <v>0</v>
      </c>
      <c r="J108" s="21">
        <v>0</v>
      </c>
      <c r="K108" s="67"/>
      <c r="L108" s="98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8"/>
      <c r="F109" s="21">
        <v>0</v>
      </c>
      <c r="G109" s="55"/>
      <c r="H109" s="63"/>
      <c r="I109" s="21">
        <v>0</v>
      </c>
      <c r="J109" s="21">
        <v>0</v>
      </c>
      <c r="K109" s="67"/>
      <c r="L109" s="98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8"/>
      <c r="F110" s="21">
        <v>0</v>
      </c>
      <c r="G110" s="55"/>
      <c r="H110" s="63"/>
      <c r="I110" s="21">
        <v>0</v>
      </c>
      <c r="J110" s="21">
        <v>0</v>
      </c>
      <c r="K110" s="67"/>
      <c r="L110" s="98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8"/>
      <c r="F111" s="21">
        <v>0</v>
      </c>
      <c r="G111" s="55"/>
      <c r="H111" s="63"/>
      <c r="I111" s="21">
        <v>0</v>
      </c>
      <c r="J111" s="21">
        <v>0</v>
      </c>
      <c r="K111" s="67"/>
      <c r="L111" s="98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8"/>
      <c r="F112" s="21">
        <v>0</v>
      </c>
      <c r="G112" s="55"/>
      <c r="H112" s="63"/>
      <c r="I112" s="21">
        <v>0</v>
      </c>
      <c r="J112" s="21">
        <v>0</v>
      </c>
      <c r="K112" s="67"/>
      <c r="L112" s="98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8"/>
      <c r="F113" s="21">
        <v>0</v>
      </c>
      <c r="G113" s="55"/>
      <c r="H113" s="63"/>
      <c r="I113" s="21">
        <v>0</v>
      </c>
      <c r="J113" s="21">
        <v>0</v>
      </c>
      <c r="K113" s="67"/>
      <c r="L113" s="98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8"/>
      <c r="F114" s="21">
        <v>0</v>
      </c>
      <c r="G114" s="55"/>
      <c r="H114" s="63"/>
      <c r="I114" s="21">
        <v>0</v>
      </c>
      <c r="J114" s="21">
        <v>0</v>
      </c>
      <c r="K114" s="67"/>
      <c r="L114" s="98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8"/>
      <c r="F115" s="21">
        <v>0</v>
      </c>
      <c r="G115" s="55"/>
      <c r="H115" s="63"/>
      <c r="I115" s="21">
        <v>0</v>
      </c>
      <c r="J115" s="21">
        <v>0</v>
      </c>
      <c r="K115" s="67"/>
      <c r="L115" s="98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8"/>
      <c r="F116" s="21">
        <v>0</v>
      </c>
      <c r="G116" s="55"/>
      <c r="H116" s="63"/>
      <c r="I116" s="21">
        <v>0</v>
      </c>
      <c r="J116" s="21">
        <v>0</v>
      </c>
      <c r="K116" s="67"/>
      <c r="L116" s="98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8"/>
      <c r="F117" s="21">
        <v>0</v>
      </c>
      <c r="G117" s="55"/>
      <c r="H117" s="63"/>
      <c r="I117" s="21">
        <v>0</v>
      </c>
      <c r="J117" s="21">
        <v>0</v>
      </c>
      <c r="K117" s="67"/>
      <c r="L117" s="98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8"/>
      <c r="F118" s="21">
        <v>0</v>
      </c>
      <c r="G118" s="55"/>
      <c r="H118" s="63"/>
      <c r="I118" s="21">
        <v>0</v>
      </c>
      <c r="J118" s="21">
        <v>0</v>
      </c>
      <c r="K118" s="67"/>
      <c r="L118" s="98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8"/>
      <c r="F119" s="21">
        <v>0</v>
      </c>
      <c r="G119" s="55"/>
      <c r="H119" s="63"/>
      <c r="I119" s="21">
        <v>0</v>
      </c>
      <c r="J119" s="21">
        <v>0</v>
      </c>
      <c r="K119" s="67"/>
      <c r="L119" s="98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8"/>
      <c r="F120" s="21">
        <v>0</v>
      </c>
      <c r="G120" s="55"/>
      <c r="H120" s="63"/>
      <c r="I120" s="21">
        <v>0</v>
      </c>
      <c r="J120" s="21">
        <v>0</v>
      </c>
      <c r="K120" s="67"/>
      <c r="L120" s="98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8"/>
      <c r="F121" s="21">
        <v>0</v>
      </c>
      <c r="G121" s="55"/>
      <c r="H121" s="63"/>
      <c r="I121" s="21">
        <v>0</v>
      </c>
      <c r="J121" s="21">
        <v>0</v>
      </c>
      <c r="K121" s="67"/>
      <c r="L121" s="98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8"/>
      <c r="F122" s="21">
        <v>0</v>
      </c>
      <c r="G122" s="55"/>
      <c r="H122" s="63"/>
      <c r="I122" s="21">
        <v>0</v>
      </c>
      <c r="J122" s="21">
        <v>0</v>
      </c>
      <c r="K122" s="67"/>
      <c r="L122" s="98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8"/>
      <c r="F123" s="21">
        <v>0</v>
      </c>
      <c r="G123" s="55"/>
      <c r="H123" s="63"/>
      <c r="I123" s="21">
        <v>0</v>
      </c>
      <c r="J123" s="21">
        <v>0</v>
      </c>
      <c r="K123" s="67"/>
      <c r="L123" s="98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8"/>
      <c r="F124" s="21">
        <v>0</v>
      </c>
      <c r="G124" s="55"/>
      <c r="H124" s="63"/>
      <c r="I124" s="21">
        <v>0</v>
      </c>
      <c r="J124" s="21">
        <v>0</v>
      </c>
      <c r="K124" s="67"/>
      <c r="L124" s="98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8"/>
      <c r="F125" s="21">
        <v>0</v>
      </c>
      <c r="G125" s="55"/>
      <c r="H125" s="63"/>
      <c r="I125" s="21">
        <v>0</v>
      </c>
      <c r="J125" s="21">
        <v>0</v>
      </c>
      <c r="K125" s="67"/>
      <c r="L125" s="98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8"/>
      <c r="F126" s="21">
        <v>0</v>
      </c>
      <c r="G126" s="55"/>
      <c r="H126" s="63"/>
      <c r="I126" s="21">
        <v>0</v>
      </c>
      <c r="J126" s="21">
        <v>0</v>
      </c>
      <c r="K126" s="67"/>
      <c r="L126" s="98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8"/>
      <c r="F127" s="21">
        <v>0</v>
      </c>
      <c r="G127" s="55"/>
      <c r="H127" s="63"/>
      <c r="I127" s="21">
        <v>0</v>
      </c>
      <c r="J127" s="21">
        <v>0</v>
      </c>
      <c r="K127" s="67"/>
      <c r="L127" s="98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8"/>
      <c r="F128" s="21">
        <v>0</v>
      </c>
      <c r="G128" s="55"/>
      <c r="H128" s="63"/>
      <c r="I128" s="21">
        <v>0</v>
      </c>
      <c r="J128" s="21">
        <v>0</v>
      </c>
      <c r="K128" s="67"/>
      <c r="L128" s="98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8"/>
      <c r="F129" s="21">
        <v>0</v>
      </c>
      <c r="G129" s="55"/>
      <c r="H129" s="63"/>
      <c r="I129" s="21">
        <v>0</v>
      </c>
      <c r="J129" s="21">
        <v>0</v>
      </c>
      <c r="K129" s="67"/>
      <c r="L129" s="98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8"/>
      <c r="F130" s="21">
        <v>0</v>
      </c>
      <c r="G130" s="55"/>
      <c r="H130" s="63"/>
      <c r="I130" s="21">
        <v>0</v>
      </c>
      <c r="J130" s="21">
        <v>0</v>
      </c>
      <c r="K130" s="67"/>
      <c r="L130" s="98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8"/>
      <c r="F131" s="21">
        <v>0</v>
      </c>
      <c r="G131" s="55"/>
      <c r="H131" s="63"/>
      <c r="I131" s="21">
        <v>0</v>
      </c>
      <c r="J131" s="21">
        <v>0</v>
      </c>
      <c r="K131" s="67"/>
      <c r="L131" s="98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8"/>
      <c r="F132" s="21">
        <v>0</v>
      </c>
      <c r="G132" s="55"/>
      <c r="H132" s="63"/>
      <c r="I132" s="21">
        <v>0</v>
      </c>
      <c r="J132" s="21">
        <v>0</v>
      </c>
      <c r="K132" s="67"/>
      <c r="L132" s="98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8"/>
      <c r="F133" s="21">
        <v>0</v>
      </c>
      <c r="G133" s="55"/>
      <c r="H133" s="63"/>
      <c r="I133" s="21">
        <v>0</v>
      </c>
      <c r="J133" s="21">
        <v>0</v>
      </c>
      <c r="K133" s="67"/>
      <c r="L133" s="98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8"/>
      <c r="F134" s="21">
        <v>0</v>
      </c>
      <c r="G134" s="55"/>
      <c r="H134" s="63"/>
      <c r="I134" s="21">
        <v>0</v>
      </c>
      <c r="J134" s="21">
        <v>0</v>
      </c>
      <c r="K134" s="67"/>
      <c r="L134" s="98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8"/>
      <c r="F135" s="21">
        <v>0</v>
      </c>
      <c r="G135" s="55"/>
      <c r="H135" s="63"/>
      <c r="I135" s="21">
        <v>0</v>
      </c>
      <c r="J135" s="21">
        <v>0</v>
      </c>
      <c r="K135" s="67"/>
      <c r="L135" s="98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8"/>
      <c r="F136" s="21">
        <v>0</v>
      </c>
      <c r="G136" s="55"/>
      <c r="H136" s="63"/>
      <c r="I136" s="21">
        <v>0</v>
      </c>
      <c r="J136" s="21">
        <v>0</v>
      </c>
      <c r="K136" s="67"/>
      <c r="L136" s="98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8"/>
      <c r="F137" s="21">
        <v>0</v>
      </c>
      <c r="G137" s="55"/>
      <c r="H137" s="63"/>
      <c r="I137" s="21">
        <v>0</v>
      </c>
      <c r="J137" s="21">
        <v>0</v>
      </c>
      <c r="K137" s="67"/>
      <c r="L137" s="98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8"/>
      <c r="F138" s="21">
        <v>0</v>
      </c>
      <c r="G138" s="55"/>
      <c r="H138" s="63"/>
      <c r="I138" s="21">
        <v>0</v>
      </c>
      <c r="J138" s="21">
        <v>0</v>
      </c>
      <c r="K138" s="67"/>
      <c r="L138" s="98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8"/>
      <c r="F139" s="21">
        <v>0</v>
      </c>
      <c r="G139" s="55"/>
      <c r="H139" s="63"/>
      <c r="I139" s="21">
        <v>0</v>
      </c>
      <c r="J139" s="21">
        <v>0</v>
      </c>
      <c r="K139" s="67"/>
      <c r="L139" s="98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8"/>
      <c r="F140" s="21">
        <v>0</v>
      </c>
      <c r="G140" s="55"/>
      <c r="H140" s="63"/>
      <c r="I140" s="21">
        <v>0</v>
      </c>
      <c r="J140" s="21">
        <v>0</v>
      </c>
      <c r="K140" s="67"/>
      <c r="L140" s="98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8"/>
      <c r="F141" s="21">
        <v>0</v>
      </c>
      <c r="G141" s="55"/>
      <c r="H141" s="63"/>
      <c r="I141" s="21">
        <v>0</v>
      </c>
      <c r="J141" s="21">
        <v>0</v>
      </c>
      <c r="K141" s="67"/>
      <c r="L141" s="98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8"/>
      <c r="F142" s="21">
        <v>0</v>
      </c>
      <c r="G142" s="55"/>
      <c r="H142" s="63"/>
      <c r="I142" s="21">
        <v>0</v>
      </c>
      <c r="J142" s="21">
        <v>0</v>
      </c>
      <c r="K142" s="67"/>
      <c r="L142" s="98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8"/>
      <c r="F143" s="21">
        <v>0</v>
      </c>
      <c r="G143" s="55"/>
      <c r="H143" s="63"/>
      <c r="I143" s="21">
        <v>0</v>
      </c>
      <c r="J143" s="21">
        <v>0</v>
      </c>
      <c r="K143" s="67"/>
      <c r="L143" s="98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8"/>
      <c r="F144" s="21">
        <v>0</v>
      </c>
      <c r="G144" s="55"/>
      <c r="H144" s="63"/>
      <c r="I144" s="21">
        <v>0</v>
      </c>
      <c r="J144" s="21">
        <v>0</v>
      </c>
      <c r="K144" s="67"/>
      <c r="L144" s="98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8"/>
      <c r="F145" s="21">
        <v>0</v>
      </c>
      <c r="G145" s="55"/>
      <c r="H145" s="63"/>
      <c r="I145" s="21">
        <v>0</v>
      </c>
      <c r="J145" s="21">
        <v>0</v>
      </c>
      <c r="K145" s="67"/>
      <c r="L145" s="98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8"/>
      <c r="F146" s="21">
        <v>0</v>
      </c>
      <c r="G146" s="55"/>
      <c r="H146" s="63"/>
      <c r="I146" s="21">
        <v>0</v>
      </c>
      <c r="J146" s="21">
        <v>0</v>
      </c>
      <c r="K146" s="67"/>
      <c r="L146" s="98"/>
      <c r="M146" s="21">
        <v>0</v>
      </c>
      <c r="N146" s="98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39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39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G9" sqref="G9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4" t="s">
        <v>239</v>
      </c>
      <c r="B1" s="124"/>
      <c r="C1" s="124"/>
      <c r="D1" s="124"/>
    </row>
    <row r="2" spans="1:4" ht="94.5" customHeight="1" x14ac:dyDescent="0.25">
      <c r="A2" s="100" t="s">
        <v>237</v>
      </c>
      <c r="B2" s="122" t="s">
        <v>207</v>
      </c>
      <c r="C2" s="122" t="s">
        <v>208</v>
      </c>
      <c r="D2" s="122" t="s">
        <v>181</v>
      </c>
    </row>
    <row r="3" spans="1:4" ht="37.5" customHeight="1" x14ac:dyDescent="0.25">
      <c r="A3" s="95" t="s">
        <v>54</v>
      </c>
      <c r="B3" s="144">
        <v>11</v>
      </c>
      <c r="C3" s="101">
        <v>11</v>
      </c>
      <c r="D3" s="254">
        <v>3530</v>
      </c>
    </row>
    <row r="4" spans="1:4" ht="37.5" customHeight="1" x14ac:dyDescent="0.25">
      <c r="A4" s="95" t="s">
        <v>55</v>
      </c>
      <c r="B4" s="144">
        <v>11</v>
      </c>
      <c r="C4" s="101">
        <v>11</v>
      </c>
      <c r="D4" s="254">
        <v>1400</v>
      </c>
    </row>
    <row r="5" spans="1:4" ht="37.5" customHeight="1" x14ac:dyDescent="0.25">
      <c r="A5" s="95" t="s">
        <v>63</v>
      </c>
      <c r="B5" s="144">
        <v>0</v>
      </c>
      <c r="C5" s="101">
        <v>0</v>
      </c>
      <c r="D5" s="101">
        <v>0</v>
      </c>
    </row>
    <row r="6" spans="1:4" ht="37.5" customHeight="1" x14ac:dyDescent="0.25">
      <c r="A6" s="95" t="s">
        <v>64</v>
      </c>
      <c r="B6" s="144">
        <v>0</v>
      </c>
      <c r="C6" s="101">
        <v>0</v>
      </c>
      <c r="D6" s="101">
        <v>0</v>
      </c>
    </row>
    <row r="7" spans="1:4" ht="37.5" customHeight="1" x14ac:dyDescent="0.25">
      <c r="A7" s="95" t="s">
        <v>65</v>
      </c>
      <c r="B7" s="144">
        <v>23</v>
      </c>
      <c r="C7" s="101">
        <v>23</v>
      </c>
      <c r="D7" s="254">
        <v>1770</v>
      </c>
    </row>
    <row r="8" spans="1:4" ht="37.5" customHeight="1" x14ac:dyDescent="0.25">
      <c r="A8" s="95" t="s">
        <v>66</v>
      </c>
      <c r="B8" s="144">
        <v>9</v>
      </c>
      <c r="C8" s="101">
        <v>9</v>
      </c>
      <c r="D8" s="101">
        <v>880</v>
      </c>
    </row>
    <row r="9" spans="1:4" ht="37.5" customHeight="1" x14ac:dyDescent="0.25">
      <c r="A9" s="123" t="s">
        <v>84</v>
      </c>
      <c r="B9" s="35">
        <f>SUM(B3:B8)</f>
        <v>54</v>
      </c>
      <c r="C9" s="35">
        <f>SUM(C3:C8)</f>
        <v>54</v>
      </c>
      <c r="D9" s="35">
        <f>SUM(D3:D8)</f>
        <v>7580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2022-10-31T03:56:41Z</cp:lastPrinted>
  <dcterms:created xsi:type="dcterms:W3CDTF">2013-11-25T08:04:18Z</dcterms:created>
  <dcterms:modified xsi:type="dcterms:W3CDTF">2022-11-25T04:35:25Z</dcterms:modified>
</cp:coreProperties>
</file>