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ИРА 2023\СТАТОТЧЕТ_2023\"/>
    </mc:Choice>
  </mc:AlternateContent>
  <xr:revisionPtr revIDLastSave="0" documentId="13_ncr:1_{6343E142-0548-45E4-9BAD-4FA0B4FFA71D}" xr6:coauthVersionLast="45" xr6:coauthVersionMax="47" xr10:uidLastSave="{00000000-0000-0000-0000-000000000000}"/>
  <bookViews>
    <workbookView xWindow="13485" yWindow="60" windowWidth="15225" windowHeight="12045" tabRatio="715" firstSheet="14" activeTab="14" xr2:uid="{00000000-000D-0000-FFFF-FFFF00000000}"/>
  </bookViews>
  <sheets>
    <sheet name="Титул" sheetId="7" r:id="rId1"/>
    <sheet name="Общие сведения" sheetId="26" r:id="rId2"/>
    <sheet name="Раздел 1,1.1" sheetId="31" r:id="rId3"/>
    <sheet name="Раздел 1.2" sheetId="32" r:id="rId4"/>
    <sheet name="Раздел 2" sheetId="33" r:id="rId5"/>
    <sheet name="Раздел 3" sheetId="34" r:id="rId6"/>
    <sheet name="Раздел 4" sheetId="8" r:id="rId7"/>
    <sheet name="Раздел 5, 5.1" sheetId="9" r:id="rId8"/>
    <sheet name="Раздел 5.2" sheetId="16" r:id="rId9"/>
    <sheet name="Раздел 5.3" sheetId="17" r:id="rId10"/>
    <sheet name="Раздел 6" sheetId="35" r:id="rId11"/>
    <sheet name="Раздел 7" sheetId="11" r:id="rId12"/>
    <sheet name="Раздел 8, 8.1" sheetId="38" r:id="rId13"/>
    <sheet name="Раздел 8.2" sheetId="39" r:id="rId14"/>
    <sheet name="Раздел 8.3" sheetId="40" r:id="rId15"/>
    <sheet name="Раздел 9" sheetId="28" r:id="rId16"/>
    <sheet name="Раздел 10, 10.1" sheetId="36" r:id="rId17"/>
    <sheet name="Раздел 10.2" sheetId="37" r:id="rId18"/>
    <sheet name="Раздел 10.3" sheetId="29" r:id="rId19"/>
    <sheet name="Раздел 10.4" sheetId="30" r:id="rId20"/>
    <sheet name="Раздел 10.5" sheetId="41" r:id="rId21"/>
  </sheets>
  <externalReferences>
    <externalReference r:id="rId22"/>
  </externalReferences>
  <definedNames>
    <definedName name="_xlnm.Print_Area" localSheetId="2">'Раздел 1,1.1'!$A$1:$H$16</definedName>
    <definedName name="_xlnm.Print_Area" localSheetId="16">'Раздел 10, 10.1'!$A$1:$L$12</definedName>
    <definedName name="_xlnm.Print_Area" localSheetId="17">'Раздел 10.2'!$A$1:$C$38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9" l="1"/>
  <c r="C16" i="31"/>
  <c r="D10" i="16" l="1"/>
  <c r="E3" i="29"/>
  <c r="B3" i="29"/>
  <c r="C5" i="9" l="1"/>
  <c r="D65" i="33"/>
  <c r="C65" i="33"/>
  <c r="C10" i="16"/>
  <c r="B10" i="16"/>
  <c r="B5" i="9" l="1"/>
  <c r="G4" i="34"/>
  <c r="B19" i="30" l="1"/>
  <c r="B10" i="35" l="1"/>
  <c r="L110" i="33"/>
  <c r="D98" i="33"/>
  <c r="C98" i="33"/>
  <c r="D5" i="33" l="1"/>
  <c r="I5" i="9" l="1"/>
  <c r="B10" i="32" l="1"/>
  <c r="B3" i="32"/>
  <c r="E10" i="35" l="1"/>
  <c r="D5" i="35"/>
  <c r="D10" i="35" s="1"/>
  <c r="C5" i="35"/>
  <c r="C10" i="35" s="1"/>
  <c r="D59" i="8" l="1"/>
  <c r="D14" i="31" l="1"/>
  <c r="C14" i="31"/>
  <c r="G14" i="31" l="1"/>
  <c r="F14" i="31"/>
  <c r="F15" i="31" l="1"/>
  <c r="E15" i="31"/>
  <c r="E14" i="31"/>
  <c r="B36" i="37" l="1"/>
  <c r="B31" i="37"/>
  <c r="B26" i="37"/>
  <c r="B21" i="37"/>
  <c r="B15" i="37"/>
  <c r="D3" i="37"/>
  <c r="C37" i="37" s="1"/>
  <c r="C3" i="37"/>
  <c r="C24" i="37"/>
  <c r="A12" i="36"/>
  <c r="A10" i="36"/>
  <c r="A6" i="36" s="1"/>
  <c r="L8" i="36" s="1"/>
  <c r="C21" i="37" l="1"/>
  <c r="C15" i="37"/>
  <c r="C26" i="37"/>
  <c r="C31" i="37"/>
  <c r="C36" i="37"/>
  <c r="C7" i="37"/>
  <c r="C9" i="37"/>
  <c r="C11" i="37"/>
  <c r="C13" i="37"/>
  <c r="C16" i="37"/>
  <c r="C18" i="37"/>
  <c r="C20" i="37"/>
  <c r="C23" i="37"/>
  <c r="C25" i="37"/>
  <c r="C28" i="37"/>
  <c r="C30" i="37"/>
  <c r="C33" i="37"/>
  <c r="C35" i="37"/>
  <c r="C38" i="37"/>
  <c r="C6" i="37"/>
  <c r="C8" i="37"/>
  <c r="C10" i="37"/>
  <c r="C12" i="37"/>
  <c r="C14" i="37"/>
  <c r="C17" i="37"/>
  <c r="C19" i="37"/>
  <c r="C22" i="37"/>
  <c r="C27" i="37"/>
  <c r="C29" i="37"/>
  <c r="C32" i="37"/>
  <c r="C34" i="37"/>
  <c r="C8" i="36"/>
  <c r="E8" i="36"/>
  <c r="G8" i="36"/>
  <c r="I8" i="36"/>
  <c r="K8" i="36"/>
  <c r="A7" i="36"/>
  <c r="B8" i="36"/>
  <c r="D8" i="36"/>
  <c r="F8" i="36"/>
  <c r="H8" i="36"/>
  <c r="J8" i="36"/>
  <c r="A8" i="36" l="1"/>
  <c r="L117" i="33" l="1"/>
  <c r="K117" i="33"/>
  <c r="J117" i="33"/>
  <c r="I117" i="33"/>
  <c r="H117" i="33"/>
  <c r="G117" i="33"/>
  <c r="D117" i="33"/>
  <c r="C117" i="33"/>
  <c r="L114" i="33"/>
  <c r="L109" i="33" s="1"/>
  <c r="K114" i="33"/>
  <c r="J114" i="33"/>
  <c r="I114" i="33"/>
  <c r="I109" i="33" s="1"/>
  <c r="H114" i="33"/>
  <c r="G114" i="33"/>
  <c r="D114" i="33"/>
  <c r="C114" i="33"/>
  <c r="K110" i="33"/>
  <c r="J110" i="33"/>
  <c r="I110" i="33"/>
  <c r="H110" i="33"/>
  <c r="H109" i="33" s="1"/>
  <c r="G110" i="33"/>
  <c r="G109" i="33" s="1"/>
  <c r="D110" i="33"/>
  <c r="C110" i="33"/>
  <c r="L104" i="33"/>
  <c r="K104" i="33"/>
  <c r="J104" i="33"/>
  <c r="I104" i="33"/>
  <c r="H104" i="33"/>
  <c r="G104" i="33"/>
  <c r="D104" i="33"/>
  <c r="C104" i="33"/>
  <c r="L98" i="33"/>
  <c r="K98" i="33"/>
  <c r="J98" i="33"/>
  <c r="I98" i="33"/>
  <c r="H98" i="33"/>
  <c r="G98" i="33"/>
  <c r="L94" i="33"/>
  <c r="K94" i="33"/>
  <c r="J94" i="33"/>
  <c r="I94" i="33"/>
  <c r="H94" i="33"/>
  <c r="G94" i="33"/>
  <c r="D94" i="33"/>
  <c r="C94" i="33"/>
  <c r="L88" i="33"/>
  <c r="K88" i="33"/>
  <c r="J88" i="33"/>
  <c r="I88" i="33"/>
  <c r="H88" i="33"/>
  <c r="G88" i="33"/>
  <c r="D88" i="33"/>
  <c r="C88" i="33"/>
  <c r="L82" i="33"/>
  <c r="K82" i="33"/>
  <c r="J82" i="33"/>
  <c r="I82" i="33"/>
  <c r="H82" i="33"/>
  <c r="G82" i="33"/>
  <c r="D82" i="33"/>
  <c r="C82" i="33"/>
  <c r="L78" i="33"/>
  <c r="K78" i="33"/>
  <c r="J78" i="33"/>
  <c r="I78" i="33"/>
  <c r="H78" i="33"/>
  <c r="G78" i="33"/>
  <c r="D78" i="33"/>
  <c r="C78" i="33"/>
  <c r="C77" i="33" s="1"/>
  <c r="L71" i="33"/>
  <c r="K71" i="33"/>
  <c r="J71" i="33"/>
  <c r="I71" i="33"/>
  <c r="H71" i="33"/>
  <c r="G71" i="33"/>
  <c r="D71" i="33"/>
  <c r="C71" i="33"/>
  <c r="L65" i="33"/>
  <c r="K65" i="33"/>
  <c r="J65" i="33"/>
  <c r="I65" i="33"/>
  <c r="H65" i="33"/>
  <c r="G65" i="33"/>
  <c r="L61" i="33"/>
  <c r="K61" i="33"/>
  <c r="J61" i="33"/>
  <c r="I61" i="33"/>
  <c r="H61" i="33"/>
  <c r="G61" i="33"/>
  <c r="D61" i="33"/>
  <c r="C61" i="33"/>
  <c r="L56" i="33"/>
  <c r="K56" i="33"/>
  <c r="J56" i="33"/>
  <c r="I56" i="33"/>
  <c r="H56" i="33"/>
  <c r="G56" i="33"/>
  <c r="D56" i="33"/>
  <c r="C56" i="33"/>
  <c r="L51" i="33"/>
  <c r="K51" i="33"/>
  <c r="J51" i="33"/>
  <c r="I51" i="33"/>
  <c r="H51" i="33"/>
  <c r="G51" i="33"/>
  <c r="D51" i="33"/>
  <c r="C51" i="33"/>
  <c r="L47" i="33"/>
  <c r="K47" i="33"/>
  <c r="J47" i="33"/>
  <c r="I47" i="33"/>
  <c r="H47" i="33"/>
  <c r="G47" i="33"/>
  <c r="D47" i="33"/>
  <c r="C47" i="33"/>
  <c r="L40" i="33"/>
  <c r="K40" i="33"/>
  <c r="J40" i="33"/>
  <c r="I40" i="33"/>
  <c r="H40" i="33"/>
  <c r="G40" i="33"/>
  <c r="D40" i="33"/>
  <c r="C40" i="33"/>
  <c r="L34" i="33"/>
  <c r="K34" i="33"/>
  <c r="J34" i="33"/>
  <c r="I34" i="33"/>
  <c r="H34" i="33"/>
  <c r="G34" i="33"/>
  <c r="D34" i="33"/>
  <c r="C34" i="33"/>
  <c r="L29" i="33"/>
  <c r="K29" i="33"/>
  <c r="J29" i="33"/>
  <c r="I29" i="33"/>
  <c r="H29" i="33"/>
  <c r="G29" i="33"/>
  <c r="D29" i="33"/>
  <c r="C29" i="33"/>
  <c r="L21" i="33"/>
  <c r="K21" i="33"/>
  <c r="J21" i="33"/>
  <c r="I21" i="33"/>
  <c r="H21" i="33"/>
  <c r="G21" i="33"/>
  <c r="D21" i="33"/>
  <c r="C21" i="33"/>
  <c r="L12" i="33"/>
  <c r="K12" i="33"/>
  <c r="J12" i="33"/>
  <c r="I12" i="33"/>
  <c r="I4" i="33" s="1"/>
  <c r="H12" i="33"/>
  <c r="G12" i="33"/>
  <c r="D12" i="33"/>
  <c r="C12" i="33"/>
  <c r="L5" i="33"/>
  <c r="K5" i="33"/>
  <c r="J5" i="33"/>
  <c r="I5" i="33"/>
  <c r="H5" i="33"/>
  <c r="G5" i="33"/>
  <c r="C5" i="33"/>
  <c r="L28" i="33" l="1"/>
  <c r="J109" i="33"/>
  <c r="D109" i="33"/>
  <c r="I77" i="33"/>
  <c r="I60" i="33"/>
  <c r="G77" i="33"/>
  <c r="K77" i="33"/>
  <c r="H77" i="33"/>
  <c r="J46" i="33"/>
  <c r="J60" i="33"/>
  <c r="J77" i="33"/>
  <c r="K46" i="33"/>
  <c r="K60" i="33"/>
  <c r="L60" i="33"/>
  <c r="D4" i="33"/>
  <c r="L77" i="33"/>
  <c r="G46" i="33"/>
  <c r="H93" i="33"/>
  <c r="C28" i="33"/>
  <c r="D28" i="33"/>
  <c r="G28" i="33"/>
  <c r="C46" i="33"/>
  <c r="H28" i="33"/>
  <c r="G4" i="33"/>
  <c r="I28" i="33"/>
  <c r="J28" i="33"/>
  <c r="H46" i="33"/>
  <c r="G60" i="33"/>
  <c r="J4" i="33"/>
  <c r="I46" i="33"/>
  <c r="H60" i="33"/>
  <c r="D77" i="33"/>
  <c r="G93" i="33"/>
  <c r="K93" i="33"/>
  <c r="D93" i="33"/>
  <c r="K109" i="33"/>
  <c r="C109" i="33"/>
  <c r="I93" i="33"/>
  <c r="J93" i="33"/>
  <c r="L93" i="33"/>
  <c r="C60" i="33"/>
  <c r="D60" i="33"/>
  <c r="D46" i="33"/>
  <c r="L46" i="33"/>
  <c r="L4" i="33"/>
  <c r="H4" i="33"/>
  <c r="C93" i="33"/>
  <c r="K4" i="33"/>
  <c r="C4" i="33"/>
  <c r="K28" i="33"/>
  <c r="I16" i="31" l="1"/>
  <c r="H59" i="8" l="1"/>
  <c r="G59" i="8"/>
  <c r="M5" i="9" l="1"/>
  <c r="J5" i="9"/>
  <c r="C59" i="8" l="1"/>
</calcChain>
</file>

<file path=xl/sharedStrings.xml><?xml version="1.0" encoding="utf-8"?>
<sst xmlns="http://schemas.openxmlformats.org/spreadsheetml/2006/main" count="964" uniqueCount="727">
  <si>
    <t>в том числе:</t>
  </si>
  <si>
    <t>Показатели</t>
  </si>
  <si>
    <t>Количество (чел.)</t>
  </si>
  <si>
    <t>по возрасту:</t>
  </si>
  <si>
    <t>с 3 до 7 лет</t>
  </si>
  <si>
    <t>с 8 до 13 лет</t>
  </si>
  <si>
    <t>с 14 до 18 лет</t>
  </si>
  <si>
    <t>по видам занятости:</t>
  </si>
  <si>
    <t>дошкольники</t>
  </si>
  <si>
    <t>школьники</t>
  </si>
  <si>
    <t>работающая молодежь</t>
  </si>
  <si>
    <t>в том числе (чел.)</t>
  </si>
  <si>
    <t>директор</t>
  </si>
  <si>
    <t>педагогические работники</t>
  </si>
  <si>
    <t>РКФ</t>
  </si>
  <si>
    <t>обслуживающий персонал</t>
  </si>
  <si>
    <t>процентное отношение к списочной численности (%)</t>
  </si>
  <si>
    <t>Всего (чел.)</t>
  </si>
  <si>
    <t>зам. директора, гл. бухгалтер</t>
  </si>
  <si>
    <t>педагогов-организаторов</t>
  </si>
  <si>
    <t>специалистов по работе с молодёжью</t>
  </si>
  <si>
    <t>специалистов по социальной работе с молодёжью</t>
  </si>
  <si>
    <t>методистов</t>
  </si>
  <si>
    <t>педагогов-психологов</t>
  </si>
  <si>
    <t>социальных педагогов</t>
  </si>
  <si>
    <t>Образование:</t>
  </si>
  <si>
    <t>незаконченное высшее</t>
  </si>
  <si>
    <t>среднее специальное</t>
  </si>
  <si>
    <t>среднее</t>
  </si>
  <si>
    <t>Квалификационная категория:</t>
  </si>
  <si>
    <t>высшая</t>
  </si>
  <si>
    <t>первая</t>
  </si>
  <si>
    <t>вторая</t>
  </si>
  <si>
    <t>без категории</t>
  </si>
  <si>
    <t>от 2 до 5 лет</t>
  </si>
  <si>
    <t>от 5 до 10 лет</t>
  </si>
  <si>
    <t>свыше 10 лет</t>
  </si>
  <si>
    <t>Пол:</t>
  </si>
  <si>
    <t>женский</t>
  </si>
  <si>
    <t>мужской</t>
  </si>
  <si>
    <t>до 2 лет</t>
  </si>
  <si>
    <t>10.1. Количественная характеристика  состава работников учреждения</t>
  </si>
  <si>
    <t>10.2. Характеристика состава работников учреждения по основной деятельности</t>
  </si>
  <si>
    <t>вспомогательный персонал (специалисты)</t>
  </si>
  <si>
    <t>%  от общего количества работников по основной деятельности</t>
  </si>
  <si>
    <t>10.4. Аттестация работников учреждения за отчетный период</t>
  </si>
  <si>
    <t xml:space="preserve">Наименование должности </t>
  </si>
  <si>
    <t>Количество прошедших процедуру аттестации (чел)</t>
  </si>
  <si>
    <t>на соответствие занимаемой должности</t>
  </si>
  <si>
    <t>Направление деятельности, наименование проекта</t>
  </si>
  <si>
    <t>Количество проектов</t>
  </si>
  <si>
    <t>Вид проекта*, сроки реализации</t>
  </si>
  <si>
    <t>Возрастная характеристика  участников проекта</t>
  </si>
  <si>
    <t>МЗ</t>
  </si>
  <si>
    <t xml:space="preserve">Содействие развитию активной жизненной позиции молодежи </t>
  </si>
  <si>
    <t>Гражданское и патриотическое воспитание молодежи</t>
  </si>
  <si>
    <t>№ п/п</t>
  </si>
  <si>
    <t>Количество участников проекта (чел.)</t>
  </si>
  <si>
    <t>Участие в грантовых конкурсах</t>
  </si>
  <si>
    <t>основной состав</t>
  </si>
  <si>
    <t>привлеченные участники</t>
  </si>
  <si>
    <t>1.</t>
  </si>
  <si>
    <t>2.</t>
  </si>
  <si>
    <t>Поддержка молодой семьи</t>
  </si>
  <si>
    <t>Содействие в выборе профессии и ориентировании на рынке труда</t>
  </si>
  <si>
    <t>Содействие формированию здорового образа жизни в молодежной среде</t>
  </si>
  <si>
    <t>Содействие молодежи в трудной жизненной ситуации</t>
  </si>
  <si>
    <t>от 19 до 30 лет</t>
  </si>
  <si>
    <t>1.1. Сведения о работе клубных формирований</t>
  </si>
  <si>
    <t>1.2. Характеристика занимающихся в клубных формирований</t>
  </si>
  <si>
    <t>В процентном соотношении к общему числу занимающихся (%)</t>
  </si>
  <si>
    <r>
      <t xml:space="preserve">Направление деятельности клубного формирования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</si>
  <si>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t>Директор</t>
  </si>
  <si>
    <t>Главный инженер</t>
  </si>
  <si>
    <t>СРМ</t>
  </si>
  <si>
    <t>Педагог-организатор</t>
  </si>
  <si>
    <t>Зам. директора</t>
  </si>
  <si>
    <t>Методист</t>
  </si>
  <si>
    <t>ССРМ</t>
  </si>
  <si>
    <t>Педагог-психолог</t>
  </si>
  <si>
    <t>Социальный педагог</t>
  </si>
  <si>
    <t>Итого:</t>
  </si>
  <si>
    <t>1. КЛУБНЫЕ ФОРМИРОВАНИЯ</t>
  </si>
  <si>
    <t>Факт</t>
  </si>
  <si>
    <t>ИТОГО:</t>
  </si>
  <si>
    <t>из них семей</t>
  </si>
  <si>
    <t>Название мероприятия</t>
  </si>
  <si>
    <t>Место проведения</t>
  </si>
  <si>
    <t>3.</t>
  </si>
  <si>
    <t>4.</t>
  </si>
  <si>
    <t>5.</t>
  </si>
  <si>
    <t>6.</t>
  </si>
  <si>
    <t>2. ПРОЕКТНАЯ ДЕЯТЕЛЬНОСТЬ</t>
  </si>
  <si>
    <t>Статистический отчет о работе</t>
  </si>
  <si>
    <t>(название учреждения, район)</t>
  </si>
  <si>
    <t>за</t>
  </si>
  <si>
    <t>(отчетный период)</t>
  </si>
  <si>
    <t>3. СОДЕЙСТВИЕ В ТРУДОУСТРОЙСТВЕ И ОРИЕНТИРОВАНИИ НА РЫНКЕ ТРУДА</t>
  </si>
  <si>
    <t>Возрастная характеристика подростков и молодежи</t>
  </si>
  <si>
    <t>Количество трудоустроенных (чел.)</t>
  </si>
  <si>
    <t>От 18 лет и старше</t>
  </si>
  <si>
    <t>Место трудоустройства</t>
  </si>
  <si>
    <t>Вид деятельности</t>
  </si>
  <si>
    <t>Сроки трудоустройства</t>
  </si>
  <si>
    <t>Взаимодействие с другими организациями по трудоустройству подростков и молодежи</t>
  </si>
  <si>
    <t>4.ОРГАНИЗАЦИЯ ВОЕННО-ПОЛЕВЫХ, ТУРИСТИЧЕСКИХ, ПРОФИЛЬНЫХ СБОРОВ</t>
  </si>
  <si>
    <t>Наименование сбора</t>
  </si>
  <si>
    <t>Количество</t>
  </si>
  <si>
    <t>Сроки проведения</t>
  </si>
  <si>
    <t>воспитанников учреждения</t>
  </si>
  <si>
    <t xml:space="preserve">Количество участников сборов, в т. ч.: </t>
  </si>
  <si>
    <t>привлеченных подростков и молодежи</t>
  </si>
  <si>
    <t>Возраст участников сборов</t>
  </si>
  <si>
    <t>Уровень мероприятия</t>
  </si>
  <si>
    <t>Районные</t>
  </si>
  <si>
    <t>Количество участников мероприятия (чел.)</t>
  </si>
  <si>
    <t>Возрастная характеристика участников мероприятия</t>
  </si>
  <si>
    <t>Наименование мероприятия</t>
  </si>
  <si>
    <t>10. ИНФОРМАЦИЯ О КАДРОВОМ СОСТАВЕ</t>
  </si>
  <si>
    <t>Начальники отделов</t>
  </si>
  <si>
    <t>вспомогательных</t>
  </si>
  <si>
    <t xml:space="preserve">основных </t>
  </si>
  <si>
    <t>Общий стаж:</t>
  </si>
  <si>
    <t>Стаж в отрасли (молодёжная политика):</t>
  </si>
  <si>
    <t>10.3. Повышение квалификации специалистов по основной деятельности с получением документов государственного образца</t>
  </si>
  <si>
    <t>Курсы повышения квалификации</t>
  </si>
  <si>
    <t>Количество    человек</t>
  </si>
  <si>
    <t>Краткосрочные (до 72 часов)</t>
  </si>
  <si>
    <t>Долгосрочные (в т. ч. переподготовка)</t>
  </si>
  <si>
    <t>6. ВОВЛЕЧЕНИЕ В ДЕЯТЕЛЬНОСТЬ УЧРЕЖДЕНИЯ ПОДРОСТКОВ И МОЛОДЕЖИ, НАХОДЯЩИХСЯ В ТРУДНОЙ ЖИЗНЕННОЙ СИТУАЦИИ</t>
  </si>
  <si>
    <t>Категории подростков и молодежи</t>
  </si>
  <si>
    <t>Общее количество (чел)</t>
  </si>
  <si>
    <t xml:space="preserve">Количество занятых системной деятельностью в клубных формированиях (чел) </t>
  </si>
  <si>
    <t>Количество занятых проектной деятельностью (чел)</t>
  </si>
  <si>
    <t>Количество вовлеченных в мероприятия учреждения (чел)</t>
  </si>
  <si>
    <t>Подростки и молодежь с ограниченными возможностями здоровья</t>
  </si>
  <si>
    <t xml:space="preserve">Несовершеннолетние, состоящие на учете в КДНиЗП района (округа), не относящиеся к спец. категории </t>
  </si>
  <si>
    <r>
      <rPr>
        <sz val="14"/>
        <color theme="1"/>
        <rFont val="Calibri"/>
        <family val="2"/>
        <charset val="204"/>
      </rPr>
      <t>∙</t>
    </r>
    <r>
      <rPr>
        <sz val="14"/>
        <color theme="1"/>
        <rFont val="Times New Roman"/>
        <family val="1"/>
        <charset val="204"/>
      </rPr>
      <t xml:space="preserve"> осужденные к различным мерам наказания;</t>
    </r>
  </si>
  <si>
    <t>∙ освободившиеся из учреждений уголовно-исполнительной системы;</t>
  </si>
  <si>
    <r>
      <rPr>
        <sz val="14"/>
        <color theme="1"/>
        <rFont val="Calibri"/>
        <family val="2"/>
        <charset val="204"/>
      </rPr>
      <t>∙</t>
    </r>
    <r>
      <rPr>
        <sz val="14"/>
        <color theme="1"/>
        <rFont val="Times New Roman"/>
        <family val="1"/>
        <charset val="204"/>
      </rPr>
      <t xml:space="preserve"> вернувшиеся из специальных учебно-воспитательных учреждений закрытого типа.</t>
    </r>
  </si>
  <si>
    <t xml:space="preserve">7. РЕЗУЛЬТАТИВНОСТЬ УЧАСТИЯ УЧРЕЖДЕНИЯ В РАЙОННЫХ, ГОРОДСКИХ, РЕГИОНАЛЬНЫХ, ФЕДЕРАЛЬНЫХ И ДРУГИХ КОНКУРСАХ, СОРЕВНОВАНИЯХ, КОНФЕРЕНЦИЯХ и ПР. </t>
  </si>
  <si>
    <t>Результат</t>
  </si>
  <si>
    <t>9. ОРГАНИЗАЦИЯ И ПРОВЕДЕНИЕ ПРАКТИКИ СТУДЕНТОВ</t>
  </si>
  <si>
    <t>Вид практики</t>
  </si>
  <si>
    <t>Количество часов</t>
  </si>
  <si>
    <t>Количество студентов</t>
  </si>
  <si>
    <t>Наименование вуза, колледжа, факультет, курс</t>
  </si>
  <si>
    <t>Индивидуальная</t>
  </si>
  <si>
    <t>Групповая</t>
  </si>
  <si>
    <t>Ознакомительная</t>
  </si>
  <si>
    <t>Производственная</t>
  </si>
  <si>
    <t>Преддипломная</t>
  </si>
  <si>
    <t>8. ОРГАНИЗАЦИЯ ИНФОРМАЦИОННОГО СОПРОВОЖДЕНИЯ ДЕЯТЕЛЬНОСТИ УЧРЕЖДЕНИЯ</t>
  </si>
  <si>
    <t>8.1. Присутствие в информационном поле</t>
  </si>
  <si>
    <t>Информационные ресурсы</t>
  </si>
  <si>
    <t>Электронные:</t>
  </si>
  <si>
    <t>Сайт учреждения</t>
  </si>
  <si>
    <t>Страница учреждения на портале "тымолод.рф"</t>
  </si>
  <si>
    <t>и др.</t>
  </si>
  <si>
    <t>Печатные:</t>
  </si>
  <si>
    <t>Газета</t>
  </si>
  <si>
    <t>Журнал</t>
  </si>
  <si>
    <t>Тираж</t>
  </si>
  <si>
    <t>Периодичность</t>
  </si>
  <si>
    <t>8.2. Взаимодействие со СМИ</t>
  </si>
  <si>
    <t>Направления деятельности</t>
  </si>
  <si>
    <t>Размещение информации на портале "тымолод.рф", в т. ч. пресс-релизов и пост-релизов, видеосюжетов, новостей и др.</t>
  </si>
  <si>
    <t>Публикации/видеосюжеты о деятельности учреждения в СМИ</t>
  </si>
  <si>
    <t>8.3. Издательская деятельность</t>
  </si>
  <si>
    <t>Вид издания</t>
  </si>
  <si>
    <t>Наименование издания</t>
  </si>
  <si>
    <t>Количество (экз)</t>
  </si>
  <si>
    <t>Количество         (ед)</t>
  </si>
  <si>
    <t>Методические пособия</t>
  </si>
  <si>
    <t>Популярные просветительские статьи</t>
  </si>
  <si>
    <t>Буклеты</t>
  </si>
  <si>
    <t>Количество клубных формирований (ед)</t>
  </si>
  <si>
    <t>количество клубных формирований, организованных на базе других учреждений</t>
  </si>
  <si>
    <t>*краткосрочные (до 6 мес.), среднесрочные (до 1 года), долгосрочные (до 2 лет)</t>
  </si>
  <si>
    <t>7.</t>
  </si>
  <si>
    <t>Развитие инфраструктуры, кадрового потенциала и информационно-аналитического обеспечения муниципальной молодежной политики</t>
  </si>
  <si>
    <t>Общее количество участников мероприятий                                              (чел)</t>
  </si>
  <si>
    <t>Всего работников по основной деятельности</t>
  </si>
  <si>
    <t>Главный бухгалтер</t>
  </si>
  <si>
    <t>Концертмейстер</t>
  </si>
  <si>
    <t>Инструктор по физической культуре</t>
  </si>
  <si>
    <t>инструкторов по физической культуре</t>
  </si>
  <si>
    <t>руководителей клубных формирований</t>
  </si>
  <si>
    <t>Новосибирск</t>
  </si>
  <si>
    <t>внешних совместителей</t>
  </si>
  <si>
    <t>Начальник отдела</t>
  </si>
  <si>
    <t>Всего человек:</t>
  </si>
  <si>
    <t xml:space="preserve">В них численность занимающихся (чел.) </t>
  </si>
  <si>
    <t xml:space="preserve">в них численность занимающихся (чел.) </t>
  </si>
  <si>
    <t>высшее профильное (организация работы с молодежью, государственное и муниципальное управление)</t>
  </si>
  <si>
    <t>внутренних совместителей, в т. ч. работающих по совмещению профессий (должностей)</t>
  </si>
  <si>
    <t>другие</t>
  </si>
  <si>
    <t>из них внутренних совместителей, в т. ч. работающих по совмещению профессий (должностей)</t>
  </si>
  <si>
    <t>Результат участия в грантовых конкурсах (руб.)</t>
  </si>
  <si>
    <t>УТВЕРЖДАЮ:</t>
  </si>
  <si>
    <t>ФИО</t>
  </si>
  <si>
    <t>(подпись)</t>
  </si>
  <si>
    <t>М.П.</t>
  </si>
  <si>
    <t xml:space="preserve">Несовершеннолетние спец. категории, состоящие на учете в ПДН отдела полиции района (округа), подразделениях уголовно-исполнительной инспекции района (округа), в т. ч.: </t>
  </si>
  <si>
    <t>По месту жительства</t>
  </si>
  <si>
    <t>1. ОБЩИЕ СВЕДЕНИЯ</t>
  </si>
  <si>
    <t>Учредитель</t>
  </si>
  <si>
    <t>Количество мероприятий            МЗ</t>
  </si>
  <si>
    <t>Количество мероприятий Факт</t>
  </si>
  <si>
    <t xml:space="preserve"> в т.ч. в ТЖС</t>
  </si>
  <si>
    <t>Участие в грантовых конкурсах молодежной политики</t>
  </si>
  <si>
    <t>долгосрочные</t>
  </si>
  <si>
    <t>среднесрочные</t>
  </si>
  <si>
    <t>краткосрочные</t>
  </si>
  <si>
    <t>Федеральные</t>
  </si>
  <si>
    <t>Международные</t>
  </si>
  <si>
    <t>Городские</t>
  </si>
  <si>
    <t>Региональные</t>
  </si>
  <si>
    <t>Областные</t>
  </si>
  <si>
    <t>Всероссийские</t>
  </si>
  <si>
    <t>Содействие развитию активной жизненной позиции молодежи</t>
  </si>
  <si>
    <t>Гражданское и патриотическое воспитание молодёжи</t>
  </si>
  <si>
    <t>Адрес</t>
  </si>
  <si>
    <t xml:space="preserve"> Деятельность учреждения МП</t>
  </si>
  <si>
    <t>5. ОРГАНИЗАЦИЯ И ПРОВЕДЕНИЕ МЕРОПРИЯТИЙ</t>
  </si>
  <si>
    <t>МСО</t>
  </si>
  <si>
    <t>Количество кабинетов по структурным подразделениям</t>
  </si>
  <si>
    <t>Общая площадь по структурным подразделениям (кв.м.)</t>
  </si>
  <si>
    <t>Полезная площадь по структурным подразделениям (кв.м.)</t>
  </si>
  <si>
    <t>Режим работы по структурным подразделениям (рабочие дни, режим работы, выходные)</t>
  </si>
  <si>
    <t>Численность сотрудников по структурным подразделениям (чел.)</t>
  </si>
  <si>
    <t>Контактная информация (индекс, юридический адрес, e-mail, телефон/факс, официальная страница на портале "Тымолод.рф",  сайт (при наличии))</t>
  </si>
  <si>
    <t>Характеристика всех помещений учреждения, с указанием адреса расположения (офисное помещение, структурное подразделение, иное помещение (указать))</t>
  </si>
  <si>
    <t>Наименование учреждения (по уставу),  дата создания (по постановлению)</t>
  </si>
  <si>
    <t>фамилия имя отчество директора</t>
  </si>
  <si>
    <t>ПРАВИЛЬНО</t>
  </si>
  <si>
    <r>
      <t xml:space="preserve">Направленность мероприятия            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</si>
  <si>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r>
      <rPr>
        <b/>
        <sz val="14"/>
        <color theme="1"/>
        <rFont val="Times New Roman"/>
        <family val="1"/>
        <charset val="204"/>
      </rPr>
      <t xml:space="preserve">Направленность мероприятий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</si>
  <si>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t>5.1. Городские и районные</t>
  </si>
  <si>
    <t>5.2. Мероприятия по месту жительства</t>
  </si>
  <si>
    <t>5.3. Участие в организации мероприятий других уровней (международный, Всероссийский, региональный, областной)</t>
  </si>
  <si>
    <t xml:space="preserve">∙ условно осужденные; </t>
  </si>
  <si>
    <t>Название    мероприятия</t>
  </si>
  <si>
    <t>Название   мероприятия</t>
  </si>
  <si>
    <r>
      <t>высшее</t>
    </r>
    <r>
      <rPr>
        <sz val="14"/>
        <color rgb="FFFF0000"/>
        <rFont val="Times New Roman"/>
        <family val="1"/>
        <charset val="204"/>
      </rPr>
      <t>, из них:</t>
    </r>
  </si>
  <si>
    <t>Дата проведения (чч.мм.гг.)</t>
  </si>
  <si>
    <r>
      <t xml:space="preserve">Информационный источник     </t>
    </r>
    <r>
      <rPr>
        <sz val="14"/>
        <color theme="1"/>
        <rFont val="Times New Roman"/>
        <family val="1"/>
        <charset val="204"/>
      </rPr>
      <t>(вставить веб-ссылку)</t>
    </r>
  </si>
  <si>
    <t>Место      проведения</t>
  </si>
  <si>
    <t>Дата     проведения (чч.мм.гг.)</t>
  </si>
  <si>
    <t>Аккаунт в социальной сети Вконтакте</t>
  </si>
  <si>
    <t>Группа в социальной сети Вконтакте</t>
  </si>
  <si>
    <t>сутки</t>
  </si>
  <si>
    <t>год</t>
  </si>
  <si>
    <t>Посещаемость                      (чел.)</t>
  </si>
  <si>
    <t>Количество в группе   (чел.)</t>
  </si>
  <si>
    <t>Уникальных посетителей     в год (чел.)</t>
  </si>
  <si>
    <r>
      <t xml:space="preserve">Название учреждения, проводившего повышение квалификации </t>
    </r>
    <r>
      <rPr>
        <i/>
        <sz val="14"/>
        <color theme="1"/>
        <rFont val="Times New Roman"/>
        <family val="1"/>
        <charset val="204"/>
      </rPr>
      <t>(+вставить веб-ссылку для подверждения курсов)</t>
    </r>
  </si>
  <si>
    <r>
      <t xml:space="preserve">Название учреждения, проводившего повышение квалификации     </t>
    </r>
    <r>
      <rPr>
        <i/>
        <sz val="14"/>
        <color theme="1"/>
        <rFont val="Times New Roman"/>
        <family val="1"/>
        <charset val="204"/>
      </rPr>
      <t>(+вставить веб-ссылку для подтверждения курсов)</t>
    </r>
  </si>
  <si>
    <t>менеджер по связям с общественностью</t>
  </si>
  <si>
    <t>Место         проведения</t>
  </si>
  <si>
    <t>Степень участия        в организации мероприятия</t>
  </si>
  <si>
    <r>
      <t xml:space="preserve">Информационный источник      </t>
    </r>
    <r>
      <rPr>
        <i/>
        <sz val="14"/>
        <color theme="1"/>
        <rFont val="Times New Roman"/>
        <family val="1"/>
        <charset val="204"/>
      </rPr>
      <t>(вставить                веб-ссылку)</t>
    </r>
  </si>
  <si>
    <t>Менеджер</t>
  </si>
  <si>
    <t>Управление молодежной политики мэрии города Новосибирска</t>
  </si>
  <si>
    <t>от 31 до 35 лет</t>
  </si>
  <si>
    <t>от 36 и старше</t>
  </si>
  <si>
    <t>От 14 лет до 17 лет</t>
  </si>
  <si>
    <t>студенты ссузов</t>
  </si>
  <si>
    <t>студенты вузов</t>
  </si>
  <si>
    <t>Наименование форума</t>
  </si>
  <si>
    <t>Количество человек</t>
  </si>
  <si>
    <t>Веб-ссылка,                         подтверждающая проведение форума</t>
  </si>
  <si>
    <t xml:space="preserve"> Участие в Форумной компании (Росмолодежь)                                                                                                                                                         * отраженные данные могут дублироваться в проектной и иной деятельности</t>
  </si>
  <si>
    <t>Название</t>
  </si>
  <si>
    <t>Волонтеры</t>
  </si>
  <si>
    <t>Добровольные дружины</t>
  </si>
  <si>
    <t>Трудовые отряды</t>
  </si>
  <si>
    <t>10.5 Вовлечение молодежи в деятельность молодежных движений и молодежных общественных объединений</t>
  </si>
  <si>
    <t>Студенческие строительные отряды</t>
  </si>
  <si>
    <t>Возраст</t>
  </si>
  <si>
    <t>Аккаунт на видеохостинге RUTUBE</t>
  </si>
  <si>
    <t>Группа в социальной сети Ok.ru</t>
  </si>
  <si>
    <t>Серия городских квизов "Элементарно"</t>
  </si>
  <si>
    <t>"Содействие развитию активной жизненной позиции молодежи"</t>
  </si>
  <si>
    <t>Молодежь в возрасте от 18 до 35 лет</t>
  </si>
  <si>
    <t>Открытый городской турнир по бамперболу</t>
  </si>
  <si>
    <t>"Содействие формированию здорового образа жизни в молодежной среде"</t>
  </si>
  <si>
    <t>Молодежь в возрасте от 14 до 35 лет</t>
  </si>
  <si>
    <t>Сибирская жонглерская конвенция</t>
  </si>
  <si>
    <t>Открытый городской турнир по теннису среди молодежных команд "11:0"</t>
  </si>
  <si>
    <t>Семейный форум</t>
  </si>
  <si>
    <t>Открытый городской турнир по футболу среди молодежных команд, посвященный 78-летию Победы в Великой Отечественной войне</t>
  </si>
  <si>
    <t>"Гражданское и патриотическое воспитание молодежи"</t>
  </si>
  <si>
    <t>Молодежь в возрасте от 12 до 25 лет</t>
  </si>
  <si>
    <t>ВелоФест</t>
  </si>
  <si>
    <t>Фестиваль "Футбол для всех"</t>
  </si>
  <si>
    <t>Открытие летней веранды</t>
  </si>
  <si>
    <t>Молодежь в возрасте от 16 до 35 лет</t>
  </si>
  <si>
    <t>Фестиваль "Семейный выходной"</t>
  </si>
  <si>
    <t>"Поддержка молодой семьи"</t>
  </si>
  <si>
    <t>Молодые семьи</t>
  </si>
  <si>
    <t>Фестиваль экстремальных видов спорта"</t>
  </si>
  <si>
    <t>Молодежь в возрасте от 14 до 25 лет</t>
  </si>
  <si>
    <t>Фестиваль короткометражных фильмов</t>
  </si>
  <si>
    <t>Серия событий "Лекторий под открытым небом"</t>
  </si>
  <si>
    <t>"Содействие молодежи в трудной жизненной ситуации"</t>
  </si>
  <si>
    <t>Фестиваль путешествий</t>
  </si>
  <si>
    <t>Музыкальный фестиваль</t>
  </si>
  <si>
    <t>Летний маркет</t>
  </si>
  <si>
    <t>Экофестиваль "Зелёный чай"</t>
  </si>
  <si>
    <t>Серия городских фестивалей "Кино на траве"</t>
  </si>
  <si>
    <t>"Фестиваль заботы о себе"</t>
  </si>
  <si>
    <t>IV молодежный фестиваль по чир спорту</t>
  </si>
  <si>
    <t>Молодежь в возрасте от 7 до 35 лет</t>
  </si>
  <si>
    <t>Открытый фестиваль по восточным боевым искусствам "5 стихий"</t>
  </si>
  <si>
    <t>Модный показ дизайнерских коллекций "Дизайнер-Сибирь"</t>
  </si>
  <si>
    <t>"Гейм Фест"</t>
  </si>
  <si>
    <t>Открытый городской турнир по волейболу среди молодежных любительских команд</t>
  </si>
  <si>
    <t>Открытый городской турнир по лучному бою</t>
  </si>
  <si>
    <t xml:space="preserve">Тренинг-семинар для кураторов открытых пространств </t>
  </si>
  <si>
    <t>Новогодний маркет подарков "Ёлка-маркет"</t>
  </si>
  <si>
    <t>Весенний показ</t>
  </si>
  <si>
    <t>Открытый молодежный турнир по гандболу</t>
  </si>
  <si>
    <t>Семейный квиз к юбилею семейного пространства "Как дома"</t>
  </si>
  <si>
    <t>"Поддержка молодой семей"</t>
  </si>
  <si>
    <t>Фестиваль дворовых игр</t>
  </si>
  <si>
    <t>Молодежь в возрасте от 12 до 20 лет</t>
  </si>
  <si>
    <t>Спартакиада для подростков и молодежи в трудной жизненной ситуации</t>
  </si>
  <si>
    <t>Урбан-пикник</t>
  </si>
  <si>
    <t>Квест "У нас на районе"</t>
  </si>
  <si>
    <t>Туристический фестиваль</t>
  </si>
  <si>
    <t>Чемпионат по крокету среди молодежных команд</t>
  </si>
  <si>
    <t>Выставка "Путешествие в искусство"</t>
  </si>
  <si>
    <t>Фотовыставка "Там, где мы"</t>
  </si>
  <si>
    <t>День казачей культуры</t>
  </si>
  <si>
    <t>МБУ МЦ "Содружество"</t>
  </si>
  <si>
    <t>С. А. Ловкачева</t>
  </si>
  <si>
    <t>Муниципальное бюджетное учреждение города Новосирска "Молодежный центр "Содружество", 19.12.2001 г.</t>
  </si>
  <si>
    <t>Муниципальное образование город Новосибирск, функции и полномочия учредителя осуществляет Департамент культуры, спорта и молодежной политики мэрии города Новосибирска</t>
  </si>
  <si>
    <t>Ловкачева София Александровна</t>
  </si>
  <si>
    <t>22.0</t>
  </si>
  <si>
    <t>Дополнительная профессиональная программа "Вовлечение горожан в программы развития городской среды"</t>
  </si>
  <si>
    <t>ФГБОУ ВО "Российская академия народного хозяйства и государственной службы при Президенте Российской Федерации (https://drive.google.com/drive/folders/1T4FUFFc1k28xXpGSjIuqA1IU_bPZv01Y?usp=sharing)</t>
  </si>
  <si>
    <t>Курс повышения квалификации "Технологии создания и управления продуктами для молодёжи"</t>
  </si>
  <si>
    <t>Автономная некоммерческая организация дополнительного профессионального образования "Институт молодежи" (https://drive.google.com/drive/folders/12q-1WlwMmcBc90g2CUeOEu1HJL53X1GM?usp=sharing)</t>
  </si>
  <si>
    <t>Курс повышения квалификации "Директор молодежного центра: технологии управления и развития"</t>
  </si>
  <si>
    <t>Автономная некоммерческая организация дополнительного профессионального образования "Институт молодежи" (https://drive.google.com/drive/folders/1fJhlwJ6jnxTqJ1PSNgciSL1pwAr5xd9G?usp=sharing)</t>
  </si>
  <si>
    <t>Курс повышения квалификации "Организация методической работы в учреждении молодежной политики"</t>
  </si>
  <si>
    <t>Автономная некоммерческая организация дополнительного профессионального образования "Институт молодежи" (https://drive.google.com/drive/folders/1WxB4YasXXmGduVfv8Rv9v9vh9hRadjEn?usp=sharing)</t>
  </si>
  <si>
    <t>Прогамма повышения квалификации "Основы проектного управления. Грантовые проекты"</t>
  </si>
  <si>
    <t>ГБУ НСО "Агенство поддержки молодежных инициатив" (https://vk.com/corporate_university?w=wall-193091950_1163)</t>
  </si>
  <si>
    <t xml:space="preserve">46-ая легкоатлетическая эстафета памяти Валентина Подневича, посвященная Дню Победы в Великой отечественной войне </t>
  </si>
  <si>
    <t>г. Новосибирск, ул. Мичурина, 10, стадион "Спартак"</t>
  </si>
  <si>
    <t>Участие</t>
  </si>
  <si>
    <t>II место</t>
  </si>
  <si>
    <t>Первенство, чемпионат и спортивный фестиваль по «чир спорту»</t>
  </si>
  <si>
    <t>г. Бердск, ул. Линейная, д. 3в, СК "Вега"</t>
  </si>
  <si>
    <t>Турнир по единоборствам, посвященный 100-летию со дня рождения Героя СССР Г.И. Бояринова</t>
  </si>
  <si>
    <t>04.03.2023-05.03.2023</t>
  </si>
  <si>
    <t>г. Барнаул</t>
  </si>
  <si>
    <t>II место (2), III место (1)</t>
  </si>
  <si>
    <t>Первенство Новосибирской области по ушу</t>
  </si>
  <si>
    <t>27.05.2023, 28.05.2023</t>
  </si>
  <si>
    <t>г. Новосибирск, ул. Спортивная, 2. МАУ «ЦСП Заря»</t>
  </si>
  <si>
    <t>I место (3), II место (1), III место (2)</t>
  </si>
  <si>
    <t>Первенство мужской волейбольной лиги г. Новосибирска среди  мужских команд</t>
  </si>
  <si>
    <t>г. Новосибирск, ул. Ленингогорская, д. 80, Новосибирский техникум дорожного транспорта</t>
  </si>
  <si>
    <t>Кубок города Новосибирска по ушу</t>
  </si>
  <si>
    <t>г. Новосибирск, ул. Часовая, д. 2а, СК "Энергия"</t>
  </si>
  <si>
    <t>III место</t>
  </si>
  <si>
    <t>I  место (2), III место (1)</t>
  </si>
  <si>
    <t xml:space="preserve">Городские соревнования по волейболу </t>
  </si>
  <si>
    <t>21.04.2023, 22.04.2023</t>
  </si>
  <si>
    <t>МЦ им. А. П. Чехова, г. Новосибирск, 1-й Петропавловский переулок, 10</t>
  </si>
  <si>
    <t>г. Новосибирск, по Красному проспекту от улицы Ядринцевская до улицы Сибревкома</t>
  </si>
  <si>
    <t>76-я легкоатлетическая эстафета памяти А. И. Покрышкина, посвящённая 78-й годовщине Победы в Великой Отечественной войне</t>
  </si>
  <si>
    <t>Турнир по хоккею с шайбой "Надежда Сибири"</t>
  </si>
  <si>
    <t xml:space="preserve">21.04.2023
</t>
  </si>
  <si>
    <t>г. Новосибирск, ул. Тюленина, д. 10</t>
  </si>
  <si>
    <t>Турнир по настольному теннису "Осенняя пора"</t>
  </si>
  <si>
    <t>г. Новосибирск</t>
  </si>
  <si>
    <t>I - место (1), III - место (1)</t>
  </si>
  <si>
    <t>Городской конкурс "Таланты Левобережья"</t>
  </si>
  <si>
    <t> г. Новосибирск, парк им. С. М. Кирова</t>
  </si>
  <si>
    <t>I  место (1), III  место (2), II  место (2)</t>
  </si>
  <si>
    <t>Первенство города по спортивной гимнастике</t>
  </si>
  <si>
    <t>I - место (2), II - место (1), III - место (1)</t>
  </si>
  <si>
    <t>XXVII открытый лично-командный турнир по настольному теннису памяти Г. Я. Щербакова</t>
  </si>
  <si>
    <t xml:space="preserve">11.09.2023
13.09.2023
15.09.2023
</t>
  </si>
  <si>
    <t>КДЦ им. К. С. Станиславского, ул. Котовского, 2а</t>
  </si>
  <si>
    <t>Открытый вокальный конкурс «Моя Россия»</t>
  </si>
  <si>
    <t>Заявки отправлялись в электронном виде</t>
  </si>
  <si>
    <t>г. Новосибирск, Ватутина ул. 12</t>
  </si>
  <si>
    <t xml:space="preserve"> II - место (1) и переход в группу А на следующий сезон</t>
  </si>
  <si>
    <t>Первенство Новосибирской Женской Волейбольной Лиги</t>
  </si>
  <si>
    <t>Январь-май 2023</t>
  </si>
  <si>
    <t>Первенство СШОР по гимнастическим видам спорта</t>
  </si>
  <si>
    <t>г. Новосибирск, ул. Петухова, д. 79, СК "Малинка"</t>
  </si>
  <si>
    <t>Турнир на кубок Гагарина по гандболу среди 2009-2013 год</t>
  </si>
  <si>
    <t>СК « Север», ул. Учительская, 61</t>
  </si>
  <si>
    <t>Турнир на Кубок Гагарина по гандболу среди 2012-2013 года</t>
  </si>
  <si>
    <t xml:space="preserve">СОШ № 218
Кр. Проспект 320/1 
</t>
  </si>
  <si>
    <t>Первенство города Новосибирска по настольному теннису ДЮФЦ "Дзержинский"</t>
  </si>
  <si>
    <t>17.02.2023-19.02.2023</t>
  </si>
  <si>
    <t>г. Новосибирск, ул. Бориса Богаткова 266/3, МБУДО ДЮФЦ «Дзержинский»</t>
  </si>
  <si>
    <t>II место - (1)</t>
  </si>
  <si>
    <t>Турнир по настольному теннису "Будущее России"</t>
  </si>
  <si>
    <t>10.03.2023-12.03.2023</t>
  </si>
  <si>
    <t>I место - (1)</t>
  </si>
  <si>
    <t xml:space="preserve">Весенний турнир ФГР по гандболу </t>
  </si>
  <si>
    <t>15.05.23-22.05.23</t>
  </si>
  <si>
    <t>г. Кемерово «Кузбасс – Арена», ул. Притомский , 10</t>
  </si>
  <si>
    <t>IV - место (1)</t>
  </si>
  <si>
    <t>Первенство Алтайского края по нунчаку-кумитэ</t>
  </si>
  <si>
    <t>05.06.2023-07.06.2023</t>
  </si>
  <si>
    <t>Алтайский край, г. Рубцовск, ул. Степана Разина, 196, клуб "Кобудо"</t>
  </si>
  <si>
    <t>VIII открытый вокальный конкурс "Моя Россия"</t>
  </si>
  <si>
    <t>22.04.2023-23.04.2023</t>
  </si>
  <si>
    <t>г. Новосибирск, ул. Вертковская, 16, МБОУ СОШ №109</t>
  </si>
  <si>
    <t>II Междугородний турнир по настольному теннису памяти тренера-преподавателя М. Л. Сысоева среди мальчиков 2009-2011 гг. р.</t>
  </si>
  <si>
    <t>г. Искитим</t>
  </si>
  <si>
    <t>II- место (1)</t>
  </si>
  <si>
    <t xml:space="preserve">Чемпионат Сибирского Федерального округа по настольному теннису
</t>
  </si>
  <si>
    <t>27.02.2023-05.03.2023</t>
  </si>
  <si>
    <t>МАУ «Центр настольного тенниса»Республика Хакасия, г. Абакан, ул. Катанова, 8, стр. 2</t>
  </si>
  <si>
    <t>II – место (1)</t>
  </si>
  <si>
    <t>Чемпионат Сибирского Федерального округа по настольному теннису</t>
  </si>
  <si>
    <t>23.01.2023-28.01.2023</t>
  </si>
  <si>
    <t>г. Барнаул, СК "Победа", ул. Антона Петрова, 146</t>
  </si>
  <si>
    <t>Первенство Сибирского федерального округа по ушу</t>
  </si>
  <si>
    <t>I - место (1), II - место (1)</t>
  </si>
  <si>
    <t>01.02.2023-05.02.2023</t>
  </si>
  <si>
    <t>Чемпионат и первенство Сибирского федерального округа по чир спорту "Солнце Хакасии"</t>
  </si>
  <si>
    <t>10.03.2023-13.10.2023</t>
  </si>
  <si>
    <t>г. Абакан, ул. Катанова, д. 10, МАУ "СК им. Н. Г. Булакина"</t>
  </si>
  <si>
    <t>г. Красноярск</t>
  </si>
  <si>
    <t>Первенство города Братска по внестилевому каратэ и кобудо</t>
  </si>
  <si>
    <t>20.01.2023-22.01.2023</t>
  </si>
  <si>
    <t xml:space="preserve">г. Братск, ул. Комсомольская, 39, спортивный комплекс "Таежный"
</t>
  </si>
  <si>
    <t>XLI Всероссийская массовая лыжная гонка "Лыжня России"</t>
  </si>
  <si>
    <t>г. Новосибирск, ул. Ионосферная, 3</t>
  </si>
  <si>
    <t>Чемпионат г. Новосибирска по волейболу среди женских команд Новосибирской женской волейбольной лиги</t>
  </si>
  <si>
    <t xml:space="preserve">г. Новосибирск, ул. Ватутина, д. 12, МБОУДО ДООЦ "Спутник"
</t>
  </si>
  <si>
    <t>Всероссийские соревнования по чир спорту и Спортивный фестиваль ФЧСЧПК</t>
  </si>
  <si>
    <t>08.04.2023-10.04.2023</t>
  </si>
  <si>
    <t>г. Перьмь, ул. Шоссе Космонавтов, д. 158А, СК им. В. П. Сухарева</t>
  </si>
  <si>
    <t>I место (7), II место (5), III место (4)</t>
  </si>
  <si>
    <t>Всероссийские соревнования по чир спорту "Кубок дружбы" и Всероссийский спортивный фестиваль по чир спорту среди младших спортсменов "Кубок дружбы 2023"</t>
  </si>
  <si>
    <t>19.05.2023-21.05.2023</t>
  </si>
  <si>
    <t>г. Новосибирск, ул. Петухова, д. 6/7, СК "Александрит"</t>
  </si>
  <si>
    <t>Всероссийский национальный конкурс «Виктория»</t>
  </si>
  <si>
    <t>Чемпионат и первенство России по ушу</t>
  </si>
  <si>
    <t>24.04.2023-29.04.2023</t>
  </si>
  <si>
    <t>г. Москва, ул. Херсонская, д. 30, корп. 2, стр. 1, ГБОУ "ЦСиО "МЭШ" МОСКОМСПОРТА</t>
  </si>
  <si>
    <t>I место (3), II место (2), III место (2)</t>
  </si>
  <si>
    <t>Всероссийский конкурс-фестиваль искусств "Невские звезды"</t>
  </si>
  <si>
    <t>г. Санкт-Петербург, Литейный проспект, д. 20, Дом офицеров Западного военного округа</t>
  </si>
  <si>
    <t>I место (2),  II место (2)</t>
  </si>
  <si>
    <t>Турнир "Окрыленные хоккеем" среди женских любительских команд</t>
  </si>
  <si>
    <t>20.05.2023-21.05.2023</t>
  </si>
  <si>
    <t>г. Омск, ул. Мира, д. 1Б, Хоккейная Академия "Авангард"</t>
  </si>
  <si>
    <t>Всероссийский фестиваль культуры и искусств "Наследия Страны"</t>
  </si>
  <si>
    <t>г. Новосибирск, ул. Красный проспект, 167, ДК "Прогресс"</t>
  </si>
  <si>
    <t>I - место (1)</t>
  </si>
  <si>
    <t>Первенство Сибирского федерального округа по настольному теннису среди команд юниоров до 20 лет</t>
  </si>
  <si>
    <t>06.02.2023-12.02.2023</t>
  </si>
  <si>
    <t>г. Абакан, ул. Катанова, д.8</t>
  </si>
  <si>
    <t>Соревнования по хоккею среди женских любительских команд "Космический турнир - 2023"</t>
  </si>
  <si>
    <t>21.04.2023-23.04.2023</t>
  </si>
  <si>
    <t>Международный турнир по ушу «Moscow wushu stars»</t>
  </si>
  <si>
    <t>02.05.2023-08.05.2023</t>
  </si>
  <si>
    <t>I место (3),  II место (2), III место (3)</t>
  </si>
  <si>
    <t>XII Всероссийский фестиваль по хоккею среди любительских команд "Ночная лига женского хоккея"</t>
  </si>
  <si>
    <t>11.05.2023-15.05.2023</t>
  </si>
  <si>
    <t xml:space="preserve">Международный 
фестиваль-конкурс 
«Озарение»
</t>
  </si>
  <si>
    <t xml:space="preserve">II - место </t>
  </si>
  <si>
    <t>Международный конкурс-фестиваль искусства «Новое поколение»</t>
  </si>
  <si>
    <t>XI международный фестиваль моды и красоты "FASION STYLE"</t>
  </si>
  <si>
    <t>19.05.2023-22.05.2023</t>
  </si>
  <si>
    <t>г. Тула, Центральный переулок, д. 18, Творческий индустриальный кластер "Октава"</t>
  </si>
  <si>
    <t>https://drive.google.com/drive/folders/1SEX9w0RG_vFjF_znxGpgKzpL9Ha5AvYt?usp=drive_link</t>
  </si>
  <si>
    <t>https://drive.google.com/drive/folders/1fNMdGHleZy_9tyyjNfSeVd6UsBayWoQy?usp=drive_link</t>
  </si>
  <si>
    <t>https://drive.google.com/drive/folders/1N9TzdNtAxrnTO7c_yTAKVUXtBQX9R55f?usp=drive_link</t>
  </si>
  <si>
    <t>https://drive.google.com/file/d/1zv7_-LojTIp12CNWOPTuykdGLvfhxyVz/view?usp=drive_link</t>
  </si>
  <si>
    <t>https://drive.google.com/file/d/17-65x-ewqnmCknxVcxOasi7b4IjbYH0u/view?usp=drive_link</t>
  </si>
  <si>
    <t>https://drive.google.com/file/d/1XjtBtkBJE89POMQkFrfannI5DOzLdhbU/view?usp=drive_link</t>
  </si>
  <si>
    <t>https://drive.google.com/drive/folders/1cFPiqSUNqFCGyUdrfAf60_Keiz0Ihf5L?usp=drive_link</t>
  </si>
  <si>
    <t>https://drive.google.com/file/d/1jeajPZIk5pWj7lLC2ScP4WvjXBG1z0ot/view?usp=drive_link</t>
  </si>
  <si>
    <t>нет</t>
  </si>
  <si>
    <t>https://timolod.ru/organization/molodezhnye-tsentry/sodruzhestvo/</t>
  </si>
  <si>
    <t>https://vk.com/id289429828</t>
  </si>
  <si>
    <t>https://vk.com/sodrughestvo54
https://vk.com/balkon_place
https://vk.com/kak_doma_nsk
https://vk.com/faktura_nsk
https://vk.com/tut_sew
https://vk.com/movie_grass
https://vk.com/terminal_space
https://vk.com/tut_sew
https://vk.com/younost_nsk https://vk.com/quiz_elementary_nsk https://vk.com/kristalniy https://vk.com/fizkultsodrugestvo</t>
  </si>
  <si>
    <t>Волонтерский отряд «Мы в деле»</t>
  </si>
  <si>
    <t xml:space="preserve">Январь-декабрь 2023 г. </t>
  </si>
  <si>
    <t>Молодежь в возрасте от 16 до 20 лет</t>
  </si>
  <si>
    <t>Творческое объединение «Твоя сцена»</t>
  </si>
  <si>
    <t xml:space="preserve">Экопроект 
«Три кита»
</t>
  </si>
  <si>
    <t>Проект по развитию надпрофессиональных навыков «Гибкий Я»</t>
  </si>
  <si>
    <t>Март - апрель 2023 г.</t>
  </si>
  <si>
    <t>Молодежь в возрасте от 22 до 35 лет</t>
  </si>
  <si>
    <t>Школа гибких навыков «Включайся»</t>
  </si>
  <si>
    <t> Март-июнь 2023 г.</t>
  </si>
  <si>
    <t>Молодежь в возрасте от 14 до 18 лет</t>
  </si>
  <si>
    <t>Мастерская городских изменений
«Команда улиц»</t>
  </si>
  <si>
    <t>Февраль-июнь 2023 г.</t>
  </si>
  <si>
    <t>Проект по благоустройству территории «Балкон-парк»</t>
  </si>
  <si>
    <t>Март-июнь 2023 г.</t>
  </si>
  <si>
    <t>Курс начальной военной подготовки «Служу Отечеству!»</t>
  </si>
  <si>
    <t>Апрель-октябрь 2023 г.</t>
  </si>
  <si>
    <t>Пешеходный маршрут «Линия подскажет»</t>
  </si>
  <si>
    <t>Июль - сентябрь 2023 г.</t>
  </si>
  <si>
    <t>Проект по развитию осознанного супружества «От сердца к сердцу»</t>
  </si>
  <si>
    <t>Февраль-май 2023 г.</t>
  </si>
  <si>
    <t>Молодые семьи 18-35 лет</t>
  </si>
  <si>
    <t>"Курс молодого родителя"</t>
  </si>
  <si>
    <t>Октябрь-ноябрь 2023 г.</t>
  </si>
  <si>
    <t>Проект по изучению родословной «Близкие люди»</t>
  </si>
  <si>
    <t>Октябрь-декабрь 2023 г.</t>
  </si>
  <si>
    <t>Трудовой отряд «Пламя»</t>
  </si>
  <si>
    <t>Январь-декабрь 2023 г.</t>
  </si>
  <si>
    <t>Молодежь в возрасте от 14 до 17 лет</t>
  </si>
  <si>
    <t>«Арт-галерея»</t>
  </si>
  <si>
    <t xml:space="preserve">Проект по развитию цифровых навыков
«Новый уровень»
</t>
  </si>
  <si>
    <t>Мастерская кинематографа «Раскадровка»</t>
  </si>
  <si>
    <t>Проект для дизайнеров «Дизайнер - Сибирь»</t>
  </si>
  <si>
    <t>Март-октябрь 2023 г.</t>
  </si>
  <si>
    <t>Проект для хендмейд-мастеров «Дело в шляпе»</t>
  </si>
  <si>
    <t xml:space="preserve">Март-июнь 2023 г.,
октябрь-декабрь 2023 г. </t>
  </si>
  <si>
    <t>Фестиваль творческих индустрий
“Сделано в Сибири”</t>
  </si>
  <si>
    <t>Сентябрь-ноябрь 2023г.</t>
  </si>
  <si>
    <t>Туристический проект «Побег из города 2.0»</t>
  </si>
  <si>
    <t>Февраль-август 2023 г.</t>
  </si>
  <si>
    <t>Проект по ресоциализации молодежи в трудной жизненной ситуации «Траектория»</t>
  </si>
  <si>
    <t>Январь-сентябрь 2023 г.</t>
  </si>
  <si>
    <t>Театральная лаборатория «Рука об руку»</t>
  </si>
  <si>
    <t>Подростковый центр «Юность»</t>
  </si>
  <si>
    <t>Молодежь в возрасте от 12 до 18 лет</t>
  </si>
  <si>
    <t xml:space="preserve">Проект для девушек в трудной жизненной ситуации «ДругаЯ»
</t>
  </si>
  <si>
    <t>Профильные смены «Реальные каникулы»</t>
  </si>
  <si>
    <t>Июнь 2023 г. - апрель 2024 г.</t>
  </si>
  <si>
    <t>Молодежь в возрасте от 12 до 16 лет</t>
  </si>
  <si>
    <t>Профильные смены по развитию гибких навыков «Подросток будущего»</t>
  </si>
  <si>
    <t>Июнь-август 2023 г.</t>
  </si>
  <si>
    <t>"Развитие инфраструктуры, кадрового потенциала и информационно-аналитического обеспечения муниципальной молодежной политики"</t>
  </si>
  <si>
    <t>"Содействие в выборе профессии и ориентировании на рынке труда"</t>
  </si>
  <si>
    <t>Специалисты по работе с молодой семьей / молодые семьи</t>
  </si>
  <si>
    <t>Кураторы открытых пространств</t>
  </si>
  <si>
    <t>Тренинг-семинар для директоров молодежных центров г. Новосибирска</t>
  </si>
  <si>
    <t>Директора молодежных центров</t>
  </si>
  <si>
    <t>Волонтерский отряд "Мы в деле"</t>
  </si>
  <si>
    <t>14-20 лет</t>
  </si>
  <si>
    <t>Трудовой отряд "Пламя"</t>
  </si>
  <si>
    <t>14-19 лет</t>
  </si>
  <si>
    <t>Молодёжный историко-культурный форум «Истоки» (заезд "Семейные ценности")</t>
  </si>
  <si>
    <t>https://форумистоки.рф/#zaezdi</t>
  </si>
  <si>
    <t>Всероссийский молодёжный образовательный форум «Амур» (онлайн)</t>
  </si>
  <si>
    <t>https://vk.com/amurforum</t>
  </si>
  <si>
    <t>Образовательный заезд «Азия в фокусе» арт-кластера «Таврида»</t>
  </si>
  <si>
    <t>https://tavrida.art/races/fa603d1e-9fea-42a1-9883-18f6944477d4</t>
  </si>
  <si>
    <t>Фестиваль «Таврида-Арт»</t>
  </si>
  <si>
    <t>https://events.myrosmol.ru/events/tavrida2023</t>
  </si>
  <si>
    <t>Форум молодёжи Новосибирской области «PROрегион»</t>
  </si>
  <si>
    <t>https://vk.com/pro_region</t>
  </si>
  <si>
    <t>I - место (2), III - место (1)</t>
  </si>
  <si>
    <t>I- место (1), III место (1)</t>
  </si>
  <si>
    <t>I - место (1), III- место (4)</t>
  </si>
  <si>
    <t>II место (2)</t>
  </si>
  <si>
    <t>г. Сочи</t>
  </si>
  <si>
    <t>https://drive.google.com/drive/folders/1R2bRsn1ho8pN0_zaAaauSu18DawD8jRa</t>
  </si>
  <si>
    <t>I место (4), II место (4), III место (3)</t>
  </si>
  <si>
    <t>https://drive.google.com/drive/folders/1Th53i_TSXgKnj9OIwKc8ZjCtF6tyLcOE</t>
  </si>
  <si>
    <t>I - место</t>
  </si>
  <si>
    <t>https://drive.google.com/drive/folders/1Fo9isz1YpjSGl6DBvjW7Y552BFLtOZ5n</t>
  </si>
  <si>
    <t>Первенство России по чир спорту</t>
  </si>
  <si>
    <t>21.04.2023-24.04.2023</t>
  </si>
  <si>
    <t>01.05.2023- 05.05.2023</t>
  </si>
  <si>
    <t>I место (4)</t>
  </si>
  <si>
    <t>г. Москва, ул. Василисы Кожиной, 13, ДС "Динамо волейбол"</t>
  </si>
  <si>
    <t>https://drive.google.com/drive/folders/1s1udwUzRYYWoeO4V9G5pLEPLlcNJDc2s</t>
  </si>
  <si>
    <t>Спортивный фестиваль "Планета чир"</t>
  </si>
  <si>
    <t>07.04.2023-08.04.2023</t>
  </si>
  <si>
    <t>https://drive.google.com/drive/folders/1z7dZpmrdvFQlqzAtVdjJlMDf4brrUZph</t>
  </si>
  <si>
    <t>I место (3), III место (1)</t>
  </si>
  <si>
    <t>12.05.2023-28.05.2023</t>
  </si>
  <si>
    <t>Всероссийский фестиваль-конкурс искусств "Страна талантов"</t>
  </si>
  <si>
    <t>https://drive.google.com/drive/folders/1IIXKl1gDzxWWzPMtW_U7wk74dwPhG4q9</t>
  </si>
  <si>
    <t>I место</t>
  </si>
  <si>
    <t>https://drive.google.com/drive/folders/1Dq1X-QUiFCBQmq6feGNOsQbD1zcgdOxm</t>
  </si>
  <si>
    <t>I место (7), II место (2)</t>
  </si>
  <si>
    <t>I место (8), II место (5), III место (3)</t>
  </si>
  <si>
    <t>08.04.2023-09.04.2023</t>
  </si>
  <si>
    <t>Всероссийские соревнования по чир спорту "Время пармы"</t>
  </si>
  <si>
    <t>https://drive.google.com/drive/folders/1pi7g3effWzbc3ffRdqSfgzdCY7ChRNf-</t>
  </si>
  <si>
    <t>I место (5), II место (2), III место (2)</t>
  </si>
  <si>
    <t>https://drive.google.com/drive/folders/1qcqugChwgTY0hChg00LSIZ-ikudd70c2</t>
  </si>
  <si>
    <t xml:space="preserve">630105, г. Новосибирск, ул. Кропоткина, 119/3 
e-mail:dod_pim@mail.ru  тел. 319-02-85/319-02-82.                                                                    Официальная группа учреждения в социальной сети "ВКонтакте":https://vk.com/sodrughestvo54
Страница на портале "Тымолод.рф": https://тымолод.рф/organization/molodezhnye-tsentry/sodruzhestvo/ </t>
  </si>
  <si>
    <t>1. Кропоткина, 119/3 - молодежный центр (основной отдел); 
2. Северная, 19 - отдел "Север";
3. Дуси  Ковальчук , 2 - отдел "Кристальный";
4. Дуси Ковальчук, 268/3 -  арт-пространство "Фактура"; 
5. Кропоткина, 269/1 - открытое пространство "Балкон";
6.Ереванская, 10 - открытое пространство "Терминал";
7. Дачная, 41а - стильное простанство "Тут шьют";
8.Холодильная, 16 - семейное пространство - "Как дома";
9. Каунасская, 4 - подростковый центр "Юность";
10. Советская, 53 - отдел социокультурной деятельности</t>
  </si>
  <si>
    <t>Головное учреждение МБУ МЦ "Содружество" - 3267,1 кв.м.;
отдел на ул. Дуси Ковальчук,268/3 - 165,1 кв.м и 78,4 кв.м;
отдел на ул. Кропоткина,269/1 - 392,3 кв.м;
отдел на ул. Холодильная,16 - 52,1 кв.м и 71,2 кв.м;
отдел на ул. Дачная,41 А - 253,8 кв.м;
отдел на ул. Каунасская,4 - 399,4 кв.м;
отдел  на ул. Ереванская,10 - 266,8кв.м.
отдел на ул. Северная, 19 - 211,6 кв.м;
отдел на ул. Дуси Ковальчук, 2 - 246,8 кв.м.;
отдел на ул. Советская, 53 - 173,6 кв. м.
Итого: 5578,2 кв.м.</t>
  </si>
  <si>
    <t>Головное учреждение МБУ МЦ "Содружество" - 2994,9 кв.м.;
отдел на ул. Дуси Ковальчук,268/3 - 165,1 кв.м и 78,4 кв.м;
отдел на ул. Кропоткина,269/1 -368,8 кв.м;
отдел на ул. Холодильная,16 - 52,1 кв.м и 71,2 кв.м;
отдел на ул. Дачная,41 А - 253,8 кв.м;
отдел на ул. Каунасская,4 - 399,4 кв.м;
отдел на ул. Ереванская,10 -161,8 кв.м.; 
отдел на ул. Северная, 19 - 138,3 кв.м.;
отдел на ул. Дуси Ковальчук, 2 - 82,16 кв.м.;
отдел на ул. Советская, 53 - 173,6 кв.м.
Итого: 4939,56 кв.м.</t>
  </si>
  <si>
    <t>Головное учреждение МБУ МЦ "Содружество" - 7 залов, 2 кабинета;
отдел на ул. Дуси Ковальчук,268/3 - 2 зала,  1 кабинет;
отдел на ул. Кропоткина,269/1 - 2 зала, 4 кабинета;
отдел на ул. Холодильная,16 - 2 зала, 2 кабинета;
отдел на ул. Дачная,41 А - 2 зала, 3 кабинета;
отдел на ул. Каунасская,4 - 2 зала, 5 кабинетов;
отдел на ул. Ереванская,10 - 1 зал, 2 кабинета; 
отдел на ул. Северная, 19 - 4 кабинета;
отдел на ул. Дуси Ковальчук, 2 - 6 кабинетов;
отдел на ул. Советская, 53 - 1 зал, 5 кабинетов.
Итого: 19 залов, 34 кабинетов.</t>
  </si>
  <si>
    <t>1. Кропоткина, 119/3 - молодежный центр (основной отдел) -88 чел.;
2. Северная, 19 - отдел "Север" - 5 чел.;
3. Дуси  Ковальчук , 2 - отдел "Кристальный" - 11 чел.;
4. Дуси Ковальчук, 268/3 -  арт пространство "Фактура" - 9 чел. ;
5. Кропоткина, 269/1 - открытое пространство "Балкон" - 10 чел.;
6.Ереванская, 10 - открытое пространство "Терминал" - 8 чел.;
7. Дачная, 41а - стильное простанство "Тут шьют" - 8 чел.;
8.Холодильная, 16 - семейное пространство - "Как дома" - 7 чел.;
9. Каунасская, 4 - подростковый центр "Юность" - 15 чел.;
10. Советская, 53 - отдел социокультурной деятельности - 4 чел.</t>
  </si>
  <si>
    <t>1. Муниципальное бюджетное учреждение города Новосибирска «Молодёжный центр «Содружество» (3 чел.) 
 2. Муниципальное автономное общеобразовательное учреждение города Новосибирска "Средняя общеобразовательная школа № 77"(3 чел.)
3. Муниципальное бюджетное общеобразовательное учреждение города Новосибирска "Средняя общеобразовательная школа № 100 им. Заплатина Ю. Г." (4 чел.)
4. Муниципальное бюджетное общеобразовательное учреждение города Новосибирска "Средняя общеобразовательная школа №120" (1 чел.)
5. Кадровое агентство «Миграционная Биржа Труда» (7 чел.)
6. ООО «Бухгалтерия бизнеса» (13 чел.)
7. ДСОЛКД "Тимуровец" (1 чел.)</t>
  </si>
  <si>
    <t>1. Рабочий по комплексному обслуживанию зданий
2. Оператор холодных звонков
3. Курьер
4. Архивариус
5. Вожатый
6. Уборщик служебных помещений</t>
  </si>
  <si>
    <t>1) Федеральное государственное образовательное учреждение высшего образования "Российская академия народного хозяйства и государственной службы при Президенте РФ", направление 41.03.05 "Международные отношения"- 3 курс (1 чел.)
2) Новосибирский педагогический колледж №1 им А. С. Макаренко, направление 44.02.03 "Педагогическое образование" - 1 курс (25 чел.)</t>
  </si>
  <si>
    <t xml:space="preserve">1) Федеральное государственное бюджетное образовательное учреждение высшего образования «Новосибирский государственный педагогический университет»: ИКиМП, направление 39.03.03 "Организация работы с молодежью", профиль: "Воспитательная работа с молодежью" - 4 курс (1 чел.).                                                                    2) Федеральное государственное бюджетное образовательное учреждение высшего образования "Новосибирский государственный технический университет", направление 38.03.02 "Менеджмент" - 4 курс (1 чел.)                         </t>
  </si>
  <si>
    <t>Проект "Бренд-лаборатория"</t>
  </si>
  <si>
    <t>Всероссийский жонглерский флешмоб</t>
  </si>
  <si>
    <t>Участие было принято в социальной сети "Вконтакте"</t>
  </si>
  <si>
    <t>https://vk.com/juggle_up?w=wall-4188196_3590</t>
  </si>
  <si>
    <t>Открытый новогодний турнир по настольному теннису на призы Деда Мороза</t>
  </si>
  <si>
    <t>г. Новосибирск, КДЦ им. К. С. Станиславского, ул. Котовского 2а</t>
  </si>
  <si>
    <t>Юмористическая игра "Кубок КВН"</t>
  </si>
  <si>
    <t>г. Новосибирск, МБУ МЦ "Содружество", ул. Кропоткина, 119/3</t>
  </si>
  <si>
    <t>Конкурс на лучшую русскую и японскую куклу</t>
  </si>
  <si>
    <t>20.02.2023-24.02.2023</t>
  </si>
  <si>
    <t>г. Новосибирск, МАУК ЦТиПС "Сибирь-Хоккайдо", ул. Шевченко, 28/1</t>
  </si>
  <si>
    <t>Федеральный акселератор творческих проектов "Создавай Новосибирск"</t>
  </si>
  <si>
    <t>23.03.2023-26.03.2023</t>
  </si>
  <si>
    <t>г. Новосибирск, арт-резиденция "Юность", пр-т Строителей, 21</t>
  </si>
  <si>
    <t>I место (2)</t>
  </si>
  <si>
    <t>Спартакиада добровольческих объединений города Новосибирска</t>
  </si>
  <si>
    <t>29.04.2023-12.05.2023</t>
  </si>
  <si>
    <t>г. Новосибирск, ФГБОУ ВО "НГАУ", ул. Добролюбова, 160</t>
  </si>
  <si>
    <t>Городская добровольческая акция "Экологический агиттеплоход"</t>
  </si>
  <si>
    <t>г. Новосибирск, остров "Кораблик"</t>
  </si>
  <si>
    <t>V Летняя спартакиада среди молодежных активов и молодых специалистов в сфере молодежной политики города Новосибирска "Форт Боярд"</t>
  </si>
  <si>
    <t>г. Новосибирск, ПКиО "Заельцовский", ул. Парковая, 88</t>
  </si>
  <si>
    <t>Открытый турнир по ушу ДЮСШ "Академия" "Кубок Золотого Дракона"</t>
  </si>
  <si>
    <t>Новосибирская область, р. п. Краснообск, МАОУ "Гимназия "Краснообская", ул. Центральная, 20</t>
  </si>
  <si>
    <t>Международная премия #МЫВМЕСТЕ</t>
  </si>
  <si>
    <t>1 место в региональном этапе премии #МЫВМЕСТЕ в номинации «Страна возможностей»</t>
  </si>
  <si>
    <t>Май-октябрь 2023</t>
  </si>
  <si>
    <t>Онлайн-платформы; Правительство Новосибирской области</t>
  </si>
  <si>
    <t>Всероссийская премия «Время молодых» (конкурсные номинации «Профессионального мастерства»)</t>
  </si>
  <si>
    <t>Июнь-декабрь 2023</t>
  </si>
  <si>
    <t>Онлайн-платформы</t>
  </si>
  <si>
    <t>Участие и прохождение в очный этап конкурса (1)</t>
  </si>
  <si>
    <t>18-20 октября 2023 г.</t>
  </si>
  <si>
    <t xml:space="preserve">Молодежный центры и пространства города Новосибирска </t>
  </si>
  <si>
    <t xml:space="preserve">Научно-просветительская конференция с международным участием «Государственная молодежная политика: стратегии развития и повседневные практики в настоящем и будущем»  </t>
  </si>
  <si>
    <t>7-8 июня 2023 г.</t>
  </si>
  <si>
    <t>Новосибирск, СИУ-филиал РAНХиГС, ул. Нижегородская, 6</t>
  </si>
  <si>
    <t>https://drive.google.com/drive/folders/11iY6GtutwwkHi2IkxGIm7wGf0RVX26RP</t>
  </si>
  <si>
    <t>I место (1), II место (1)</t>
  </si>
  <si>
    <t xml:space="preserve">Головное учреждение МБУ МЦ "Содружество": пн-вс 08.00-23.00, без выходных;
Отдел на ул. Дуси Ковальчук, 268/3: вт-вс 12.00-21.00, пн - выходной;
Отдел на ул. Кропоткина,269/1: вт-вс 12.00-21.00, пн - выходной;
Отдел на ул. Холодильная,16: пн-пт 11.00-18.00, сб. 12.00-18.00, вс - выходной;
Отдел на ул. Дачная,41 А: вт-вс 11.00-20.00, пн - 16.00-21.00;
Отдел на ул. Каунасская,4: пн-пт 09.00-21.00, сб.-вс. 16.00-20.00, без выходных;
Отдел на ул. Ереванская,10: пн-пт 11.00-21.00, сб-вс 12.00-20.00;
Отдел на ул. Дуси Ковальчук, 2: пн-пт 09.00-18.00, сб-вс -  выходные;
Отдел на ул. Северная, 19: пн-пт 09.00-18.00, сб-вс -  выходные;
Отдел на ул. Советская, 53 - пн-пт 09.00-21.00 </t>
  </si>
  <si>
    <t>XVI научно-практическая конференция "Актуальные проблемы и перспективы реализации молодежной политики города Новосибирска"</t>
  </si>
  <si>
    <t>Первый региональный подростковый слет «РосПодрос»</t>
  </si>
  <si>
    <t>10-13.10.2023</t>
  </si>
  <si>
    <t>Образовательный парк им. Олега Кошевого</t>
  </si>
  <si>
    <t>Соорганизация</t>
  </si>
  <si>
    <t xml:space="preserve">https://vk.com/wall710105109_416 </t>
  </si>
  <si>
    <t>Финал IX Всероссийского танцевального проекта «ВДвижении» </t>
  </si>
  <si>
    <t>30-31.10.2023</t>
  </si>
  <si>
    <t>МБУ МЦ "Содружество", ул. Кропоткина, 119/3</t>
  </si>
  <si>
    <t>https://vk.com/wall-29694020_30706</t>
  </si>
  <si>
    <t>Региональный конкурс «Лучшая студенческая группа»</t>
  </si>
  <si>
    <t>10.11.2023, 13.11.2023</t>
  </si>
  <si>
    <t>Telegram</t>
  </si>
  <si>
    <t>https://t.me/centr_sodrugestvo
 https://t.me/balkon_place
 https://t.me/kak_doma_nsk
 https://t.me/faktura_nsk
 https://t.me/tut_sew
 https://t.me/movie_grass
 https://t.me/terminal_space
 https://t.me/younost_nsk</t>
  </si>
  <si>
    <t>Сборник статей научно-просветительской конференции с международным участием «Государственная молодежная политика: стратегии развития и повседневные практики в настоящем и будущем» 2023 г.;
Журнал "Инспектор по делам несовершеннолетних"</t>
  </si>
  <si>
    <t>ООО "Образование онлайн"</t>
  </si>
  <si>
    <t>Профессиональная переподготовка с присвоением квалификации специалиста по работе с молодежью, 256 ч.</t>
  </si>
  <si>
    <t>Настольная экоигра "Твой город"</t>
  </si>
  <si>
    <t>Программа курса начальной военной подготовки "Служу отечеству!" (совместно с ВПЦ "Вымпел")</t>
  </si>
  <si>
    <t>"Big summer fest"</t>
  </si>
  <si>
    <t>Центр "CUBIC", ул. Фабричная, 27</t>
  </si>
  <si>
    <t>https://vk.com/wall-21453830_26702</t>
  </si>
  <si>
    <t>Гастрономический праздник «Пикник Фест»</t>
  </si>
  <si>
    <t>https://vk.com/wall-21453830_26295</t>
  </si>
  <si>
    <t>парк "Заельцовский", Парковая, 88</t>
  </si>
  <si>
    <t>Всероссийский форум "Пик возможностей"</t>
  </si>
  <si>
    <t>https://fadm.gov.ru/news/otkryta-registratsiya-na-pervyy-vserossiyskiy-forum-pik-vozmozhnostey/</t>
  </si>
  <si>
    <t>XII Всероссийский фестиваль студентов направления подготовки "Организация работы с молодежью"</t>
  </si>
  <si>
    <t>22.10.2023 - 27.10.2023</t>
  </si>
  <si>
    <t xml:space="preserve"> Екатеринбург, улица Мира, 19</t>
  </si>
  <si>
    <t>Образовательный заезд федеральной сети арт-резиденций "Таврида.Арт"</t>
  </si>
  <si>
    <t>12.04.2023 - 17.04.2023</t>
  </si>
  <si>
    <t>г. Нижний Новгород, МЦ "Высота"</t>
  </si>
  <si>
    <t>https://nizhny800.ru/news/nedelya-tavridaart-startovala-v-molodyozhnoj-stolicze-rossii</t>
  </si>
  <si>
    <t>https://vk.com/wall-21453830_26338</t>
  </si>
  <si>
    <t>Победа (арт-пространство "Фактура", семейное пространство "Как дома", открытое пространство "Балкон")</t>
  </si>
  <si>
    <t>Всероссийский конкурс "Точки притяжения"</t>
  </si>
  <si>
    <t>февраль-май 2023 г.</t>
  </si>
  <si>
    <t>Онлайн-площадки</t>
  </si>
  <si>
    <t>Интенсив для команд открытых пространств Новосибирской области от проекта «Открытые пространства»</t>
  </si>
  <si>
    <t>https://vk.com/wall-164332539_667</t>
  </si>
  <si>
    <t>15.02.2023 - 18.02.2023</t>
  </si>
  <si>
    <t>2, территория санаторий-профилакторий Приморье, село Ленинское</t>
  </si>
  <si>
    <t>https://президентскиегранты.рф/public/application/item?id=580ff9ff-002a-4a09-9027-f73ec0f47a7e</t>
  </si>
  <si>
    <t>Победа (проект "Рука об руку")</t>
  </si>
  <si>
    <t>Первый конкурс на предоставление грантов Президента Российской Федерации на развитие гражданского общества в 2023 году</t>
  </si>
  <si>
    <t xml:space="preserve">сайт президентскиегранты.рф </t>
  </si>
  <si>
    <t>Первый конкурс 2023 года на предоставление грантов Президента Российской Федерации на реализацию проектов в области культуры, искусства и креативных (творческих) индустрий.</t>
  </si>
  <si>
    <t>сайт фондкультурныхинициатив.рф</t>
  </si>
  <si>
    <t>https://фондкультурныхинициатив.рф/public/application/item?id=c38d7a7c-2115-486a-993c-be3bda82426b</t>
  </si>
  <si>
    <t>Победа (проект для молодых дизайнеров "Дизайнер - Сибирь")</t>
  </si>
  <si>
    <t>https://vk.com/wall-61231288_4753</t>
  </si>
  <si>
    <t>Грантовый конкурс социально значимых инициатив «Проектный конвейер»</t>
  </si>
  <si>
    <t>Онлайн</t>
  </si>
  <si>
    <t>Победа проектов "Траектория" и городской семейный форум "Вместе о важном"</t>
  </si>
  <si>
    <t>Конкурс социально значимых проектов в молодежной среде «Парад идей».</t>
  </si>
  <si>
    <t>https://vk.com/wall-67179496_1542</t>
  </si>
  <si>
    <t>победа проектов "Профильные смены по развитию гибких навыков "Подросток будущего" и "Курс начальной военной подготовки "Служу отечеству!"</t>
  </si>
  <si>
    <t xml:space="preserve"> Всероссийский конкурс молодежных проектов среди физических лиц. 1 сезон</t>
  </si>
  <si>
    <t>5 проектов-победителей</t>
  </si>
  <si>
    <t>https://vk.com/sodrughestvo54?w=wall-21453830_26538</t>
  </si>
  <si>
    <t>Виктория Остроухова заняла 1 место в конкурсе "Топ-10"</t>
  </si>
  <si>
    <t>Грантовый конкурс в рамках образовательного заезда «Азия в фокусе» арт-кластера «Таврида»</t>
  </si>
  <si>
    <t>Республика Крым, 35Н-597</t>
  </si>
  <si>
    <t>https://vk.com/sodrughestvo54?w=wall-21453830_26745</t>
  </si>
  <si>
    <t>победа с проектом "Бренд-лаборатория"</t>
  </si>
  <si>
    <t>Субсидия в целях организации и проведения проектных активностей (конкурсов, фестивалей, слетов и иных мероприятий) направленных на воспитание, развитие и самореализацию детей и молодежи, организацию досуга детей и молодежи</t>
  </si>
  <si>
    <t>https://vk.com/wall-21453830_26822</t>
  </si>
  <si>
    <t>проект фестиваль творческих индустрий "Сделано в Сибири"</t>
  </si>
  <si>
    <t>Грантовый конкурс Росмолодежи в рамках форумной кампании молодежного историко-культурного форума «Истоки».</t>
  </si>
  <si>
    <t>https://vk.com/wall-21453830_27070</t>
  </si>
  <si>
    <t>проект "Умная игровая"</t>
  </si>
  <si>
    <t>https://vk.com/sodrughestvo54?w=wall-21453830_27148</t>
  </si>
  <si>
    <t>Победа (открытое пространство "Балкон")</t>
  </si>
  <si>
    <t>Конкурс на присвоение знака качества деятельности молодежных центров, расположенных в Новосибирской области</t>
  </si>
  <si>
    <t>Пятый конкурс общественных стартапов "Со мной регион успешнее" 2023</t>
  </si>
  <si>
    <t>https://nko.nso.ru/page/3296</t>
  </si>
  <si>
    <t>Победа (3 проекта)</t>
  </si>
  <si>
    <t>https://vk.com/wall-21453830_28315</t>
  </si>
  <si>
    <t xml:space="preserve"> Всероссийский конкурс молодежных проектов среди физических лиц. 2 сезон</t>
  </si>
  <si>
    <t>1) Государственное автономное профессиональное образовательное учреждение Новосибирской области "Новосибирский колледж печати и информационных технологий", направление 54.01.20. "Графический дизайнер" - 4 курс (1 чел.);  
2) Федеральное государственное бюджетное образовательное учреждение высшего образования "Новосибирский государственный университет экономики и управления", направление 09.02.05 "Прикладная информатика" - 4 курс (1 чел.); 
3) Федеральное государственное бюджетное образовательное учреждение высшего образования «Новосибирский государственный педагогический университет»: ИКиМП, направление 39.03.02 "Социальная работа с молодежью" - 3 курс (4 чел.);    
 4) Федеральное государственное бюджетное образовательное учреждение высшего образования «Новосибирский государственный педагогический университет»: ИКиМП, направление 39.03.03 "Организация работы с молодежью", профиль: "Воспитательная работа с молодежью" - 3 курс (2 чел.);  
5) Образовательное частное учреждение высшего образования "Московская международная академия", направление 38.03.04. "Эффективное государственное управление" - 3 курс (1 чел.);
6) Федеральное государственное бюджетное образовательное учреждение высшего образования «Новосибирский государственный педагогический университет»:  ИКиМП, направление 44.04.01 "Педагогическое образование", магистерская программа «Методическая деятельность и проектные технологии» - 1 курс (4 чел.).
7) Федеральное государственное бюджетное образовательное учреждение высшего образования «Новосибирский государственный педагогический университет»:  ИКиМП, направление 44.03.01 "Педагогическое образование", профиль «Дополнительное образование» - 3 курс (1 чел.).
8) Федеральное государственное бюджетное образовательное учреждение высшего образования «Новосибирский государственный педагогический университет»:  ИКиМП, направление 44.03.01 "Педагогическое образование", профиль «Хореографическое образование» - 3 курс (1 чел.).
9) Федеральное государственное образовательное учреждение высшего образования "Российская академия народного хозяйства и государственной службы при Президенте РФ", направление 38.03.03 "Управление персоналом" – 3 курс (1 чел.)       
10) Автономная некоммерческая образовательная организация высшего образования Центросоюза Российской Федерации «Сибирский университет потребительской кооперации», направление 09.02.04 «Информационные системы» - 3 курс (6 чел.)
11) Федеральное государственное бюджетное образовательное учреждение высшего образования «Новосибирский государственный педагогический университет»:  ФФК направление 44.03.01 "Педагогическое образование", профиль «Физическая культура» - 2 курс (2 чел.).
12) Федеральное государственное бюджетное образовательное учреждение высшего образования «Новосибирский государственный педагогический университет»:  ИКиМП, направление 44.03.01 "Педагогическое образование", профиль «Дополнительное образование» - 3 курс (1 чел.).
13) Государственное автономное профессиональное образовательное учреждение Новосибирской области «Новосибирское государственное художественное училище (колледж)», напралвение 54.02.01 «Дизайн (по отраслям) в области культуры и искусства» - 2 курс (2 чел.).
14) Федеральное государственное бюджетное образовательное учреждение высшего образования «Новосибирский государственный педагогический университет»:  ИКиМП, направление 44.04.01 "Педагогическое образование", магистерская программа «Методическая деятельность и проектные технологии» - 2 курс (3 чел.).
Федеральное государственное бюджетное образовательное учреждение высшего образования «Новосибирский государственный педагогический университет»: ИКиМП, направление 39.03.03 ""Организация работы с молодежью"", профиль: ""Воспитательная работа с молодежью"" - 2 курс (1 чел.);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</si>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</sst>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FFFF99"/>
      <name val="Times New Roman"/>
      <family val="1"/>
      <charset val="204"/>
    </font>
    <font>
      <b/>
      <sz val="14"/>
      <color theme="0"/>
      <name val="Calibri"/>
      <family val="2"/>
      <charset val="204"/>
      <scheme val="minor"/>
    </font>
    <font>
      <b/>
      <sz val="14"/>
      <color rgb="FFA7FFFF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sz val="14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indexed="12"/>
      <name val="Calibri"/>
      <family val="2"/>
      <charset val="204"/>
    </font>
    <font>
      <sz val="14"/>
      <color rgb="FFFF0000"/>
      <name val="Times New Roman"/>
      <family val="1"/>
      <charset val="204"/>
    </font>
    <font>
      <u/>
      <sz val="14"/>
      <color theme="1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7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7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</cellStyleXfs>
  <cellXfs count="631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3" fillId="0" borderId="0" xfId="0" applyFont="1" applyAlignment="1"/>
    <xf numFmtId="0" fontId="1" fillId="0" borderId="0" xfId="0" applyFont="1"/>
    <xf numFmtId="0" fontId="3" fillId="0" borderId="0" xfId="0" applyFont="1" applyBorder="1" applyAlignment="1"/>
    <xf numFmtId="0" fontId="3" fillId="4" borderId="1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6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justify" vertical="top" wrapText="1"/>
    </xf>
    <xf numFmtId="0" fontId="11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2" fontId="2" fillId="0" borderId="0" xfId="0" applyNumberFormat="1" applyFont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3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vertical="top" wrapText="1"/>
      <protection hidden="1"/>
    </xf>
    <xf numFmtId="0" fontId="2" fillId="0" borderId="1" xfId="0" applyFont="1" applyBorder="1" applyAlignment="1" applyProtection="1">
      <alignment horizontal="left" vertical="top" wrapText="1"/>
      <protection hidden="1"/>
    </xf>
    <xf numFmtId="2" fontId="2" fillId="3" borderId="1" xfId="0" applyNumberFormat="1" applyFont="1" applyFill="1" applyBorder="1" applyAlignment="1" applyProtection="1">
      <alignment horizontal="center" vertical="top" wrapText="1"/>
      <protection hidden="1"/>
    </xf>
    <xf numFmtId="0" fontId="2" fillId="0" borderId="3" xfId="0" applyFont="1" applyBorder="1" applyAlignment="1" applyProtection="1">
      <alignment vertical="top" wrapText="1"/>
      <protection hidden="1"/>
    </xf>
    <xf numFmtId="0" fontId="2" fillId="0" borderId="5" xfId="0" applyFont="1" applyBorder="1" applyAlignment="1" applyProtection="1">
      <alignment horizontal="left" vertical="top" wrapText="1"/>
      <protection hidden="1"/>
    </xf>
    <xf numFmtId="0" fontId="9" fillId="0" borderId="1" xfId="0" applyFont="1" applyBorder="1" applyAlignment="1" applyProtection="1">
      <alignment vertical="top" wrapText="1"/>
      <protection hidden="1"/>
    </xf>
    <xf numFmtId="0" fontId="3" fillId="3" borderId="1" xfId="0" applyFont="1" applyFill="1" applyBorder="1" applyAlignment="1" applyProtection="1">
      <alignment horizontal="center" vertical="top"/>
      <protection hidden="1"/>
    </xf>
    <xf numFmtId="0" fontId="3" fillId="0" borderId="3" xfId="0" applyNumberFormat="1" applyFont="1" applyBorder="1" applyAlignment="1" applyProtection="1">
      <alignment horizontal="center" vertical="top" wrapText="1"/>
      <protection locked="0"/>
    </xf>
    <xf numFmtId="0" fontId="3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0" xfId="0" applyProtection="1">
      <protection hidden="1"/>
    </xf>
    <xf numFmtId="0" fontId="3" fillId="0" borderId="0" xfId="0" applyFont="1" applyBorder="1" applyAlignment="1" applyProtection="1">
      <protection hidden="1"/>
    </xf>
    <xf numFmtId="0" fontId="0" fillId="4" borderId="13" xfId="0" applyFill="1" applyBorder="1" applyAlignment="1" applyProtection="1">
      <alignment vertical="top" wrapText="1"/>
      <protection hidden="1"/>
    </xf>
    <xf numFmtId="0" fontId="0" fillId="4" borderId="0" xfId="0" applyFill="1" applyBorder="1" applyAlignment="1" applyProtection="1">
      <alignment vertical="top" wrapText="1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vertical="center" wrapText="1"/>
      <protection hidden="1"/>
    </xf>
    <xf numFmtId="0" fontId="2" fillId="2" borderId="5" xfId="0" applyFont="1" applyFill="1" applyBorder="1" applyAlignment="1" applyProtection="1">
      <alignment vertical="top" wrapText="1"/>
      <protection hidden="1"/>
    </xf>
    <xf numFmtId="1" fontId="3" fillId="3" borderId="1" xfId="0" applyNumberFormat="1" applyFont="1" applyFill="1" applyBorder="1" applyAlignment="1" applyProtection="1">
      <alignment horizontal="center" vertical="top" wrapText="1"/>
      <protection hidden="1"/>
    </xf>
    <xf numFmtId="1" fontId="3" fillId="3" borderId="1" xfId="0" applyNumberFormat="1" applyFont="1" applyFill="1" applyBorder="1" applyAlignment="1" applyProtection="1">
      <alignment horizontal="center" vertical="top"/>
      <protection hidden="1"/>
    </xf>
    <xf numFmtId="0" fontId="3" fillId="2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horizontal="center" vertical="top"/>
      <protection locked="0"/>
    </xf>
    <xf numFmtId="0" fontId="3" fillId="0" borderId="0" xfId="0" applyFont="1" applyAlignment="1" applyProtection="1">
      <alignment vertical="top"/>
      <protection hidden="1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2" fillId="0" borderId="5" xfId="0" applyFont="1" applyBorder="1" applyAlignment="1" applyProtection="1">
      <alignment vertical="top"/>
      <protection hidden="1"/>
    </xf>
    <xf numFmtId="0" fontId="2" fillId="3" borderId="1" xfId="0" applyFont="1" applyFill="1" applyBorder="1" applyAlignment="1" applyProtection="1">
      <alignment horizontal="center" vertical="top"/>
      <protection hidden="1"/>
    </xf>
    <xf numFmtId="0" fontId="2" fillId="0" borderId="5" xfId="0" applyFont="1" applyBorder="1" applyAlignment="1" applyProtection="1">
      <alignment horizontal="left" vertical="top"/>
      <protection hidden="1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49" fontId="2" fillId="0" borderId="1" xfId="0" applyNumberFormat="1" applyFont="1" applyBorder="1" applyAlignment="1" applyProtection="1">
      <alignment horizontal="center" vertical="top" wrapText="1"/>
      <protection locked="0"/>
    </xf>
    <xf numFmtId="49" fontId="3" fillId="3" borderId="1" xfId="0" applyNumberFormat="1" applyFont="1" applyFill="1" applyBorder="1" applyAlignment="1" applyProtection="1">
      <alignment horizontal="center" vertical="top" wrapText="1"/>
      <protection hidden="1"/>
    </xf>
    <xf numFmtId="0" fontId="2" fillId="0" borderId="0" xfId="0" applyFont="1" applyAlignment="1">
      <alignment horizontal="center" vertical="top" wrapText="1"/>
    </xf>
    <xf numFmtId="0" fontId="1" fillId="0" borderId="0" xfId="0" applyFont="1" applyProtection="1">
      <protection hidden="1"/>
    </xf>
    <xf numFmtId="0" fontId="3" fillId="3" borderId="5" xfId="0" applyFont="1" applyFill="1" applyBorder="1" applyAlignment="1" applyProtection="1">
      <alignment horizontal="left"/>
      <protection hidden="1"/>
    </xf>
    <xf numFmtId="0" fontId="2" fillId="0" borderId="1" xfId="0" applyFont="1" applyBorder="1" applyAlignment="1" applyProtection="1">
      <alignment horizontal="center" vertical="top" wrapText="1"/>
      <protection hidden="1"/>
    </xf>
    <xf numFmtId="0" fontId="2" fillId="0" borderId="1" xfId="0" applyFont="1" applyBorder="1" applyAlignment="1" applyProtection="1">
      <alignment wrapText="1"/>
      <protection hidden="1"/>
    </xf>
    <xf numFmtId="0" fontId="3" fillId="3" borderId="1" xfId="0" applyFont="1" applyFill="1" applyBorder="1" applyAlignment="1" applyProtection="1">
      <alignment horizontal="right" vertical="top" wrapText="1"/>
      <protection hidden="1"/>
    </xf>
    <xf numFmtId="0" fontId="2" fillId="0" borderId="1" xfId="0" applyFont="1" applyBorder="1" applyAlignment="1" applyProtection="1">
      <alignment horizontal="left" vertical="top"/>
      <protection hidden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/>
      <protection hidden="1"/>
    </xf>
    <xf numFmtId="0" fontId="15" fillId="0" borderId="1" xfId="0" applyFont="1" applyBorder="1" applyAlignment="1" applyProtection="1">
      <alignment horizontal="left" vertical="top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wrapText="1"/>
      <protection hidden="1"/>
    </xf>
    <xf numFmtId="0" fontId="2" fillId="2" borderId="1" xfId="0" applyFont="1" applyFill="1" applyBorder="1" applyAlignment="1" applyProtection="1">
      <alignment horizontal="center" wrapText="1"/>
      <protection hidden="1"/>
    </xf>
    <xf numFmtId="0" fontId="15" fillId="0" borderId="1" xfId="0" applyFont="1" applyBorder="1" applyAlignment="1" applyProtection="1">
      <alignment horizontal="left" vertical="top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horizontal="center" vertical="top" wrapText="1"/>
    </xf>
    <xf numFmtId="0" fontId="7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5" xfId="0" applyFont="1" applyBorder="1" applyAlignment="1" applyProtection="1">
      <alignment horizontal="center" vertical="top"/>
      <protection locked="0"/>
    </xf>
    <xf numFmtId="0" fontId="3" fillId="3" borderId="5" xfId="0" applyFont="1" applyFill="1" applyBorder="1" applyAlignment="1" applyProtection="1">
      <alignment horizontal="center" vertical="top"/>
      <protection hidden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3" fillId="4" borderId="6" xfId="0" applyFont="1" applyFill="1" applyBorder="1" applyAlignment="1" applyProtection="1">
      <alignment vertical="top" wrapText="1"/>
      <protection hidden="1"/>
    </xf>
    <xf numFmtId="0" fontId="3" fillId="4" borderId="7" xfId="0" applyFont="1" applyFill="1" applyBorder="1" applyAlignment="1" applyProtection="1">
      <alignment vertical="top" wrapText="1"/>
      <protection hidden="1"/>
    </xf>
    <xf numFmtId="0" fontId="18" fillId="4" borderId="6" xfId="0" applyFont="1" applyFill="1" applyBorder="1" applyAlignment="1" applyProtection="1">
      <alignment vertical="top" wrapText="1"/>
      <protection hidden="1"/>
    </xf>
    <xf numFmtId="0" fontId="17" fillId="4" borderId="7" xfId="0" applyFont="1" applyFill="1" applyBorder="1" applyAlignment="1" applyProtection="1">
      <alignment horizontal="center" vertical="top" wrapText="1"/>
      <protection hidden="1"/>
    </xf>
    <xf numFmtId="0" fontId="8" fillId="4" borderId="5" xfId="0" applyFont="1" applyFill="1" applyBorder="1" applyAlignment="1" applyProtection="1">
      <alignment horizontal="center" vertical="top" wrapText="1"/>
      <protection hidden="1"/>
    </xf>
    <xf numFmtId="0" fontId="19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2" fontId="3" fillId="2" borderId="1" xfId="0" applyNumberFormat="1" applyFont="1" applyFill="1" applyBorder="1" applyAlignment="1" applyProtection="1">
      <alignment horizontal="center" vertical="top" wrapText="1"/>
      <protection hidden="1"/>
    </xf>
    <xf numFmtId="1" fontId="20" fillId="3" borderId="1" xfId="0" applyNumberFormat="1" applyFont="1" applyFill="1" applyBorder="1" applyAlignment="1" applyProtection="1">
      <alignment horizontal="center" vertical="top" wrapText="1"/>
      <protection hidden="1"/>
    </xf>
    <xf numFmtId="1" fontId="3" fillId="5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hidden="1"/>
    </xf>
    <xf numFmtId="0" fontId="2" fillId="2" borderId="5" xfId="0" applyFont="1" applyFill="1" applyBorder="1" applyAlignment="1" applyProtection="1">
      <alignment horizontal="left" vertical="top" wrapText="1"/>
      <protection hidden="1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hidden="1"/>
    </xf>
    <xf numFmtId="0" fontId="2" fillId="4" borderId="5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center" vertical="top"/>
      <protection locked="0"/>
    </xf>
    <xf numFmtId="1" fontId="21" fillId="0" borderId="0" xfId="0" applyNumberFormat="1" applyFont="1" applyProtection="1">
      <protection hidden="1"/>
    </xf>
    <xf numFmtId="0" fontId="3" fillId="0" borderId="2" xfId="0" applyFont="1" applyBorder="1" applyAlignment="1" applyProtection="1">
      <alignment horizontal="center" vertical="top" wrapText="1"/>
      <protection locked="0"/>
    </xf>
    <xf numFmtId="2" fontId="3" fillId="3" borderId="3" xfId="0" applyNumberFormat="1" applyFont="1" applyFill="1" applyBorder="1" applyAlignment="1" applyProtection="1">
      <alignment horizontal="center" vertical="top" wrapText="1"/>
      <protection hidden="1"/>
    </xf>
    <xf numFmtId="1" fontId="22" fillId="0" borderId="0" xfId="0" applyNumberFormat="1" applyFont="1" applyProtection="1">
      <protection hidden="1"/>
    </xf>
    <xf numFmtId="0" fontId="21" fillId="0" borderId="0" xfId="0" applyFont="1" applyProtection="1">
      <protection hidden="1"/>
    </xf>
    <xf numFmtId="0" fontId="3" fillId="2" borderId="5" xfId="0" applyFont="1" applyFill="1" applyBorder="1" applyAlignment="1" applyProtection="1">
      <alignment vertical="top" wrapText="1"/>
      <protection hidden="1"/>
    </xf>
    <xf numFmtId="0" fontId="2" fillId="0" borderId="1" xfId="0" applyNumberFormat="1" applyFont="1" applyBorder="1" applyAlignment="1" applyProtection="1">
      <alignment horizontal="center" vertical="top" wrapText="1"/>
      <protection locked="0"/>
    </xf>
    <xf numFmtId="0" fontId="24" fillId="0" borderId="0" xfId="0" applyFont="1" applyBorder="1" applyAlignment="1" applyProtection="1">
      <alignment horizontal="center"/>
      <protection hidden="1"/>
    </xf>
    <xf numFmtId="0" fontId="3" fillId="6" borderId="1" xfId="0" applyFont="1" applyFill="1" applyBorder="1" applyAlignment="1" applyProtection="1">
      <alignment horizontal="center" vertical="top"/>
      <protection hidden="1"/>
    </xf>
    <xf numFmtId="0" fontId="10" fillId="0" borderId="0" xfId="0" applyFont="1"/>
    <xf numFmtId="0" fontId="2" fillId="0" borderId="6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10" fillId="0" borderId="1" xfId="0" applyFont="1" applyBorder="1"/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0" borderId="4" xfId="0" applyFont="1" applyBorder="1" applyAlignment="1" applyProtection="1">
      <alignment horizontal="left" vertical="top"/>
      <protection hidden="1"/>
    </xf>
    <xf numFmtId="0" fontId="2" fillId="0" borderId="0" xfId="0" applyNumberFormat="1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2" fillId="7" borderId="1" xfId="0" applyFont="1" applyFill="1" applyBorder="1" applyAlignment="1" applyProtection="1">
      <alignment horizontal="left" vertical="top" wrapText="1"/>
      <protection locked="0"/>
    </xf>
    <xf numFmtId="0" fontId="3" fillId="7" borderId="1" xfId="0" applyFont="1" applyFill="1" applyBorder="1" applyAlignment="1" applyProtection="1">
      <alignment horizontal="center" vertical="top" wrapText="1"/>
      <protection locked="0"/>
    </xf>
    <xf numFmtId="0" fontId="2" fillId="7" borderId="1" xfId="0" applyFont="1" applyFill="1" applyBorder="1" applyAlignment="1" applyProtection="1">
      <alignment horizontal="center" vertical="top" wrapText="1"/>
      <protection locked="0"/>
    </xf>
    <xf numFmtId="0" fontId="2" fillId="7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8" borderId="1" xfId="0" applyFont="1" applyFill="1" applyBorder="1" applyAlignment="1" applyProtection="1">
      <alignment horizontal="left" vertical="top" wrapText="1"/>
      <protection locked="0"/>
    </xf>
    <xf numFmtId="0" fontId="2" fillId="8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 applyProtection="1">
      <alignment horizontal="left" vertical="top" wrapText="1"/>
      <protection locked="0"/>
    </xf>
    <xf numFmtId="0" fontId="3" fillId="8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>
      <alignment horizontal="center"/>
    </xf>
    <xf numFmtId="0" fontId="2" fillId="9" borderId="1" xfId="0" applyFont="1" applyFill="1" applyBorder="1" applyAlignment="1" applyProtection="1">
      <alignment horizontal="center" vertical="top" wrapText="1"/>
      <protection locked="0"/>
    </xf>
    <xf numFmtId="0" fontId="2" fillId="9" borderId="1" xfId="0" applyFont="1" applyFill="1" applyBorder="1" applyAlignment="1" applyProtection="1">
      <alignment horizontal="left" vertical="top" wrapText="1"/>
      <protection locked="0"/>
    </xf>
    <xf numFmtId="0" fontId="2" fillId="8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 vertical="top" wrapText="1"/>
      <protection hidden="1"/>
    </xf>
    <xf numFmtId="0" fontId="3" fillId="2" borderId="1" xfId="0" applyFont="1" applyFill="1" applyBorder="1" applyAlignment="1" applyProtection="1">
      <alignment horizontal="center" vertical="top" wrapText="1"/>
      <protection hidden="1"/>
    </xf>
    <xf numFmtId="14" fontId="2" fillId="8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wrapText="1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vertical="top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14" fontId="10" fillId="0" borderId="1" xfId="0" applyNumberFormat="1" applyFont="1" applyBorder="1" applyAlignment="1">
      <alignment horizontal="left" vertical="top"/>
    </xf>
    <xf numFmtId="14" fontId="10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14" fontId="10" fillId="0" borderId="1" xfId="0" applyNumberFormat="1" applyFont="1" applyBorder="1" applyAlignment="1">
      <alignment horizontal="left" vertical="top" wrapText="1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14" fontId="11" fillId="0" borderId="1" xfId="0" applyNumberFormat="1" applyFont="1" applyBorder="1" applyAlignment="1">
      <alignment horizontal="left" vertical="top" wrapText="1"/>
    </xf>
    <xf numFmtId="0" fontId="2" fillId="9" borderId="5" xfId="0" applyFont="1" applyFill="1" applyBorder="1" applyAlignment="1" applyProtection="1">
      <alignment horizontal="center" vertical="top" wrapText="1"/>
      <protection locked="0"/>
    </xf>
    <xf numFmtId="0" fontId="2" fillId="8" borderId="8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2" fillId="8" borderId="11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hidden="1"/>
    </xf>
    <xf numFmtId="0" fontId="10" fillId="0" borderId="0" xfId="0" applyFont="1" applyAlignment="1">
      <alignment wrapText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4" borderId="3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1" fontId="3" fillId="0" borderId="2" xfId="0" applyNumberFormat="1" applyFont="1" applyBorder="1" applyAlignment="1" applyProtection="1">
      <alignment horizontal="center" vertical="top" wrapText="1"/>
      <protection locked="0"/>
    </xf>
    <xf numFmtId="1" fontId="3" fillId="3" borderId="2" xfId="0" applyNumberFormat="1" applyFont="1" applyFill="1" applyBorder="1" applyAlignment="1" applyProtection="1">
      <alignment horizontal="center" vertical="top" wrapText="1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2" fillId="0" borderId="5" xfId="0" applyFont="1" applyBorder="1" applyAlignment="1" applyProtection="1">
      <alignment horizontal="center" vertical="top" wrapText="1"/>
    </xf>
    <xf numFmtId="3" fontId="2" fillId="0" borderId="5" xfId="0" applyNumberFormat="1" applyFont="1" applyBorder="1" applyAlignment="1" applyProtection="1">
      <alignment horizontal="center" vertical="top" wrapText="1"/>
      <protection locked="0"/>
    </xf>
    <xf numFmtId="3" fontId="2" fillId="0" borderId="1" xfId="0" applyNumberFormat="1" applyFont="1" applyBorder="1" applyAlignment="1" applyProtection="1">
      <alignment horizontal="center" vertical="top" wrapText="1"/>
      <protection locked="0"/>
    </xf>
    <xf numFmtId="0" fontId="25" fillId="0" borderId="1" xfId="0" applyFont="1" applyBorder="1" applyAlignment="1">
      <alignment horizontal="center" vertical="top"/>
    </xf>
    <xf numFmtId="0" fontId="2" fillId="0" borderId="16" xfId="0" applyFont="1" applyFill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28" xfId="0" applyFont="1" applyBorder="1" applyAlignment="1">
      <alignment horizontal="left" vertical="top" wrapText="1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3" fillId="8" borderId="1" xfId="0" applyNumberFormat="1" applyFont="1" applyFill="1" applyBorder="1" applyAlignment="1">
      <alignment horizontal="center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>
      <alignment horizontal="center" wrapText="1"/>
    </xf>
    <xf numFmtId="0" fontId="25" fillId="8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23" fillId="2" borderId="1" xfId="0" applyFont="1" applyFill="1" applyBorder="1" applyAlignment="1" applyProtection="1">
      <alignment vertical="top" wrapText="1"/>
      <protection hidden="1"/>
    </xf>
    <xf numFmtId="0" fontId="17" fillId="2" borderId="1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7" borderId="1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4" xfId="0" applyNumberFormat="1" applyFont="1" applyBorder="1" applyAlignment="1" applyProtection="1">
      <alignment horizontal="center" vertical="top" wrapText="1"/>
      <protection locked="0"/>
    </xf>
    <xf numFmtId="0" fontId="2" fillId="0" borderId="0" xfId="0" applyFont="1" applyFill="1" applyBorder="1"/>
    <xf numFmtId="0" fontId="2" fillId="0" borderId="0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/>
    <xf numFmtId="0" fontId="3" fillId="0" borderId="0" xfId="0" applyFont="1" applyFill="1" applyBorder="1" applyAlignment="1" applyProtection="1">
      <alignment horizontal="center" vertical="top" wrapText="1"/>
      <protection hidden="1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/>
    <xf numFmtId="0" fontId="3" fillId="0" borderId="0" xfId="0" applyFont="1" applyFill="1"/>
    <xf numFmtId="0" fontId="2" fillId="0" borderId="0" xfId="0" applyFont="1" applyFill="1"/>
    <xf numFmtId="0" fontId="3" fillId="7" borderId="1" xfId="0" applyFont="1" applyFill="1" applyBorder="1" applyAlignment="1" applyProtection="1">
      <alignment horizontal="center" vertical="top" wrapText="1"/>
      <protection hidden="1"/>
    </xf>
    <xf numFmtId="0" fontId="3" fillId="7" borderId="1" xfId="0" applyFont="1" applyFill="1" applyBorder="1" applyAlignment="1" applyProtection="1">
      <alignment horizontal="center" vertical="top" wrapText="1"/>
    </xf>
    <xf numFmtId="0" fontId="2" fillId="7" borderId="1" xfId="0" applyFont="1" applyFill="1" applyBorder="1" applyAlignment="1" applyProtection="1">
      <alignment horizontal="center" vertical="top" wrapText="1"/>
      <protection hidden="1"/>
    </xf>
    <xf numFmtId="0" fontId="2" fillId="7" borderId="1" xfId="0" applyNumberFormat="1" applyFont="1" applyFill="1" applyBorder="1" applyAlignment="1" applyProtection="1">
      <alignment horizontal="center" vertical="top" wrapText="1"/>
      <protection hidden="1"/>
    </xf>
    <xf numFmtId="0" fontId="0" fillId="0" borderId="29" xfId="0" applyBorder="1" applyProtection="1">
      <protection hidden="1"/>
    </xf>
    <xf numFmtId="0" fontId="0" fillId="0" borderId="30" xfId="0" applyBorder="1" applyProtection="1">
      <protection hidden="1"/>
    </xf>
    <xf numFmtId="0" fontId="10" fillId="0" borderId="29" xfId="0" applyFont="1" applyBorder="1" applyAlignment="1" applyProtection="1">
      <alignment vertical="center"/>
      <protection hidden="1"/>
    </xf>
    <xf numFmtId="0" fontId="24" fillId="0" borderId="29" xfId="0" applyFont="1" applyBorder="1" applyAlignment="1" applyProtection="1">
      <alignment horizontal="center" vertical="top"/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0" fillId="0" borderId="11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12" xfId="0" applyBorder="1" applyProtection="1">
      <protection hidden="1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Protection="1">
      <protection hidden="1"/>
    </xf>
    <xf numFmtId="2" fontId="3" fillId="0" borderId="0" xfId="0" applyNumberFormat="1" applyFont="1" applyFill="1" applyBorder="1" applyAlignment="1" applyProtection="1">
      <alignment horizontal="center" vertical="top" wrapText="1"/>
      <protection hidden="1"/>
    </xf>
    <xf numFmtId="0" fontId="10" fillId="8" borderId="1" xfId="0" applyFont="1" applyFill="1" applyBorder="1" applyAlignment="1">
      <alignment horizontal="left" vertical="top" wrapText="1"/>
    </xf>
    <xf numFmtId="14" fontId="11" fillId="8" borderId="1" xfId="0" applyNumberFormat="1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4" fillId="6" borderId="1" xfId="0" applyFont="1" applyFill="1" applyBorder="1" applyAlignment="1" applyProtection="1">
      <alignment horizontal="center" vertical="top" wrapText="1"/>
    </xf>
    <xf numFmtId="0" fontId="3" fillId="0" borderId="1" xfId="0" applyFont="1" applyBorder="1"/>
    <xf numFmtId="0" fontId="2" fillId="0" borderId="1" xfId="0" applyFont="1" applyBorder="1"/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>
      <alignment vertical="top" wrapText="1"/>
    </xf>
    <xf numFmtId="0" fontId="9" fillId="0" borderId="25" xfId="0" applyFont="1" applyBorder="1" applyAlignment="1">
      <alignment vertical="top" wrapText="1"/>
    </xf>
    <xf numFmtId="0" fontId="2" fillId="0" borderId="1" xfId="0" applyFont="1" applyBorder="1" applyAlignment="1" applyProtection="1">
      <alignment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top" wrapText="1"/>
    </xf>
    <xf numFmtId="0" fontId="29" fillId="0" borderId="1" xfId="1" applyFont="1" applyFill="1" applyBorder="1" applyAlignment="1">
      <alignment horizontal="center" vertical="top" wrapText="1"/>
    </xf>
    <xf numFmtId="0" fontId="26" fillId="0" borderId="1" xfId="1" applyFill="1" applyBorder="1" applyAlignment="1">
      <alignment horizontal="center" vertical="top" wrapText="1"/>
    </xf>
    <xf numFmtId="14" fontId="2" fillId="0" borderId="1" xfId="0" applyNumberFormat="1" applyFont="1" applyBorder="1" applyAlignment="1" applyProtection="1">
      <alignment horizontal="center" vertical="top" wrapText="1"/>
      <protection locked="0"/>
    </xf>
    <xf numFmtId="0" fontId="29" fillId="0" borderId="1" xfId="1" applyFont="1" applyFill="1" applyBorder="1" applyAlignment="1">
      <alignment horizontal="left" wrapText="1"/>
    </xf>
    <xf numFmtId="0" fontId="2" fillId="0" borderId="1" xfId="0" applyFont="1" applyBorder="1" applyAlignment="1">
      <alignment horizontal="center" vertical="top"/>
    </xf>
    <xf numFmtId="14" fontId="2" fillId="0" borderId="3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top" wrapText="1"/>
    </xf>
    <xf numFmtId="0" fontId="29" fillId="0" borderId="3" xfId="1" applyFont="1" applyFill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9" fillId="0" borderId="0" xfId="1" applyFont="1" applyFill="1" applyAlignment="1">
      <alignment horizontal="center" vertical="top" wrapText="1"/>
    </xf>
    <xf numFmtId="0" fontId="29" fillId="0" borderId="0" xfId="1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6" fillId="0" borderId="2" xfId="1" applyFill="1" applyBorder="1" applyAlignment="1">
      <alignment horizontal="center" vertical="top" wrapText="1"/>
    </xf>
    <xf numFmtId="0" fontId="2" fillId="0" borderId="23" xfId="0" applyFont="1" applyBorder="1" applyAlignment="1">
      <alignment horizontal="left" vertical="top" wrapText="1"/>
    </xf>
    <xf numFmtId="3" fontId="3" fillId="0" borderId="1" xfId="0" applyNumberFormat="1" applyFont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3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3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3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3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3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49" fontId="2" fillId="0" borderId="1" xfId="0" applyNumberFormat="1" applyFont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3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49" fontId="2" fillId="0" borderId="1" xfId="0" applyNumberFormat="1" applyFont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3" fontId="3" fillId="2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3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3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3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3" fontId="2" fillId="0" borderId="1" xfId="0" applyNumberFormat="1" applyFont="1" applyBorder="1" applyAlignment="1">
      <alignment horizontal="center" vertical="top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5" fillId="0" borderId="1" xfId="0" applyFont="1" applyBorder="1" applyAlignment="1">
      <alignment horizontal="justify" vertical="center"/>
    </xf>
    <xf numFmtId="0" fontId="0" fillId="0" borderId="0" xfId="0"/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hidden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vertical="top" wrapText="1"/>
      <protection hidden="1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top" wrapText="1"/>
    </xf>
    <xf numFmtId="0" fontId="8" fillId="2" borderId="1" xfId="0" applyFont="1" applyFill="1" applyBorder="1" applyAlignment="1" applyProtection="1">
      <alignment horizontal="center" vertical="top" wrapText="1"/>
      <protection hidden="1"/>
    </xf>
    <xf numFmtId="0" fontId="8" fillId="0" borderId="1" xfId="0" applyFont="1" applyBorder="1" applyAlignment="1" applyProtection="1">
      <alignment horizontal="center" vertical="top"/>
      <protection locked="0"/>
    </xf>
    <xf numFmtId="0" fontId="29" fillId="0" borderId="1" xfId="1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wrapText="1"/>
    </xf>
    <xf numFmtId="0" fontId="2" fillId="0" borderId="18" xfId="0" applyFont="1" applyBorder="1" applyAlignment="1">
      <alignment wrapText="1"/>
    </xf>
    <xf numFmtId="0" fontId="3" fillId="0" borderId="20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3" fillId="0" borderId="22" xfId="0" applyFont="1" applyBorder="1" applyAlignment="1">
      <alignment horizontal="center" vertical="top" wrapText="1"/>
    </xf>
    <xf numFmtId="0" fontId="2" fillId="0" borderId="7" xfId="0" applyFont="1" applyBorder="1" applyAlignment="1">
      <alignment wrapText="1"/>
    </xf>
    <xf numFmtId="0" fontId="0" fillId="0" borderId="0" xfId="0" applyAlignment="1">
      <alignment horizontal="center" wrapText="1"/>
    </xf>
    <xf numFmtId="0" fontId="3" fillId="0" borderId="24" xfId="0" applyFont="1" applyBorder="1" applyAlignment="1">
      <alignment horizontal="center" vertical="top" wrapText="1"/>
    </xf>
    <xf numFmtId="0" fontId="2" fillId="0" borderId="26" xfId="0" applyFont="1" applyBorder="1" applyAlignment="1">
      <alignment wrapText="1"/>
    </xf>
    <xf numFmtId="0" fontId="2" fillId="0" borderId="27" xfId="0" applyFont="1" applyBorder="1" applyAlignment="1">
      <alignment wrapText="1"/>
    </xf>
    <xf numFmtId="14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29" fillId="0" borderId="2" xfId="1" applyFont="1" applyFill="1" applyBorder="1" applyAlignment="1">
      <alignment horizontal="center" vertical="top" wrapText="1"/>
    </xf>
    <xf numFmtId="0" fontId="2" fillId="0" borderId="1" xfId="0" applyFont="1" applyBorder="1" applyAlignment="1">
      <alignment wrapText="1"/>
    </xf>
    <xf numFmtId="0" fontId="26" fillId="0" borderId="1" xfId="1" applyBorder="1" applyAlignment="1">
      <alignment wrapText="1"/>
    </xf>
    <xf numFmtId="0" fontId="26" fillId="0" borderId="0" xfId="1" applyAlignment="1">
      <alignment horizontal="left" vertical="center" wrapText="1"/>
    </xf>
    <xf numFmtId="0" fontId="26" fillId="0" borderId="1" xfId="1" applyBorder="1" applyAlignment="1" applyProtection="1">
      <alignment horizontal="left" vertical="top" wrapText="1"/>
      <protection locked="0"/>
    </xf>
    <xf numFmtId="14" fontId="2" fillId="0" borderId="1" xfId="0" applyNumberFormat="1" applyFont="1" applyBorder="1" applyAlignment="1">
      <alignment wrapText="1"/>
    </xf>
    <xf numFmtId="14" fontId="2" fillId="0" borderId="3" xfId="0" applyNumberFormat="1" applyFont="1" applyFill="1" applyBorder="1" applyAlignment="1" applyProtection="1">
      <alignment horizontal="center" vertical="top" wrapText="1"/>
      <protection locked="0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12" xfId="0" applyFont="1" applyFill="1" applyBorder="1" applyAlignment="1" applyProtection="1">
      <alignment horizontal="center" vertical="top" wrapText="1"/>
      <protection locked="0"/>
    </xf>
    <xf numFmtId="0" fontId="26" fillId="0" borderId="0" xfId="1" applyFill="1" applyBorder="1" applyAlignment="1">
      <alignment horizontal="center" vertical="top" wrapText="1"/>
    </xf>
    <xf numFmtId="0" fontId="26" fillId="0" borderId="3" xfId="1" applyFill="1" applyBorder="1" applyAlignment="1" applyProtection="1">
      <alignment horizontal="left" vertical="top" wrapText="1"/>
      <protection locked="0"/>
    </xf>
    <xf numFmtId="0" fontId="2" fillId="0" borderId="29" xfId="0" applyFont="1" applyBorder="1" applyAlignment="1" applyProtection="1">
      <alignment horizontal="center" vertical="top"/>
      <protection hidden="1"/>
    </xf>
    <xf numFmtId="0" fontId="2" fillId="0" borderId="0" xfId="0" applyFont="1" applyBorder="1" applyAlignment="1" applyProtection="1">
      <alignment horizontal="center" vertical="top"/>
      <protection hidden="1"/>
    </xf>
    <xf numFmtId="0" fontId="2" fillId="0" borderId="30" xfId="0" applyFont="1" applyBorder="1" applyAlignment="1" applyProtection="1">
      <alignment horizontal="center" vertical="top"/>
      <protection hidden="1"/>
    </xf>
    <xf numFmtId="0" fontId="24" fillId="0" borderId="9" xfId="0" applyFont="1" applyBorder="1" applyAlignment="1" applyProtection="1">
      <alignment horizontal="center"/>
      <protection hidden="1"/>
    </xf>
    <xf numFmtId="0" fontId="24" fillId="0" borderId="0" xfId="0" applyFont="1" applyBorder="1" applyAlignment="1" applyProtection="1">
      <alignment horizontal="center" vertical="top"/>
      <protection hidden="1"/>
    </xf>
    <xf numFmtId="0" fontId="16" fillId="0" borderId="8" xfId="0" applyFont="1" applyBorder="1" applyAlignment="1" applyProtection="1">
      <alignment horizontal="center" vertical="top"/>
      <protection hidden="1"/>
    </xf>
    <xf numFmtId="0" fontId="16" fillId="0" borderId="9" xfId="0" applyFont="1" applyBorder="1" applyAlignment="1" applyProtection="1">
      <alignment horizontal="center" vertical="top"/>
      <protection hidden="1"/>
    </xf>
    <xf numFmtId="0" fontId="16" fillId="0" borderId="10" xfId="0" applyFont="1" applyBorder="1" applyAlignment="1" applyProtection="1">
      <alignment horizontal="center" vertical="top"/>
      <protection hidden="1"/>
    </xf>
    <xf numFmtId="0" fontId="10" fillId="0" borderId="0" xfId="0" applyFont="1" applyBorder="1" applyAlignment="1" applyProtection="1">
      <alignment horizontal="left" vertical="top" wrapText="1"/>
      <protection hidden="1"/>
    </xf>
    <xf numFmtId="0" fontId="10" fillId="0" borderId="30" xfId="0" applyFont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horizontal="center" vertical="top"/>
      <protection locked="0"/>
    </xf>
    <xf numFmtId="0" fontId="3" fillId="0" borderId="29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3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center"/>
      <protection hidden="1"/>
    </xf>
    <xf numFmtId="0" fontId="13" fillId="0" borderId="9" xfId="0" applyFont="1" applyBorder="1" applyAlignment="1" applyProtection="1">
      <alignment horizontal="center"/>
      <protection hidden="1"/>
    </xf>
    <xf numFmtId="0" fontId="13" fillId="0" borderId="10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left" vertical="top"/>
      <protection hidden="1"/>
    </xf>
    <xf numFmtId="0" fontId="10" fillId="0" borderId="4" xfId="0" applyFont="1" applyBorder="1" applyAlignment="1" applyProtection="1">
      <alignment horizontal="center" vertical="top"/>
      <protection locked="0"/>
    </xf>
    <xf numFmtId="0" fontId="10" fillId="0" borderId="29" xfId="0" applyFont="1" applyBorder="1" applyAlignment="1" applyProtection="1">
      <alignment horizontal="center" vertical="top"/>
      <protection hidden="1"/>
    </xf>
    <xf numFmtId="0" fontId="10" fillId="0" borderId="0" xfId="0" applyFont="1" applyBorder="1" applyAlignment="1" applyProtection="1">
      <alignment horizontal="center" vertical="top"/>
      <protection hidden="1"/>
    </xf>
    <xf numFmtId="0" fontId="10" fillId="0" borderId="5" xfId="0" applyFont="1" applyBorder="1" applyAlignment="1" applyProtection="1">
      <alignment horizontal="center" vertical="top"/>
      <protection locked="0"/>
    </xf>
    <xf numFmtId="0" fontId="0" fillId="0" borderId="6" xfId="0" applyBorder="1" applyAlignment="1" applyProtection="1">
      <alignment horizontal="center" vertical="top"/>
      <protection locked="0"/>
    </xf>
    <xf numFmtId="0" fontId="10" fillId="0" borderId="11" xfId="0" applyFont="1" applyBorder="1" applyAlignment="1" applyProtection="1">
      <alignment horizontal="center" vertical="top"/>
      <protection locked="0"/>
    </xf>
    <xf numFmtId="0" fontId="0" fillId="0" borderId="6" xfId="0" applyBorder="1" applyAlignment="1" applyProtection="1">
      <alignment horizontal="center" vertical="top"/>
      <protection hidden="1"/>
    </xf>
    <xf numFmtId="0" fontId="24" fillId="0" borderId="8" xfId="0" applyFont="1" applyBorder="1" applyAlignment="1" applyProtection="1">
      <alignment horizontal="center" vertical="top"/>
      <protection hidden="1"/>
    </xf>
    <xf numFmtId="0" fontId="24" fillId="0" borderId="9" xfId="0" applyFont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4" borderId="2" xfId="0" applyFont="1" applyFill="1" applyBorder="1" applyAlignment="1" applyProtection="1">
      <alignment horizontal="center" vertical="top" wrapText="1"/>
      <protection hidden="1"/>
    </xf>
    <xf numFmtId="0" fontId="3" fillId="4" borderId="14" xfId="0" applyFont="1" applyFill="1" applyBorder="1" applyAlignment="1" applyProtection="1">
      <alignment horizontal="center" vertical="top" wrapText="1"/>
      <protection hidden="1"/>
    </xf>
    <xf numFmtId="0" fontId="3" fillId="4" borderId="3" xfId="0" applyFont="1" applyFill="1" applyBorder="1" applyAlignment="1" applyProtection="1">
      <alignment horizontal="center" vertical="top" wrapText="1"/>
      <protection hidden="1"/>
    </xf>
    <xf numFmtId="0" fontId="3" fillId="4" borderId="9" xfId="0" applyFont="1" applyFill="1" applyBorder="1" applyAlignment="1" applyProtection="1">
      <alignment horizontal="center" vertical="top" wrapText="1"/>
      <protection hidden="1"/>
    </xf>
    <xf numFmtId="0" fontId="3" fillId="4" borderId="0" xfId="0" applyFont="1" applyFill="1" applyBorder="1" applyAlignment="1" applyProtection="1">
      <alignment horizontal="center" vertical="top" wrapText="1"/>
      <protection hidden="1"/>
    </xf>
    <xf numFmtId="0" fontId="3" fillId="4" borderId="4" xfId="0" applyFont="1" applyFill="1" applyBorder="1" applyAlignment="1" applyProtection="1">
      <alignment horizontal="center" vertical="top" wrapText="1"/>
      <protection hidden="1"/>
    </xf>
    <xf numFmtId="0" fontId="3" fillId="4" borderId="8" xfId="0" applyFont="1" applyFill="1" applyBorder="1" applyAlignment="1" applyProtection="1">
      <alignment horizontal="center" vertical="top" wrapText="1"/>
      <protection hidden="1"/>
    </xf>
    <xf numFmtId="0" fontId="3" fillId="4" borderId="10" xfId="0" applyFont="1" applyFill="1" applyBorder="1" applyAlignment="1" applyProtection="1">
      <alignment horizontal="center" vertical="top" wrapText="1"/>
      <protection hidden="1"/>
    </xf>
    <xf numFmtId="0" fontId="3" fillId="4" borderId="11" xfId="0" applyFont="1" applyFill="1" applyBorder="1" applyAlignment="1" applyProtection="1">
      <alignment horizontal="center" vertical="top" wrapText="1"/>
      <protection hidden="1"/>
    </xf>
    <xf numFmtId="0" fontId="3" fillId="4" borderId="12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>
      <alignment horizontal="right" vertical="top"/>
    </xf>
    <xf numFmtId="0" fontId="3" fillId="3" borderId="7" xfId="0" applyFont="1" applyFill="1" applyBorder="1" applyAlignment="1">
      <alignment horizontal="right" vertical="top"/>
    </xf>
    <xf numFmtId="1" fontId="3" fillId="3" borderId="5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1" fontId="3" fillId="0" borderId="2" xfId="0" applyNumberFormat="1" applyFont="1" applyBorder="1" applyAlignment="1" applyProtection="1">
      <alignment horizontal="center" vertical="top" wrapText="1"/>
      <protection locked="0"/>
    </xf>
    <xf numFmtId="1" fontId="3" fillId="0" borderId="3" xfId="0" applyNumberFormat="1" applyFont="1" applyBorder="1" applyAlignment="1" applyProtection="1">
      <alignment horizontal="center" vertical="top" wrapText="1"/>
      <protection locked="0"/>
    </xf>
    <xf numFmtId="1" fontId="8" fillId="5" borderId="5" xfId="0" applyNumberFormat="1" applyFont="1" applyFill="1" applyBorder="1" applyAlignment="1" applyProtection="1">
      <alignment horizontal="center" vertical="top" wrapText="1"/>
      <protection locked="0"/>
    </xf>
    <xf numFmtId="1" fontId="8" fillId="5" borderId="7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right" vertical="top" wrapText="1"/>
      <protection hidden="1"/>
    </xf>
    <xf numFmtId="0" fontId="3" fillId="3" borderId="10" xfId="0" applyFont="1" applyFill="1" applyBorder="1" applyAlignment="1" applyProtection="1">
      <alignment horizontal="right" vertical="top" wrapText="1"/>
      <protection hidden="1"/>
    </xf>
    <xf numFmtId="0" fontId="3" fillId="3" borderId="11" xfId="0" applyFont="1" applyFill="1" applyBorder="1" applyAlignment="1" applyProtection="1">
      <alignment horizontal="right" vertical="top" wrapText="1"/>
      <protection hidden="1"/>
    </xf>
    <xf numFmtId="0" fontId="3" fillId="3" borderId="12" xfId="0" applyFont="1" applyFill="1" applyBorder="1" applyAlignment="1" applyProtection="1">
      <alignment horizontal="right" vertical="top" wrapText="1"/>
      <protection hidden="1"/>
    </xf>
    <xf numFmtId="1" fontId="3" fillId="3" borderId="2" xfId="0" applyNumberFormat="1" applyFont="1" applyFill="1" applyBorder="1" applyAlignment="1" applyProtection="1">
      <alignment horizontal="center" vertical="top" wrapText="1"/>
      <protection hidden="1"/>
    </xf>
    <xf numFmtId="0" fontId="3" fillId="3" borderId="3" xfId="0" applyFont="1" applyFill="1" applyBorder="1" applyAlignment="1" applyProtection="1">
      <alignment horizontal="center" vertical="top" wrapText="1"/>
      <protection hidden="1"/>
    </xf>
    <xf numFmtId="0" fontId="3" fillId="0" borderId="4" xfId="0" applyFont="1" applyBorder="1" applyAlignment="1" applyProtection="1">
      <alignment horizontal="left"/>
      <protection hidden="1"/>
    </xf>
    <xf numFmtId="0" fontId="12" fillId="0" borderId="1" xfId="0" applyFont="1" applyBorder="1" applyAlignment="1" applyProtection="1">
      <alignment horizontal="left"/>
      <protection hidden="1"/>
    </xf>
    <xf numFmtId="49" fontId="3" fillId="4" borderId="1" xfId="0" applyNumberFormat="1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4" borderId="7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3" borderId="7" xfId="0" applyFont="1" applyFill="1" applyBorder="1" applyAlignment="1" applyProtection="1">
      <alignment horizontal="right" vertical="top"/>
      <protection hidden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/>
    </xf>
    <xf numFmtId="0" fontId="3" fillId="0" borderId="4" xfId="0" applyFont="1" applyBorder="1" applyAlignment="1">
      <alignment horizontal="left" vertical="top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3" fillId="4" borderId="1" xfId="0" applyFont="1" applyFill="1" applyBorder="1" applyAlignment="1" applyProtection="1">
      <alignment horizontal="center" wrapText="1"/>
      <protection hidden="1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horizontal="left" wrapText="1"/>
      <protection hidden="1"/>
    </xf>
    <xf numFmtId="0" fontId="2" fillId="0" borderId="4" xfId="0" applyFont="1" applyBorder="1" applyAlignment="1" applyProtection="1">
      <alignment horizontal="left" vertical="top" wrapText="1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2" fillId="0" borderId="2" xfId="0" applyFont="1" applyBorder="1" applyAlignment="1" applyProtection="1">
      <alignment horizontal="left" vertical="top"/>
      <protection hidden="1"/>
    </xf>
    <xf numFmtId="0" fontId="2" fillId="0" borderId="3" xfId="0" applyFont="1" applyBorder="1" applyAlignment="1" applyProtection="1">
      <alignment horizontal="left" vertical="top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17" fillId="4" borderId="5" xfId="0" applyFont="1" applyFill="1" applyBorder="1" applyAlignment="1" applyProtection="1">
      <alignment horizontal="center"/>
      <protection hidden="1"/>
    </xf>
    <xf numFmtId="0" fontId="17" fillId="4" borderId="6" xfId="0" applyFont="1" applyFill="1" applyBorder="1" applyAlignment="1" applyProtection="1">
      <alignment horizontal="center"/>
      <protection hidden="1"/>
    </xf>
    <xf numFmtId="0" fontId="3" fillId="4" borderId="6" xfId="0" applyFont="1" applyFill="1" applyBorder="1" applyAlignment="1" applyProtection="1">
      <alignment horizontal="center" wrapText="1"/>
      <protection hidden="1"/>
    </xf>
    <xf numFmtId="0" fontId="3" fillId="4" borderId="7" xfId="0" applyFont="1" applyFill="1" applyBorder="1" applyAlignment="1" applyProtection="1">
      <alignment horizontal="center" wrapText="1"/>
      <protection hidden="1"/>
    </xf>
    <xf numFmtId="0" fontId="3" fillId="0" borderId="4" xfId="0" applyFont="1" applyBorder="1" applyAlignment="1" applyProtection="1">
      <alignment horizontal="center" wrapText="1"/>
      <protection hidden="1"/>
    </xf>
    <xf numFmtId="0" fontId="3" fillId="4" borderId="5" xfId="0" applyFont="1" applyFill="1" applyBorder="1" applyAlignment="1" applyProtection="1">
      <alignment horizontal="center" vertical="top" wrapText="1"/>
    </xf>
    <xf numFmtId="0" fontId="3" fillId="4" borderId="6" xfId="0" applyFont="1" applyFill="1" applyBorder="1" applyAlignment="1" applyProtection="1">
      <alignment horizontal="center" vertical="top" wrapText="1"/>
    </xf>
    <xf numFmtId="0" fontId="3" fillId="4" borderId="7" xfId="0" applyFont="1" applyFill="1" applyBorder="1" applyAlignment="1" applyProtection="1">
      <alignment horizontal="center" vertical="top" wrapText="1"/>
    </xf>
    <xf numFmtId="0" fontId="4" fillId="6" borderId="5" xfId="0" applyFont="1" applyFill="1" applyBorder="1" applyAlignment="1" applyProtection="1">
      <alignment horizontal="center" vertical="top" wrapText="1"/>
    </xf>
    <xf numFmtId="0" fontId="4" fillId="6" borderId="6" xfId="0" applyFont="1" applyFill="1" applyBorder="1" applyAlignment="1" applyProtection="1">
      <alignment horizontal="center" vertical="top" wrapText="1"/>
    </xf>
    <xf numFmtId="0" fontId="4" fillId="6" borderId="7" xfId="0" applyFont="1" applyFill="1" applyBorder="1" applyAlignment="1" applyProtection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4" fillId="6" borderId="5" xfId="0" applyFont="1" applyFill="1" applyBorder="1" applyAlignment="1" applyProtection="1">
      <alignment horizontal="center" vertical="top" wrapText="1"/>
      <protection locked="0"/>
    </xf>
    <xf numFmtId="0" fontId="4" fillId="6" borderId="7" xfId="0" applyFont="1" applyFill="1" applyBorder="1" applyAlignment="1" applyProtection="1">
      <alignment horizontal="center" vertical="top" wrapText="1"/>
      <protection locked="0"/>
    </xf>
    <xf numFmtId="0" fontId="29" fillId="0" borderId="5" xfId="1" applyFont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 applyProtection="1">
      <alignment horizontal="center" vertical="top" wrapText="1"/>
      <protection locked="0"/>
    </xf>
    <xf numFmtId="0" fontId="29" fillId="0" borderId="7" xfId="1" applyFont="1" applyBorder="1" applyAlignment="1" applyProtection="1">
      <alignment horizontal="center" vertical="top" wrapText="1"/>
      <protection locked="0"/>
    </xf>
    <xf numFmtId="0" fontId="26" fillId="0" borderId="5" xfId="1" applyBorder="1" applyAlignment="1" applyProtection="1">
      <alignment horizontal="center" vertical="top" wrapText="1"/>
      <protection locked="0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</cellXfs>
  <cellStyles count="4">
    <cellStyle name="Гиперссылка" xfId="1" builtinId="8"/>
    <cellStyle name="Гиперссылка 2" xfId="2" xr:uid="{00000000-0005-0000-0000-000001000000}"/>
    <cellStyle name="Гиперссылка 3" xfId="3" xr:uid="{00000000-0005-0000-0000-000002000000}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B7FFFF"/>
      <color rgb="FF66FFFF"/>
      <color rgb="FFA7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7;&#1072;&#1075;&#1088;&#1091;&#1079;&#1082;&#1080;/Prilozhenie_1_Forma_dlya_otpravki_UMP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Общие сведения"/>
      <sheetName val="Раздел 1,1.1"/>
      <sheetName val="Раздел 1.2"/>
      <sheetName val="Раздел 2"/>
      <sheetName val="Раздел 3"/>
      <sheetName val="Раздел 4"/>
      <sheetName val="Раздел 5, 5.1"/>
      <sheetName val="Раздел 5.2"/>
      <sheetName val="Раздел 5.3"/>
      <sheetName val="Раздел 6"/>
      <sheetName val="Раздел 7"/>
      <sheetName val="Раздел 8, 8.1"/>
      <sheetName val="Раздел 8.2"/>
      <sheetName val="Раздел 8.3"/>
      <sheetName val="Раздел 9"/>
      <sheetName val="Раздел 10, 10.1"/>
      <sheetName val="Раздел 10.2"/>
      <sheetName val="Раздел 10.3"/>
      <sheetName val="Раздел 10.4"/>
      <sheetName val="Раздел 10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A4" t="str">
            <v>От 14 лет до 17 лет</v>
          </cell>
          <cell r="G4" t="str">
            <v>Новосибирский штаб трудовых отрядов (НШТО)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vk.com/wall-21453830_26295" TargetMode="External"/><Relationship Id="rId1" Type="http://schemas.openxmlformats.org/officeDocument/2006/relationships/hyperlink" Target="https://vk.com/wall710105109_416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eajPZIk5pWj7lLC2ScP4WvjXBG1z0ot/view?usp=drive_link" TargetMode="External"/><Relationship Id="rId13" Type="http://schemas.openxmlformats.org/officeDocument/2006/relationships/hyperlink" Target="https://vk.com/sodrughestvo54?w=wall-21453830_26538" TargetMode="External"/><Relationship Id="rId3" Type="http://schemas.openxmlformats.org/officeDocument/2006/relationships/hyperlink" Target="https://drive.google.com/drive/folders/1N9TzdNtAxrnTO7c_yTAKVUXtBQX9R55f?usp=drive_link" TargetMode="External"/><Relationship Id="rId7" Type="http://schemas.openxmlformats.org/officeDocument/2006/relationships/hyperlink" Target="https://drive.google.com/drive/folders/1cFPiqSUNqFCGyUdrfAf60_Keiz0Ihf5L?usp=drive_link" TargetMode="External"/><Relationship Id="rId12" Type="http://schemas.openxmlformats.org/officeDocument/2006/relationships/hyperlink" Target="https://vk.com/wall-61231288_4753" TargetMode="External"/><Relationship Id="rId17" Type="http://schemas.openxmlformats.org/officeDocument/2006/relationships/printerSettings" Target="../printerSettings/printerSettings12.bin"/><Relationship Id="rId2" Type="http://schemas.openxmlformats.org/officeDocument/2006/relationships/hyperlink" Target="https://drive.google.com/drive/folders/1fNMdGHleZy_9tyyjNfSeVd6UsBayWoQy?usp=drive_link" TargetMode="External"/><Relationship Id="rId16" Type="http://schemas.openxmlformats.org/officeDocument/2006/relationships/hyperlink" Target="https://nko.nso.ru/page/3296" TargetMode="External"/><Relationship Id="rId1" Type="http://schemas.openxmlformats.org/officeDocument/2006/relationships/hyperlink" Target="https://drive.google.com/drive/folders/1SEX9w0RG_vFjF_znxGpgKzpL9Ha5AvYt?usp=drive_link" TargetMode="External"/><Relationship Id="rId6" Type="http://schemas.openxmlformats.org/officeDocument/2006/relationships/hyperlink" Target="https://drive.google.com/file/d/1XjtBtkBJE89POMQkFrfannI5DOzLdhbU/view?usp=drive_link" TargetMode="External"/><Relationship Id="rId11" Type="http://schemas.openxmlformats.org/officeDocument/2006/relationships/hyperlink" Target="https://&#1092;&#1086;&#1085;&#1076;&#1082;&#1091;&#1083;&#1100;&#1090;&#1091;&#1088;&#1085;&#1099;&#1093;&#1080;&#1085;&#1080;&#1094;&#1080;&#1072;&#1090;&#1080;&#1074;.&#1088;&#1092;/public/application/item?id=c38d7a7c-2115-486a-993c-be3bda82426b" TargetMode="External"/><Relationship Id="rId5" Type="http://schemas.openxmlformats.org/officeDocument/2006/relationships/hyperlink" Target="https://drive.google.com/file/d/17-65x-ewqnmCknxVcxOasi7b4IjbYH0u/view?usp=drive_link" TargetMode="External"/><Relationship Id="rId15" Type="http://schemas.openxmlformats.org/officeDocument/2006/relationships/hyperlink" Target="https://vk.com/wall-21453830_28315" TargetMode="External"/><Relationship Id="rId10" Type="http://schemas.openxmlformats.org/officeDocument/2006/relationships/hyperlink" Target="https://nizhny800.ru/news/nedelya-tavridaart-startovala-v-molodyozhnoj-stolicze-rossii" TargetMode="External"/><Relationship Id="rId4" Type="http://schemas.openxmlformats.org/officeDocument/2006/relationships/hyperlink" Target="https://drive.google.com/file/d/1zv7_-LojTIp12CNWOPTuykdGLvfhxyVz/view?usp=drive_link" TargetMode="External"/><Relationship Id="rId9" Type="http://schemas.openxmlformats.org/officeDocument/2006/relationships/hyperlink" Target="https://drive.google.com/drive/folders/1qcqugChwgTY0hChg00LSIZ-ikudd70c2" TargetMode="External"/><Relationship Id="rId14" Type="http://schemas.openxmlformats.org/officeDocument/2006/relationships/hyperlink" Target="https://vk.com/sodrughestvo54?w=wall-21453830_26745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sodrughestvo54" TargetMode="External"/><Relationship Id="rId2" Type="http://schemas.openxmlformats.org/officeDocument/2006/relationships/hyperlink" Target="https://vk.com/id289429828" TargetMode="External"/><Relationship Id="rId1" Type="http://schemas.openxmlformats.org/officeDocument/2006/relationships/hyperlink" Target="https://timolod.ru/organization/molodezhnye-tsentry/sodruzhestvo/" TargetMode="External"/><Relationship Id="rId4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https://tavrida.art/races/fa603d1e-9fea-42a1-9883-18f6944477d4" TargetMode="External"/><Relationship Id="rId7" Type="http://schemas.openxmlformats.org/officeDocument/2006/relationships/printerSettings" Target="../printerSettings/printerSettings19.bin"/><Relationship Id="rId2" Type="http://schemas.openxmlformats.org/officeDocument/2006/relationships/hyperlink" Target="https://vk.com/amurforum" TargetMode="External"/><Relationship Id="rId1" Type="http://schemas.openxmlformats.org/officeDocument/2006/relationships/hyperlink" Target="https://&#1092;&#1086;&#1088;&#1091;&#1084;&#1080;&#1089;&#1090;&#1086;&#1082;&#1080;.&#1088;&#1092;/" TargetMode="External"/><Relationship Id="rId6" Type="http://schemas.openxmlformats.org/officeDocument/2006/relationships/hyperlink" Target="https://fadm.gov.ru/news/otkryta-registratsiya-na-pervyy-vserossiyskiy-forum-pik-vozmozhnostey/" TargetMode="External"/><Relationship Id="rId5" Type="http://schemas.openxmlformats.org/officeDocument/2006/relationships/hyperlink" Target="https://vk.com/pro_region" TargetMode="External"/><Relationship Id="rId4" Type="http://schemas.openxmlformats.org/officeDocument/2006/relationships/hyperlink" Target="https://events.myrosmol.ru/events/tavrida2023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view="pageBreakPreview" zoomScaleSheetLayoutView="100" workbookViewId="0">
      <selection activeCell="N5" sqref="N5"/>
    </sheetView>
  </sheetViews>
  <sheetFormatPr defaultColWidth="9.140625" defaultRowHeight="15" x14ac:dyDescent="0.25"/>
  <cols>
    <col min="1" max="1" width="10.140625" style="38" customWidth="1"/>
    <col min="2" max="2" width="9.140625" style="38"/>
    <col min="3" max="3" width="2.140625" style="38" customWidth="1"/>
    <col min="4" max="7" width="9.140625" style="38"/>
    <col min="8" max="8" width="8.5703125" style="38" customWidth="1"/>
    <col min="9" max="9" width="9.140625" style="38"/>
    <col min="10" max="10" width="9.140625" style="38" customWidth="1"/>
    <col min="11" max="11" width="5.42578125" style="38" customWidth="1"/>
    <col min="12" max="12" width="15.7109375" style="38" customWidth="1"/>
    <col min="13" max="13" width="9.140625" style="38"/>
    <col min="14" max="14" width="15.7109375" style="38" customWidth="1"/>
    <col min="15" max="16384" width="9.140625" style="38"/>
  </cols>
  <sheetData>
    <row r="1" spans="1:14" ht="20.25" x14ac:dyDescent="0.25">
      <c r="A1" s="527" t="s">
        <v>263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9"/>
    </row>
    <row r="2" spans="1:14" ht="38.25" customHeight="1" x14ac:dyDescent="0.25">
      <c r="A2" s="206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207"/>
    </row>
    <row r="3" spans="1:14" ht="19.5" customHeight="1" x14ac:dyDescent="0.25">
      <c r="A3" s="544" t="s">
        <v>199</v>
      </c>
      <c r="B3" s="545"/>
      <c r="C3" s="545"/>
      <c r="D3" s="545"/>
      <c r="E3" s="545"/>
      <c r="F3" s="90"/>
      <c r="G3" s="90"/>
      <c r="H3" s="90"/>
      <c r="I3" s="90"/>
      <c r="J3" s="90"/>
      <c r="K3" s="90"/>
      <c r="L3" s="530"/>
      <c r="M3" s="530"/>
      <c r="N3" s="531"/>
    </row>
    <row r="4" spans="1:14" ht="15.75" x14ac:dyDescent="0.25">
      <c r="A4" s="208" t="s">
        <v>72</v>
      </c>
      <c r="B4" s="543" t="s">
        <v>335</v>
      </c>
      <c r="C4" s="543"/>
      <c r="D4" s="543"/>
      <c r="E4" s="543"/>
      <c r="F4" s="90"/>
      <c r="G4" s="90"/>
      <c r="H4" s="90"/>
      <c r="I4" s="90"/>
      <c r="J4" s="90"/>
      <c r="K4" s="90"/>
      <c r="L4" s="90"/>
      <c r="M4" s="90"/>
      <c r="N4" s="207"/>
    </row>
    <row r="5" spans="1:14" ht="21.75" customHeight="1" x14ac:dyDescent="0.25">
      <c r="A5" s="548"/>
      <c r="B5" s="543"/>
      <c r="C5" s="543"/>
      <c r="D5" s="543"/>
      <c r="E5" s="543"/>
      <c r="F5" s="90"/>
      <c r="G5" s="90"/>
      <c r="H5" s="90"/>
      <c r="I5" s="90"/>
      <c r="J5" s="90"/>
      <c r="K5" s="90"/>
      <c r="L5" s="90"/>
      <c r="M5" s="90"/>
      <c r="N5" s="207"/>
    </row>
    <row r="6" spans="1:14" ht="30.75" customHeight="1" x14ac:dyDescent="0.25">
      <c r="A6" s="546" t="s">
        <v>336</v>
      </c>
      <c r="B6" s="547"/>
      <c r="C6" s="90"/>
      <c r="D6" s="549"/>
      <c r="E6" s="549"/>
      <c r="F6" s="90"/>
      <c r="G6" s="90"/>
      <c r="H6" s="90"/>
      <c r="I6" s="90"/>
      <c r="J6" s="90"/>
      <c r="K6" s="90"/>
      <c r="L6" s="90"/>
      <c r="M6" s="90"/>
      <c r="N6" s="207"/>
    </row>
    <row r="7" spans="1:14" ht="12.75" customHeight="1" x14ac:dyDescent="0.25">
      <c r="A7" s="550" t="s">
        <v>200</v>
      </c>
      <c r="B7" s="551"/>
      <c r="C7" s="90"/>
      <c r="D7" s="525" t="s">
        <v>201</v>
      </c>
      <c r="E7" s="525"/>
      <c r="F7" s="90"/>
      <c r="G7" s="90"/>
      <c r="H7" s="90"/>
      <c r="I7" s="90"/>
      <c r="J7" s="90"/>
      <c r="K7" s="90"/>
      <c r="L7" s="90"/>
      <c r="M7" s="90"/>
      <c r="N7" s="207"/>
    </row>
    <row r="8" spans="1:14" ht="12.75" customHeight="1" x14ac:dyDescent="0.25">
      <c r="A8" s="209"/>
      <c r="B8" s="526" t="s">
        <v>202</v>
      </c>
      <c r="C8" s="526"/>
      <c r="D8" s="526"/>
      <c r="E8" s="108"/>
      <c r="F8" s="90"/>
      <c r="G8" s="90"/>
      <c r="H8" s="90"/>
      <c r="I8" s="90"/>
      <c r="J8" s="90"/>
      <c r="K8" s="90"/>
      <c r="L8" s="90"/>
      <c r="M8" s="90"/>
      <c r="N8" s="207"/>
    </row>
    <row r="9" spans="1:14" ht="101.25" customHeight="1" x14ac:dyDescent="0.25">
      <c r="A9" s="206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207"/>
    </row>
    <row r="10" spans="1:14" ht="18.75" x14ac:dyDescent="0.3">
      <c r="A10" s="533" t="s">
        <v>93</v>
      </c>
      <c r="B10" s="534"/>
      <c r="C10" s="534"/>
      <c r="D10" s="534"/>
      <c r="E10" s="534"/>
      <c r="F10" s="534"/>
      <c r="G10" s="534"/>
      <c r="H10" s="534"/>
      <c r="I10" s="534"/>
      <c r="J10" s="534"/>
      <c r="K10" s="534"/>
      <c r="L10" s="534"/>
      <c r="M10" s="534"/>
      <c r="N10" s="535"/>
    </row>
    <row r="11" spans="1:14" ht="18.75" customHeight="1" x14ac:dyDescent="0.3">
      <c r="A11" s="536" t="s">
        <v>335</v>
      </c>
      <c r="B11" s="537"/>
      <c r="C11" s="537"/>
      <c r="D11" s="537"/>
      <c r="E11" s="537"/>
      <c r="F11" s="537"/>
      <c r="G11" s="537"/>
      <c r="H11" s="537"/>
      <c r="I11" s="537"/>
      <c r="J11" s="537"/>
      <c r="K11" s="537"/>
      <c r="L11" s="537"/>
      <c r="M11" s="537"/>
      <c r="N11" s="538"/>
    </row>
    <row r="12" spans="1:14" x14ac:dyDescent="0.25">
      <c r="A12" s="539" t="s">
        <v>94</v>
      </c>
      <c r="B12" s="540"/>
      <c r="C12" s="540"/>
      <c r="D12" s="540"/>
      <c r="E12" s="540"/>
      <c r="F12" s="540"/>
      <c r="G12" s="540"/>
      <c r="H12" s="540"/>
      <c r="I12" s="540"/>
      <c r="J12" s="540"/>
      <c r="K12" s="540"/>
      <c r="L12" s="540"/>
      <c r="M12" s="540"/>
      <c r="N12" s="541"/>
    </row>
    <row r="13" spans="1:14" ht="18.75" x14ac:dyDescent="0.3">
      <c r="A13" s="206"/>
      <c r="B13" s="90"/>
      <c r="C13" s="90"/>
      <c r="D13" s="90"/>
      <c r="E13" s="210" t="s">
        <v>95</v>
      </c>
      <c r="F13" s="532">
        <v>2023</v>
      </c>
      <c r="G13" s="532"/>
      <c r="H13" s="542" t="s">
        <v>96</v>
      </c>
      <c r="I13" s="542"/>
      <c r="J13" s="542"/>
      <c r="K13" s="90"/>
      <c r="L13" s="90"/>
      <c r="M13" s="90"/>
      <c r="N13" s="207"/>
    </row>
    <row r="14" spans="1:14" x14ac:dyDescent="0.25">
      <c r="A14" s="206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207"/>
    </row>
    <row r="15" spans="1:14" x14ac:dyDescent="0.25">
      <c r="A15" s="206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207"/>
    </row>
    <row r="16" spans="1:14" x14ac:dyDescent="0.25">
      <c r="A16" s="206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207"/>
    </row>
    <row r="17" spans="1:14" x14ac:dyDescent="0.25">
      <c r="A17" s="206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207"/>
    </row>
    <row r="18" spans="1:14" x14ac:dyDescent="0.25">
      <c r="A18" s="206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207"/>
    </row>
    <row r="19" spans="1:14" x14ac:dyDescent="0.25">
      <c r="A19" s="206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207"/>
    </row>
    <row r="20" spans="1:14" x14ac:dyDescent="0.25">
      <c r="A20" s="206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207"/>
    </row>
    <row r="21" spans="1:14" x14ac:dyDescent="0.25">
      <c r="A21" s="206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207"/>
    </row>
    <row r="22" spans="1:14" x14ac:dyDescent="0.25">
      <c r="A22" s="206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207"/>
    </row>
    <row r="23" spans="1:14" ht="18.75" x14ac:dyDescent="0.25">
      <c r="A23" s="522" t="s">
        <v>188</v>
      </c>
      <c r="B23" s="523"/>
      <c r="C23" s="523"/>
      <c r="D23" s="523"/>
      <c r="E23" s="523"/>
      <c r="F23" s="523"/>
      <c r="G23" s="523"/>
      <c r="H23" s="523"/>
      <c r="I23" s="523"/>
      <c r="J23" s="523"/>
      <c r="K23" s="523"/>
      <c r="L23" s="523"/>
      <c r="M23" s="523"/>
      <c r="N23" s="524"/>
    </row>
    <row r="24" spans="1:14" x14ac:dyDescent="0.25">
      <c r="A24" s="206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207"/>
    </row>
    <row r="25" spans="1:14" x14ac:dyDescent="0.25">
      <c r="A25" s="206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207"/>
    </row>
    <row r="26" spans="1:14" x14ac:dyDescent="0.25">
      <c r="A26" s="206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207"/>
    </row>
    <row r="27" spans="1:14" x14ac:dyDescent="0.25">
      <c r="A27" s="206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207"/>
    </row>
    <row r="28" spans="1:14" x14ac:dyDescent="0.25">
      <c r="A28" s="206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207"/>
    </row>
    <row r="29" spans="1:14" x14ac:dyDescent="0.25">
      <c r="A29" s="211"/>
      <c r="B29" s="212"/>
      <c r="C29" s="212"/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3"/>
    </row>
  </sheetData>
  <mergeCells count="16">
    <mergeCell ref="A23:N23"/>
    <mergeCell ref="D7:E7"/>
    <mergeCell ref="B8:D8"/>
    <mergeCell ref="A1:N1"/>
    <mergeCell ref="L3:N3"/>
    <mergeCell ref="F13:G13"/>
    <mergeCell ref="A10:N10"/>
    <mergeCell ref="A11:N11"/>
    <mergeCell ref="A12:N12"/>
    <mergeCell ref="H13:J13"/>
    <mergeCell ref="B4:E4"/>
    <mergeCell ref="A3:E3"/>
    <mergeCell ref="A6:B6"/>
    <mergeCell ref="A5:E5"/>
    <mergeCell ref="D6:E6"/>
    <mergeCell ref="A7:B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2"/>
  <sheetViews>
    <sheetView view="pageBreakPreview" topLeftCell="A10" zoomScale="60" zoomScaleNormal="60" workbookViewId="0">
      <selection activeCell="F11" sqref="F11"/>
    </sheetView>
  </sheetViews>
  <sheetFormatPr defaultColWidth="8.7109375" defaultRowHeight="15" x14ac:dyDescent="0.25"/>
  <cols>
    <col min="1" max="1" width="7" style="494" customWidth="1"/>
    <col min="2" max="2" width="54.85546875" style="494" customWidth="1"/>
    <col min="3" max="3" width="0.140625" style="494" customWidth="1"/>
    <col min="4" max="5" width="9.140625" style="494" hidden="1" customWidth="1"/>
    <col min="6" max="6" width="107.85546875" style="494" customWidth="1"/>
    <col min="7" max="16384" width="8.7109375" style="494"/>
  </cols>
  <sheetData>
    <row r="1" spans="1:13" ht="21" customHeight="1" x14ac:dyDescent="0.3">
      <c r="A1" s="4" t="s">
        <v>205</v>
      </c>
      <c r="B1" s="493"/>
      <c r="C1" s="493"/>
      <c r="D1" s="493"/>
    </row>
    <row r="2" spans="1:13" ht="19.5" thickBot="1" x14ac:dyDescent="0.35">
      <c r="A2" s="4" t="s">
        <v>223</v>
      </c>
    </row>
    <row r="3" spans="1:13" ht="50.1" customHeight="1" x14ac:dyDescent="0.3">
      <c r="A3" s="495">
        <v>1</v>
      </c>
      <c r="B3" s="174" t="s">
        <v>233</v>
      </c>
      <c r="C3" s="496"/>
      <c r="D3" s="496"/>
      <c r="E3" s="497"/>
      <c r="F3" s="175" t="s">
        <v>337</v>
      </c>
    </row>
    <row r="4" spans="1:13" ht="56.25" x14ac:dyDescent="0.3">
      <c r="A4" s="498">
        <v>2</v>
      </c>
      <c r="B4" s="499" t="s">
        <v>206</v>
      </c>
      <c r="C4" s="500"/>
      <c r="D4" s="500"/>
      <c r="E4" s="501"/>
      <c r="F4" s="176" t="s">
        <v>338</v>
      </c>
    </row>
    <row r="5" spans="1:13" ht="112.5" x14ac:dyDescent="0.3">
      <c r="A5" s="502">
        <v>4</v>
      </c>
      <c r="B5" s="112" t="s">
        <v>231</v>
      </c>
      <c r="C5" s="111"/>
      <c r="D5" s="111"/>
      <c r="E5" s="503"/>
      <c r="F5" s="368" t="s">
        <v>595</v>
      </c>
    </row>
    <row r="6" spans="1:13" ht="37.5" customHeight="1" x14ac:dyDescent="0.3">
      <c r="A6" s="502">
        <v>5</v>
      </c>
      <c r="B6" s="112" t="s">
        <v>234</v>
      </c>
      <c r="C6" s="111"/>
      <c r="D6" s="111"/>
      <c r="E6" s="503"/>
      <c r="F6" s="177" t="s">
        <v>339</v>
      </c>
    </row>
    <row r="7" spans="1:13" ht="185.1" customHeight="1" x14ac:dyDescent="0.3">
      <c r="A7" s="502">
        <v>6</v>
      </c>
      <c r="B7" s="112" t="s">
        <v>232</v>
      </c>
      <c r="C7" s="111"/>
      <c r="D7" s="111"/>
      <c r="E7" s="503"/>
      <c r="F7" s="368" t="s">
        <v>596</v>
      </c>
    </row>
    <row r="8" spans="1:13" ht="204.6" customHeight="1" x14ac:dyDescent="0.3">
      <c r="A8" s="502">
        <v>7</v>
      </c>
      <c r="B8" s="112" t="s">
        <v>227</v>
      </c>
      <c r="C8" s="111"/>
      <c r="D8" s="111"/>
      <c r="E8" s="503"/>
      <c r="F8" s="368" t="s">
        <v>597</v>
      </c>
      <c r="M8" s="504"/>
    </row>
    <row r="9" spans="1:13" ht="203.1" customHeight="1" x14ac:dyDescent="0.3">
      <c r="A9" s="502">
        <v>8</v>
      </c>
      <c r="B9" s="112" t="s">
        <v>228</v>
      </c>
      <c r="C9" s="111"/>
      <c r="D9" s="111"/>
      <c r="E9" s="503"/>
      <c r="F9" s="177" t="s">
        <v>598</v>
      </c>
    </row>
    <row r="10" spans="1:13" ht="206.45" customHeight="1" x14ac:dyDescent="0.3">
      <c r="A10" s="502">
        <v>9</v>
      </c>
      <c r="B10" s="343" t="s">
        <v>226</v>
      </c>
      <c r="C10" s="111"/>
      <c r="D10" s="111"/>
      <c r="E10" s="503"/>
      <c r="F10" s="177" t="s">
        <v>599</v>
      </c>
    </row>
    <row r="11" spans="1:13" ht="189.95" customHeight="1" x14ac:dyDescent="0.3">
      <c r="A11" s="502">
        <v>10</v>
      </c>
      <c r="B11" s="343" t="s">
        <v>230</v>
      </c>
      <c r="C11" s="111"/>
      <c r="D11" s="111"/>
      <c r="E11" s="503"/>
      <c r="F11" s="177" t="s">
        <v>600</v>
      </c>
    </row>
    <row r="12" spans="1:13" ht="198.95" customHeight="1" thickBot="1" x14ac:dyDescent="0.35">
      <c r="A12" s="505">
        <v>11</v>
      </c>
      <c r="B12" s="344" t="s">
        <v>229</v>
      </c>
      <c r="C12" s="506"/>
      <c r="D12" s="506"/>
      <c r="E12" s="507"/>
      <c r="F12" s="178" t="s">
        <v>644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33"/>
  <sheetViews>
    <sheetView view="pageBreakPreview" topLeftCell="A7" zoomScale="90" zoomScaleSheetLayoutView="90" workbookViewId="0">
      <selection activeCell="C16" sqref="C16:H16"/>
    </sheetView>
  </sheetViews>
  <sheetFormatPr defaultRowHeight="15" x14ac:dyDescent="0.25"/>
  <cols>
    <col min="1" max="1" width="5" customWidth="1"/>
    <col min="2" max="2" width="37.85546875" customWidth="1"/>
    <col min="3" max="3" width="9.42578125" customWidth="1"/>
    <col min="4" max="4" width="10.140625" customWidth="1"/>
    <col min="5" max="5" width="10" customWidth="1"/>
    <col min="6" max="6" width="9.85546875" customWidth="1"/>
    <col min="7" max="7" width="31" customWidth="1"/>
    <col min="8" max="8" width="19.85546875" customWidth="1"/>
  </cols>
  <sheetData>
    <row r="1" spans="1:9" ht="21" customHeight="1" x14ac:dyDescent="0.3">
      <c r="A1" s="552" t="s">
        <v>82</v>
      </c>
      <c r="B1" s="552"/>
      <c r="C1" s="552"/>
      <c r="D1" s="552"/>
      <c r="E1" s="552"/>
      <c r="F1" s="552"/>
      <c r="G1" s="552"/>
      <c r="H1" s="552"/>
    </row>
    <row r="2" spans="1:9" s="4" customFormat="1" ht="18.75" x14ac:dyDescent="0.3">
      <c r="A2" s="39" t="s">
        <v>68</v>
      </c>
      <c r="B2" s="39"/>
      <c r="C2" s="39"/>
      <c r="D2" s="39"/>
      <c r="E2" s="39"/>
      <c r="F2" s="39"/>
      <c r="G2" s="39"/>
      <c r="H2" s="39"/>
    </row>
    <row r="3" spans="1:9" s="1" customFormat="1" ht="21" customHeight="1" x14ac:dyDescent="0.3">
      <c r="A3" s="553" t="s">
        <v>56</v>
      </c>
      <c r="B3" s="556" t="s">
        <v>71</v>
      </c>
      <c r="C3" s="559" t="s">
        <v>176</v>
      </c>
      <c r="D3" s="560"/>
      <c r="E3" s="559" t="s">
        <v>192</v>
      </c>
      <c r="F3" s="560"/>
      <c r="G3" s="563" t="s">
        <v>0</v>
      </c>
      <c r="H3" s="563"/>
    </row>
    <row r="4" spans="1:9" s="1" customFormat="1" ht="54" customHeight="1" x14ac:dyDescent="0.3">
      <c r="A4" s="554"/>
      <c r="B4" s="557"/>
      <c r="C4" s="561"/>
      <c r="D4" s="562"/>
      <c r="E4" s="561"/>
      <c r="F4" s="558"/>
      <c r="G4" s="563" t="s">
        <v>177</v>
      </c>
      <c r="H4" s="563" t="s">
        <v>193</v>
      </c>
    </row>
    <row r="5" spans="1:9" s="1" customFormat="1" ht="18.75" hidden="1" customHeight="1" x14ac:dyDescent="0.3">
      <c r="A5" s="554"/>
      <c r="B5" s="557"/>
      <c r="C5" s="40"/>
      <c r="D5" s="40"/>
      <c r="E5" s="40"/>
      <c r="F5" s="41"/>
      <c r="G5" s="563"/>
      <c r="H5" s="563"/>
    </row>
    <row r="6" spans="1:9" s="1" customFormat="1" ht="21.75" customHeight="1" x14ac:dyDescent="0.3">
      <c r="A6" s="555"/>
      <c r="B6" s="558"/>
      <c r="C6" s="162" t="s">
        <v>53</v>
      </c>
      <c r="D6" s="162" t="s">
        <v>83</v>
      </c>
      <c r="E6" s="162" t="s">
        <v>53</v>
      </c>
      <c r="F6" s="165" t="s">
        <v>83</v>
      </c>
      <c r="G6" s="563"/>
      <c r="H6" s="563"/>
    </row>
    <row r="7" spans="1:9" s="1" customFormat="1" ht="39" customHeight="1" x14ac:dyDescent="0.3">
      <c r="A7" s="42">
        <v>1</v>
      </c>
      <c r="B7" s="43" t="s">
        <v>54</v>
      </c>
      <c r="C7" s="163">
        <v>18</v>
      </c>
      <c r="D7" s="163">
        <v>18</v>
      </c>
      <c r="E7" s="163">
        <v>475</v>
      </c>
      <c r="F7" s="163">
        <v>475</v>
      </c>
      <c r="G7" s="163">
        <v>0</v>
      </c>
      <c r="H7" s="163">
        <v>0</v>
      </c>
    </row>
    <row r="8" spans="1:9" s="1" customFormat="1" ht="39" customHeight="1" x14ac:dyDescent="0.3">
      <c r="A8" s="42">
        <v>2</v>
      </c>
      <c r="B8" s="43" t="s">
        <v>55</v>
      </c>
      <c r="C8" s="163">
        <v>1</v>
      </c>
      <c r="D8" s="163">
        <v>1</v>
      </c>
      <c r="E8" s="163">
        <v>15</v>
      </c>
      <c r="F8" s="163">
        <v>15</v>
      </c>
      <c r="G8" s="163">
        <v>0</v>
      </c>
      <c r="H8" s="163">
        <v>0</v>
      </c>
    </row>
    <row r="9" spans="1:9" s="1" customFormat="1" ht="19.5" customHeight="1" x14ac:dyDescent="0.3">
      <c r="A9" s="569">
        <v>3</v>
      </c>
      <c r="B9" s="95" t="s">
        <v>63</v>
      </c>
      <c r="C9" s="571">
        <v>3</v>
      </c>
      <c r="D9" s="571">
        <v>3</v>
      </c>
      <c r="E9" s="573">
        <v>50</v>
      </c>
      <c r="F9" s="574"/>
      <c r="G9" s="571">
        <v>0</v>
      </c>
      <c r="H9" s="93">
        <v>0</v>
      </c>
    </row>
    <row r="10" spans="1:9" s="1" customFormat="1" ht="18.75" customHeight="1" x14ac:dyDescent="0.3">
      <c r="A10" s="570"/>
      <c r="B10" s="95" t="s">
        <v>85</v>
      </c>
      <c r="C10" s="572"/>
      <c r="D10" s="572"/>
      <c r="E10" s="163">
        <v>50</v>
      </c>
      <c r="F10" s="163">
        <v>50</v>
      </c>
      <c r="G10" s="572"/>
      <c r="H10" s="163">
        <v>0</v>
      </c>
    </row>
    <row r="11" spans="1:9" s="1" customFormat="1" ht="56.25" customHeight="1" x14ac:dyDescent="0.3">
      <c r="A11" s="42">
        <v>4</v>
      </c>
      <c r="B11" s="44" t="s">
        <v>64</v>
      </c>
      <c r="C11" s="163">
        <v>2</v>
      </c>
      <c r="D11" s="163">
        <v>2</v>
      </c>
      <c r="E11" s="163">
        <v>25</v>
      </c>
      <c r="F11" s="163">
        <v>25</v>
      </c>
      <c r="G11" s="163">
        <v>0</v>
      </c>
      <c r="H11" s="163">
        <v>0</v>
      </c>
    </row>
    <row r="12" spans="1:9" s="1" customFormat="1" ht="56.25" x14ac:dyDescent="0.3">
      <c r="A12" s="42">
        <v>5</v>
      </c>
      <c r="B12" s="43" t="s">
        <v>65</v>
      </c>
      <c r="C12" s="163">
        <v>26</v>
      </c>
      <c r="D12" s="163">
        <v>26</v>
      </c>
      <c r="E12" s="163">
        <v>635</v>
      </c>
      <c r="F12" s="163">
        <v>635</v>
      </c>
      <c r="G12" s="163">
        <v>0</v>
      </c>
      <c r="H12" s="163">
        <v>0</v>
      </c>
    </row>
    <row r="13" spans="1:9" s="1" customFormat="1" ht="39" customHeight="1" x14ac:dyDescent="0.3">
      <c r="A13" s="42">
        <v>6</v>
      </c>
      <c r="B13" s="44" t="s">
        <v>66</v>
      </c>
      <c r="C13" s="163">
        <v>0</v>
      </c>
      <c r="D13" s="163">
        <v>0</v>
      </c>
      <c r="E13" s="163">
        <v>0</v>
      </c>
      <c r="F13" s="163">
        <v>0</v>
      </c>
      <c r="G13" s="163">
        <v>0</v>
      </c>
      <c r="H13" s="163">
        <v>0</v>
      </c>
    </row>
    <row r="14" spans="1:9" s="2" customFormat="1" ht="39" customHeight="1" x14ac:dyDescent="0.3">
      <c r="A14" s="575" t="s">
        <v>84</v>
      </c>
      <c r="B14" s="576"/>
      <c r="C14" s="579">
        <f>C13+C12+C11+C9+C8+C7</f>
        <v>50</v>
      </c>
      <c r="D14" s="579">
        <f>D13+D12+D11+D9+D8+D7</f>
        <v>50</v>
      </c>
      <c r="E14" s="45">
        <f>E7+E8+E11+E12+E13</f>
        <v>1150</v>
      </c>
      <c r="F14" s="45">
        <f>F7+F8+F11+F12+F13</f>
        <v>1150</v>
      </c>
      <c r="G14" s="579">
        <f>G7+G8+G9+G11+G12+G13</f>
        <v>0</v>
      </c>
      <c r="H14" s="45"/>
      <c r="I14" s="104"/>
    </row>
    <row r="15" spans="1:9" ht="39" customHeight="1" x14ac:dyDescent="0.25">
      <c r="A15" s="577"/>
      <c r="B15" s="578"/>
      <c r="C15" s="580"/>
      <c r="D15" s="580"/>
      <c r="E15" s="46">
        <f>E10</f>
        <v>50</v>
      </c>
      <c r="F15" s="46">
        <f>F10</f>
        <v>50</v>
      </c>
      <c r="G15" s="580"/>
      <c r="H15" s="46"/>
    </row>
    <row r="16" spans="1:9" ht="18.75" x14ac:dyDescent="0.3">
      <c r="A16" s="564" t="s">
        <v>191</v>
      </c>
      <c r="B16" s="565"/>
      <c r="C16" s="566">
        <f>F14+E9</f>
        <v>1200</v>
      </c>
      <c r="D16" s="567"/>
      <c r="E16" s="567"/>
      <c r="F16" s="567"/>
      <c r="G16" s="567"/>
      <c r="H16" s="568"/>
      <c r="I16" s="101">
        <f>F14+F15</f>
        <v>1200</v>
      </c>
    </row>
    <row r="17" spans="8:32" s="3" customFormat="1" x14ac:dyDescent="0.25"/>
    <row r="18" spans="8:32" s="3" customFormat="1" ht="15" customHeight="1" x14ac:dyDescent="0.3">
      <c r="I18" s="9"/>
      <c r="J18" s="9"/>
      <c r="K18" s="9"/>
      <c r="L18" s="9"/>
      <c r="M18" s="9"/>
      <c r="N18" s="9"/>
      <c r="O18" s="9"/>
      <c r="P18" s="9"/>
      <c r="Q18" s="9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</row>
    <row r="19" spans="8:32" s="3" customFormat="1" ht="15" customHeight="1" x14ac:dyDescent="0.3">
      <c r="I19" s="9"/>
      <c r="J19" s="9"/>
      <c r="K19" s="9"/>
      <c r="L19" s="9"/>
      <c r="M19" s="9"/>
      <c r="N19" s="9"/>
      <c r="O19" s="9"/>
      <c r="P19" s="9"/>
      <c r="Q19" s="9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</row>
    <row r="20" spans="8:32" s="3" customFormat="1" ht="18.75" x14ac:dyDescent="0.3">
      <c r="I20" s="11"/>
      <c r="J20" s="12"/>
      <c r="K20" s="13"/>
      <c r="L20" s="12"/>
      <c r="M20" s="12"/>
      <c r="N20" s="12"/>
      <c r="O20" s="14"/>
      <c r="P20" s="12"/>
      <c r="Q20" s="12"/>
      <c r="R20" s="13"/>
      <c r="S20" s="12"/>
      <c r="T20" s="12"/>
      <c r="U20" s="15"/>
      <c r="V20" s="13"/>
      <c r="W20" s="16"/>
      <c r="X20" s="12"/>
      <c r="Y20" s="13"/>
      <c r="Z20" s="12"/>
      <c r="AA20" s="12"/>
      <c r="AB20" s="13"/>
      <c r="AC20" s="10"/>
      <c r="AD20" s="10"/>
      <c r="AE20" s="10"/>
      <c r="AF20" s="10"/>
    </row>
    <row r="21" spans="8:32" s="3" customFormat="1" ht="18.75" x14ac:dyDescent="0.3">
      <c r="I21" s="11"/>
      <c r="J21" s="12"/>
      <c r="K21" s="13"/>
      <c r="L21" s="12"/>
      <c r="M21" s="12"/>
      <c r="N21" s="12"/>
      <c r="O21" s="14"/>
      <c r="P21" s="12"/>
      <c r="Q21" s="12"/>
      <c r="R21" s="13"/>
      <c r="S21" s="12"/>
      <c r="T21" s="12"/>
      <c r="U21" s="15"/>
      <c r="V21" s="13"/>
      <c r="W21" s="16"/>
      <c r="X21" s="12"/>
      <c r="Y21" s="13"/>
      <c r="Z21" s="12"/>
      <c r="AA21" s="12"/>
      <c r="AB21" s="13"/>
      <c r="AC21" s="10"/>
      <c r="AD21" s="10"/>
      <c r="AE21" s="10"/>
      <c r="AF21" s="10"/>
    </row>
    <row r="22" spans="8:32" s="3" customFormat="1" ht="18.75" x14ac:dyDescent="0.3">
      <c r="I22" s="11"/>
      <c r="J22" s="12"/>
      <c r="K22" s="13"/>
      <c r="L22" s="12"/>
      <c r="M22" s="12"/>
      <c r="N22" s="12"/>
      <c r="O22" s="14"/>
      <c r="P22" s="12"/>
      <c r="Q22" s="12"/>
      <c r="R22" s="13"/>
      <c r="S22" s="12"/>
      <c r="T22" s="12"/>
      <c r="U22" s="15"/>
      <c r="V22" s="13"/>
      <c r="W22" s="16"/>
      <c r="X22" s="12"/>
      <c r="Y22" s="13"/>
      <c r="Z22" s="12"/>
      <c r="AA22" s="12"/>
      <c r="AB22" s="13"/>
      <c r="AC22" s="10"/>
      <c r="AD22" s="10"/>
      <c r="AE22" s="10"/>
      <c r="AF22" s="10"/>
    </row>
    <row r="23" spans="8:32" s="3" customFormat="1" ht="18.75" x14ac:dyDescent="0.3">
      <c r="I23" s="11"/>
      <c r="J23" s="12"/>
      <c r="K23" s="13"/>
      <c r="L23" s="12"/>
      <c r="M23" s="12"/>
      <c r="N23" s="12"/>
      <c r="O23" s="14"/>
      <c r="P23" s="12"/>
      <c r="Q23" s="12"/>
      <c r="R23" s="13"/>
      <c r="S23" s="12"/>
      <c r="T23" s="12"/>
      <c r="U23" s="15"/>
      <c r="V23" s="13"/>
      <c r="W23" s="16"/>
      <c r="X23" s="12"/>
      <c r="Y23" s="13"/>
      <c r="Z23" s="12"/>
      <c r="AA23" s="12"/>
      <c r="AB23" s="13"/>
      <c r="AC23" s="10"/>
      <c r="AD23" s="10"/>
      <c r="AE23" s="10"/>
      <c r="AF23" s="10"/>
    </row>
    <row r="24" spans="8:32" s="3" customFormat="1" ht="18.75" x14ac:dyDescent="0.3">
      <c r="I24" s="11"/>
      <c r="J24" s="12"/>
      <c r="K24" s="13"/>
      <c r="L24" s="12"/>
      <c r="M24" s="12"/>
      <c r="N24" s="12"/>
      <c r="O24" s="14"/>
      <c r="P24" s="12"/>
      <c r="Q24" s="12"/>
      <c r="R24" s="13"/>
      <c r="S24" s="12"/>
      <c r="T24" s="12"/>
      <c r="U24" s="12"/>
      <c r="V24" s="13"/>
      <c r="W24" s="16"/>
      <c r="X24" s="12"/>
      <c r="Y24" s="13"/>
      <c r="Z24" s="12"/>
      <c r="AA24" s="12"/>
      <c r="AB24" s="13"/>
      <c r="AC24" s="10"/>
      <c r="AD24" s="10"/>
      <c r="AE24" s="10"/>
      <c r="AF24" s="10"/>
    </row>
    <row r="25" spans="8:32" s="3" customFormat="1" ht="18.75" customHeight="1" x14ac:dyDescent="0.3">
      <c r="I25" s="9"/>
      <c r="J25" s="12"/>
      <c r="K25" s="13"/>
      <c r="L25" s="12"/>
      <c r="M25" s="12"/>
      <c r="N25" s="13"/>
      <c r="O25" s="14"/>
      <c r="P25" s="12"/>
      <c r="Q25" s="12"/>
      <c r="R25" s="13"/>
      <c r="S25" s="13"/>
      <c r="T25" s="12"/>
      <c r="U25" s="13"/>
      <c r="V25" s="13"/>
      <c r="W25" s="16"/>
      <c r="X25" s="12"/>
      <c r="Y25" s="13"/>
      <c r="Z25" s="12"/>
      <c r="AA25" s="13"/>
      <c r="AB25" s="13"/>
      <c r="AC25" s="10"/>
      <c r="AD25" s="10"/>
      <c r="AE25" s="10"/>
      <c r="AF25" s="10"/>
    </row>
    <row r="26" spans="8:32" s="3" customFormat="1" ht="18.75" x14ac:dyDescent="0.3">
      <c r="I26" s="11"/>
      <c r="J26" s="12"/>
      <c r="K26" s="13"/>
      <c r="L26" s="12"/>
      <c r="M26" s="12"/>
      <c r="N26" s="12"/>
      <c r="O26" s="14"/>
      <c r="P26" s="12"/>
      <c r="Q26" s="12"/>
      <c r="R26" s="13"/>
      <c r="S26" s="13"/>
      <c r="T26" s="12"/>
      <c r="U26" s="15"/>
      <c r="V26" s="13"/>
      <c r="W26" s="16"/>
      <c r="X26" s="12"/>
      <c r="Y26" s="13"/>
      <c r="Z26" s="12"/>
      <c r="AA26" s="12"/>
      <c r="AB26" s="13"/>
      <c r="AC26" s="10"/>
      <c r="AD26" s="10"/>
      <c r="AE26" s="10"/>
      <c r="AF26" s="10"/>
    </row>
    <row r="27" spans="8:32" s="3" customFormat="1" ht="18.75" x14ac:dyDescent="0.3">
      <c r="I27" s="11"/>
      <c r="J27" s="12"/>
      <c r="K27" s="13"/>
      <c r="L27" s="12"/>
      <c r="M27" s="12"/>
      <c r="N27" s="12"/>
      <c r="O27" s="14"/>
      <c r="P27" s="12"/>
      <c r="Q27" s="12"/>
      <c r="R27" s="13"/>
      <c r="S27" s="12"/>
      <c r="T27" s="12"/>
      <c r="U27" s="15"/>
      <c r="V27" s="13"/>
      <c r="W27" s="16"/>
      <c r="X27" s="12"/>
      <c r="Y27" s="13"/>
      <c r="Z27" s="12"/>
      <c r="AA27" s="12"/>
      <c r="AB27" s="13"/>
      <c r="AC27" s="10"/>
      <c r="AD27" s="10"/>
      <c r="AE27" s="10"/>
      <c r="AF27" s="10"/>
    </row>
    <row r="28" spans="8:32" ht="18.75" x14ac:dyDescent="0.3">
      <c r="I28" s="11"/>
      <c r="J28" s="12"/>
      <c r="K28" s="13"/>
      <c r="L28" s="12"/>
      <c r="M28" s="12"/>
      <c r="N28" s="12"/>
      <c r="O28" s="14"/>
      <c r="P28" s="12"/>
      <c r="Q28" s="12"/>
      <c r="R28" s="13"/>
      <c r="S28" s="12"/>
      <c r="T28" s="12"/>
      <c r="U28" s="15"/>
      <c r="V28" s="13"/>
      <c r="W28" s="16"/>
      <c r="X28" s="12"/>
      <c r="Y28" s="13"/>
      <c r="Z28" s="12"/>
      <c r="AA28" s="12"/>
      <c r="AB28" s="13"/>
      <c r="AC28" s="10"/>
      <c r="AD28" s="10"/>
      <c r="AE28" s="10"/>
      <c r="AF28" s="10"/>
    </row>
    <row r="29" spans="8:32" ht="18.75" x14ac:dyDescent="0.3">
      <c r="I29" s="17"/>
      <c r="J29" s="12"/>
      <c r="K29" s="13"/>
      <c r="L29" s="12"/>
      <c r="M29" s="12"/>
      <c r="N29" s="12"/>
      <c r="O29" s="14"/>
      <c r="P29" s="12"/>
      <c r="Q29" s="12"/>
      <c r="R29" s="13"/>
      <c r="S29" s="12"/>
      <c r="T29" s="12"/>
      <c r="U29" s="15"/>
      <c r="V29" s="13"/>
      <c r="W29" s="16"/>
      <c r="X29" s="12"/>
      <c r="Y29" s="13"/>
      <c r="Z29" s="12"/>
      <c r="AA29" s="12"/>
      <c r="AB29" s="13"/>
      <c r="AC29" s="10"/>
      <c r="AD29" s="10"/>
      <c r="AE29" s="10"/>
      <c r="AF29" s="10"/>
    </row>
    <row r="30" spans="8:32" ht="18.75" x14ac:dyDescent="0.3">
      <c r="I30" s="17"/>
      <c r="J30" s="12"/>
      <c r="K30" s="13"/>
      <c r="L30" s="12"/>
      <c r="M30" s="12"/>
      <c r="N30" s="12"/>
      <c r="O30" s="14"/>
      <c r="P30" s="12"/>
      <c r="Q30" s="12"/>
      <c r="R30" s="13"/>
      <c r="S30" s="12"/>
      <c r="T30" s="12"/>
      <c r="U30" s="15"/>
      <c r="V30" s="13"/>
      <c r="W30" s="16"/>
      <c r="X30" s="12"/>
      <c r="Y30" s="13"/>
      <c r="Z30" s="12"/>
      <c r="AA30" s="12"/>
      <c r="AB30" s="13"/>
      <c r="AC30" s="10"/>
      <c r="AD30" s="10"/>
      <c r="AE30" s="10"/>
      <c r="AF30" s="10"/>
    </row>
    <row r="31" spans="8:32" x14ac:dyDescent="0.25"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8:32" x14ac:dyDescent="0.25"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="18" customFormat="1" ht="15" customHeight="1" x14ac:dyDescent="0.25"/>
  </sheetData>
  <mergeCells count="19">
    <mergeCell ref="A16:B16"/>
    <mergeCell ref="C16:H16"/>
    <mergeCell ref="A9:A10"/>
    <mergeCell ref="C9:C10"/>
    <mergeCell ref="D9:D10"/>
    <mergeCell ref="E9:F9"/>
    <mergeCell ref="G9:G10"/>
    <mergeCell ref="A14:B15"/>
    <mergeCell ref="C14:C15"/>
    <mergeCell ref="D14:D15"/>
    <mergeCell ref="G14:G15"/>
    <mergeCell ref="A1:H1"/>
    <mergeCell ref="A3:A6"/>
    <mergeCell ref="B3:B6"/>
    <mergeCell ref="C3:D4"/>
    <mergeCell ref="E3:F4"/>
    <mergeCell ref="G3:H3"/>
    <mergeCell ref="G4:G6"/>
    <mergeCell ref="H4:H6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6"/>
  <sheetViews>
    <sheetView view="pageBreakPreview" zoomScale="90" zoomScaleSheetLayoutView="90" workbookViewId="0">
      <selection activeCell="E11" sqref="E11"/>
    </sheetView>
  </sheetViews>
  <sheetFormatPr defaultRowHeight="15" x14ac:dyDescent="0.25"/>
  <cols>
    <col min="1" max="1" width="30.7109375" customWidth="1"/>
    <col min="2" max="2" width="19" customWidth="1"/>
    <col min="3" max="3" width="45" customWidth="1"/>
    <col min="4" max="4" width="9.140625" customWidth="1"/>
  </cols>
  <sheetData>
    <row r="1" spans="1:4" ht="18.75" x14ac:dyDescent="0.3">
      <c r="A1" s="581" t="s">
        <v>69</v>
      </c>
      <c r="B1" s="581"/>
      <c r="C1" s="581"/>
      <c r="D1" s="6"/>
    </row>
    <row r="2" spans="1:4" ht="38.25" customHeight="1" x14ac:dyDescent="0.25">
      <c r="A2" s="185" t="s">
        <v>1</v>
      </c>
      <c r="B2" s="184" t="s">
        <v>2</v>
      </c>
      <c r="C2" s="184" t="s">
        <v>70</v>
      </c>
      <c r="D2" s="8"/>
    </row>
    <row r="3" spans="1:4" ht="18.75" x14ac:dyDescent="0.25">
      <c r="A3" s="106" t="s">
        <v>3</v>
      </c>
      <c r="B3" s="186">
        <f>SUM(B4:B8)</f>
        <v>1158</v>
      </c>
      <c r="C3" s="187" t="s">
        <v>235</v>
      </c>
      <c r="D3" s="8"/>
    </row>
    <row r="4" spans="1:4" ht="18.75" customHeight="1" x14ac:dyDescent="0.25">
      <c r="A4" s="95" t="s">
        <v>4</v>
      </c>
      <c r="B4" s="188">
        <v>33</v>
      </c>
      <c r="C4" s="189">
        <v>2.7</v>
      </c>
      <c r="D4" s="11"/>
    </row>
    <row r="5" spans="1:4" ht="18.75" customHeight="1" x14ac:dyDescent="0.25">
      <c r="A5" s="95" t="s">
        <v>5</v>
      </c>
      <c r="B5" s="188">
        <v>295</v>
      </c>
      <c r="C5" s="189">
        <v>24.6</v>
      </c>
      <c r="D5" s="11"/>
    </row>
    <row r="6" spans="1:4" ht="18.75" customHeight="1" x14ac:dyDescent="0.25">
      <c r="A6" s="95" t="s">
        <v>6</v>
      </c>
      <c r="B6" s="188">
        <v>356</v>
      </c>
      <c r="C6" s="189">
        <v>29.7</v>
      </c>
      <c r="D6" s="11"/>
    </row>
    <row r="7" spans="1:4" ht="18.75" customHeight="1" x14ac:dyDescent="0.25">
      <c r="A7" s="95" t="s">
        <v>67</v>
      </c>
      <c r="B7" s="188">
        <v>328</v>
      </c>
      <c r="C7" s="189">
        <v>27.3</v>
      </c>
      <c r="D7" s="11"/>
    </row>
    <row r="8" spans="1:4" ht="18.75" customHeight="1" x14ac:dyDescent="0.25">
      <c r="A8" s="95" t="s">
        <v>264</v>
      </c>
      <c r="B8" s="188">
        <v>146</v>
      </c>
      <c r="C8" s="189">
        <v>12.2</v>
      </c>
      <c r="D8" s="11"/>
    </row>
    <row r="9" spans="1:4" ht="18.75" customHeight="1" x14ac:dyDescent="0.25">
      <c r="A9" s="95" t="s">
        <v>265</v>
      </c>
      <c r="B9" s="188">
        <v>42</v>
      </c>
      <c r="C9" s="189">
        <v>3.5</v>
      </c>
      <c r="D9" s="11"/>
    </row>
    <row r="10" spans="1:4" ht="18.75" x14ac:dyDescent="0.25">
      <c r="A10" s="106" t="s">
        <v>7</v>
      </c>
      <c r="B10" s="186">
        <f>SUM(B11:B16)</f>
        <v>1200</v>
      </c>
      <c r="C10" s="187" t="s">
        <v>235</v>
      </c>
      <c r="D10" s="8"/>
    </row>
    <row r="11" spans="1:4" ht="18.75" customHeight="1" x14ac:dyDescent="0.25">
      <c r="A11" s="95" t="s">
        <v>8</v>
      </c>
      <c r="B11" s="188">
        <v>31</v>
      </c>
      <c r="C11" s="189">
        <v>2.6</v>
      </c>
      <c r="D11" s="11"/>
    </row>
    <row r="12" spans="1:4" ht="18.75" customHeight="1" x14ac:dyDescent="0.25">
      <c r="A12" s="95" t="s">
        <v>9</v>
      </c>
      <c r="B12" s="188">
        <v>521</v>
      </c>
      <c r="C12" s="189">
        <v>43.4</v>
      </c>
      <c r="D12" s="11"/>
    </row>
    <row r="13" spans="1:4" ht="18.75" customHeight="1" x14ac:dyDescent="0.25">
      <c r="A13" s="95" t="s">
        <v>267</v>
      </c>
      <c r="B13" s="188">
        <v>35</v>
      </c>
      <c r="C13" s="189">
        <v>2.9</v>
      </c>
      <c r="D13" s="11"/>
    </row>
    <row r="14" spans="1:4" ht="18.75" customHeight="1" x14ac:dyDescent="0.25">
      <c r="A14" s="95" t="s">
        <v>268</v>
      </c>
      <c r="B14" s="188">
        <v>207</v>
      </c>
      <c r="C14" s="189">
        <v>17.3</v>
      </c>
      <c r="D14" s="11"/>
    </row>
    <row r="15" spans="1:4" ht="18.75" customHeight="1" x14ac:dyDescent="0.25">
      <c r="A15" s="95" t="s">
        <v>10</v>
      </c>
      <c r="B15" s="188">
        <v>264</v>
      </c>
      <c r="C15" s="189" t="s">
        <v>340</v>
      </c>
      <c r="D15" s="11"/>
    </row>
    <row r="16" spans="1:4" ht="18.75" x14ac:dyDescent="0.25">
      <c r="A16" s="95" t="s">
        <v>196</v>
      </c>
      <c r="B16" s="188">
        <v>142</v>
      </c>
      <c r="C16" s="189">
        <v>11.8</v>
      </c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81"/>
  <sheetViews>
    <sheetView view="pageBreakPreview" topLeftCell="A104" zoomScale="50" zoomScaleNormal="80" zoomScaleSheetLayoutView="50" workbookViewId="0">
      <selection activeCell="B73" sqref="B73"/>
    </sheetView>
  </sheetViews>
  <sheetFormatPr defaultRowHeight="18.75" x14ac:dyDescent="0.3"/>
  <cols>
    <col min="1" max="1" width="5.28515625" style="1" customWidth="1"/>
    <col min="2" max="2" width="27.28515625" style="1" customWidth="1"/>
    <col min="3" max="4" width="9.140625" style="2"/>
    <col min="5" max="5" width="19.140625" style="1" customWidth="1"/>
    <col min="6" max="6" width="20.85546875" style="1" customWidth="1"/>
    <col min="7" max="7" width="16" style="2" customWidth="1"/>
    <col min="8" max="8" width="9.5703125" style="2" customWidth="1"/>
    <col min="9" max="9" width="15" style="1" customWidth="1"/>
    <col min="10" max="12" width="15.7109375" style="1" customWidth="1"/>
  </cols>
  <sheetData>
    <row r="1" spans="1:12" s="20" customFormat="1" x14ac:dyDescent="0.3">
      <c r="A1" s="581" t="s">
        <v>92</v>
      </c>
      <c r="B1" s="581"/>
      <c r="C1" s="581"/>
      <c r="D1" s="581"/>
      <c r="E1" s="581"/>
      <c r="F1" s="581"/>
      <c r="G1" s="581"/>
      <c r="H1" s="581"/>
      <c r="I1" s="581"/>
      <c r="J1" s="581"/>
      <c r="K1" s="169"/>
      <c r="L1" s="169"/>
    </row>
    <row r="2" spans="1:12" s="5" customFormat="1" ht="37.5" customHeight="1" x14ac:dyDescent="0.25">
      <c r="A2" s="583" t="s">
        <v>56</v>
      </c>
      <c r="B2" s="563" t="s">
        <v>49</v>
      </c>
      <c r="C2" s="563" t="s">
        <v>50</v>
      </c>
      <c r="D2" s="563"/>
      <c r="E2" s="563" t="s">
        <v>51</v>
      </c>
      <c r="F2" s="563" t="s">
        <v>52</v>
      </c>
      <c r="G2" s="563" t="s">
        <v>57</v>
      </c>
      <c r="H2" s="563"/>
      <c r="I2" s="563"/>
      <c r="J2" s="563" t="s">
        <v>58</v>
      </c>
      <c r="K2" s="563" t="s">
        <v>210</v>
      </c>
      <c r="L2" s="563" t="s">
        <v>198</v>
      </c>
    </row>
    <row r="3" spans="1:12" s="5" customFormat="1" ht="57.75" customHeight="1" x14ac:dyDescent="0.25">
      <c r="A3" s="583"/>
      <c r="B3" s="563"/>
      <c r="C3" s="184" t="s">
        <v>53</v>
      </c>
      <c r="D3" s="184" t="s">
        <v>83</v>
      </c>
      <c r="E3" s="563"/>
      <c r="F3" s="563"/>
      <c r="G3" s="184" t="s">
        <v>59</v>
      </c>
      <c r="H3" s="184" t="s">
        <v>209</v>
      </c>
      <c r="I3" s="184" t="s">
        <v>60</v>
      </c>
      <c r="J3" s="563"/>
      <c r="K3" s="563"/>
      <c r="L3" s="563"/>
    </row>
    <row r="4" spans="1:12" s="5" customFormat="1" ht="79.5" customHeight="1" x14ac:dyDescent="0.25">
      <c r="A4" s="59" t="s">
        <v>61</v>
      </c>
      <c r="B4" s="98" t="s">
        <v>54</v>
      </c>
      <c r="C4" s="98">
        <f>SUM(C5,C12,C21)</f>
        <v>5</v>
      </c>
      <c r="D4" s="98">
        <f>SUM(D5,D12,D21)</f>
        <v>5</v>
      </c>
      <c r="E4" s="98"/>
      <c r="F4" s="98"/>
      <c r="G4" s="98">
        <f t="shared" ref="G4:L4" si="0">SUM(G5,G12,G21)</f>
        <v>89</v>
      </c>
      <c r="H4" s="98">
        <f t="shared" si="0"/>
        <v>0</v>
      </c>
      <c r="I4" s="98">
        <f t="shared" si="0"/>
        <v>3650</v>
      </c>
      <c r="J4" s="98">
        <f t="shared" si="0"/>
        <v>0</v>
      </c>
      <c r="K4" s="98">
        <f t="shared" si="0"/>
        <v>1</v>
      </c>
      <c r="L4" s="98">
        <f t="shared" si="0"/>
        <v>0</v>
      </c>
    </row>
    <row r="5" spans="1:12" s="5" customFormat="1" ht="21.6" customHeight="1" x14ac:dyDescent="0.25">
      <c r="A5" s="58"/>
      <c r="B5" s="119" t="s">
        <v>211</v>
      </c>
      <c r="C5" s="202">
        <f>SUM(C6:C11)</f>
        <v>0</v>
      </c>
      <c r="D5" s="202">
        <f>D6+D7+D8+D9+D10+D11</f>
        <v>0</v>
      </c>
      <c r="E5" s="190"/>
      <c r="F5" s="121"/>
      <c r="G5" s="202">
        <f t="shared" ref="G5:L5" si="1">SUM(G6:G11)</f>
        <v>0</v>
      </c>
      <c r="H5" s="202">
        <f t="shared" si="1"/>
        <v>0</v>
      </c>
      <c r="I5" s="120">
        <f t="shared" si="1"/>
        <v>0</v>
      </c>
      <c r="J5" s="121">
        <f t="shared" si="1"/>
        <v>0</v>
      </c>
      <c r="K5" s="121">
        <f t="shared" si="1"/>
        <v>0</v>
      </c>
      <c r="L5" s="122">
        <f t="shared" si="1"/>
        <v>0</v>
      </c>
    </row>
    <row r="6" spans="1:12" s="5" customFormat="1" ht="15.75" customHeight="1" x14ac:dyDescent="0.25">
      <c r="A6" s="58"/>
      <c r="B6" s="67"/>
      <c r="C6" s="57"/>
      <c r="D6" s="57"/>
      <c r="E6" s="97"/>
      <c r="F6" s="97"/>
      <c r="G6" s="21"/>
      <c r="H6" s="21"/>
      <c r="I6" s="21"/>
      <c r="J6" s="107"/>
      <c r="K6" s="107"/>
      <c r="L6" s="107"/>
    </row>
    <row r="7" spans="1:12" s="5" customFormat="1" hidden="1" x14ac:dyDescent="0.25">
      <c r="A7" s="58"/>
      <c r="B7" s="67"/>
      <c r="C7" s="57"/>
      <c r="D7" s="57"/>
      <c r="E7" s="97"/>
      <c r="F7" s="97"/>
      <c r="G7" s="21"/>
      <c r="H7" s="21"/>
      <c r="I7" s="21"/>
      <c r="J7" s="107"/>
      <c r="K7" s="107"/>
      <c r="L7" s="107"/>
    </row>
    <row r="8" spans="1:12" s="5" customFormat="1" hidden="1" x14ac:dyDescent="0.25">
      <c r="A8" s="58"/>
      <c r="B8" s="67"/>
      <c r="C8" s="57"/>
      <c r="D8" s="57"/>
      <c r="E8" s="97"/>
      <c r="F8" s="97"/>
      <c r="G8" s="21"/>
      <c r="H8" s="21"/>
      <c r="I8" s="21"/>
      <c r="J8" s="107"/>
      <c r="K8" s="107"/>
      <c r="L8" s="107"/>
    </row>
    <row r="9" spans="1:12" s="5" customFormat="1" hidden="1" x14ac:dyDescent="0.25">
      <c r="A9" s="58"/>
      <c r="B9" s="67"/>
      <c r="C9" s="57"/>
      <c r="D9" s="57"/>
      <c r="E9" s="97"/>
      <c r="F9" s="97"/>
      <c r="G9" s="21"/>
      <c r="H9" s="21"/>
      <c r="I9" s="21"/>
      <c r="J9" s="107"/>
      <c r="K9" s="107"/>
      <c r="L9" s="107"/>
    </row>
    <row r="10" spans="1:12" s="5" customFormat="1" hidden="1" x14ac:dyDescent="0.25">
      <c r="A10" s="58"/>
      <c r="B10" s="67"/>
      <c r="C10" s="57"/>
      <c r="D10" s="57"/>
      <c r="E10" s="97"/>
      <c r="F10" s="97"/>
      <c r="G10" s="21"/>
      <c r="H10" s="21"/>
      <c r="I10" s="21"/>
      <c r="J10" s="107"/>
      <c r="K10" s="107"/>
      <c r="L10" s="107"/>
    </row>
    <row r="11" spans="1:12" s="5" customFormat="1" hidden="1" x14ac:dyDescent="0.25">
      <c r="A11" s="58"/>
      <c r="B11" s="67"/>
      <c r="C11" s="57"/>
      <c r="D11" s="57"/>
      <c r="E11" s="97"/>
      <c r="F11" s="97"/>
      <c r="G11" s="21"/>
      <c r="H11" s="21"/>
      <c r="I11" s="21"/>
      <c r="J11" s="107"/>
      <c r="K11" s="107"/>
      <c r="L11" s="107"/>
    </row>
    <row r="12" spans="1:12" s="5" customFormat="1" x14ac:dyDescent="0.25">
      <c r="A12" s="58"/>
      <c r="B12" s="119" t="s">
        <v>212</v>
      </c>
      <c r="C12" s="202">
        <f>SUM(C13:C20)</f>
        <v>3</v>
      </c>
      <c r="D12" s="203">
        <f>SUM(D13:D20)</f>
        <v>3</v>
      </c>
      <c r="E12" s="190"/>
      <c r="F12" s="121"/>
      <c r="G12" s="202">
        <f t="shared" ref="G12:L12" si="2">SUM(G13:G20)</f>
        <v>59</v>
      </c>
      <c r="H12" s="202">
        <f t="shared" si="2"/>
        <v>0</v>
      </c>
      <c r="I12" s="202">
        <f t="shared" si="2"/>
        <v>2972</v>
      </c>
      <c r="J12" s="204">
        <f t="shared" si="2"/>
        <v>0</v>
      </c>
      <c r="K12" s="204">
        <f t="shared" si="2"/>
        <v>1</v>
      </c>
      <c r="L12" s="205">
        <f t="shared" si="2"/>
        <v>0</v>
      </c>
    </row>
    <row r="13" spans="1:12" s="5" customFormat="1" ht="56.25" x14ac:dyDescent="0.25">
      <c r="A13" s="58"/>
      <c r="B13" s="371" t="s">
        <v>492</v>
      </c>
      <c r="C13" s="370">
        <v>1</v>
      </c>
      <c r="D13" s="370">
        <v>1</v>
      </c>
      <c r="E13" s="372" t="s">
        <v>493</v>
      </c>
      <c r="F13" s="372" t="s">
        <v>494</v>
      </c>
      <c r="G13" s="379">
        <v>20</v>
      </c>
      <c r="H13" s="379">
        <v>0</v>
      </c>
      <c r="I13" s="379">
        <v>720</v>
      </c>
      <c r="J13" s="107"/>
      <c r="K13" s="107"/>
      <c r="L13" s="107"/>
    </row>
    <row r="14" spans="1:12" s="5" customFormat="1" ht="56.25" x14ac:dyDescent="0.25">
      <c r="A14" s="58"/>
      <c r="B14" s="374" t="s">
        <v>495</v>
      </c>
      <c r="C14" s="373">
        <v>1</v>
      </c>
      <c r="D14" s="373">
        <v>1</v>
      </c>
      <c r="E14" s="375" t="s">
        <v>493</v>
      </c>
      <c r="F14" s="375" t="s">
        <v>297</v>
      </c>
      <c r="G14" s="380">
        <v>27</v>
      </c>
      <c r="H14" s="380">
        <v>0</v>
      </c>
      <c r="I14" s="380">
        <v>1782</v>
      </c>
      <c r="J14" s="107"/>
      <c r="K14" s="107">
        <v>1</v>
      </c>
      <c r="L14" s="107"/>
    </row>
    <row r="15" spans="1:12" s="5" customFormat="1" ht="55.5" customHeight="1" x14ac:dyDescent="0.25">
      <c r="A15" s="58"/>
      <c r="B15" s="377" t="s">
        <v>496</v>
      </c>
      <c r="C15" s="376">
        <v>1</v>
      </c>
      <c r="D15" s="376">
        <v>1</v>
      </c>
      <c r="E15" s="378" t="s">
        <v>493</v>
      </c>
      <c r="F15" s="378" t="s">
        <v>494</v>
      </c>
      <c r="G15" s="381">
        <v>12</v>
      </c>
      <c r="H15" s="381">
        <v>0</v>
      </c>
      <c r="I15" s="381">
        <v>470</v>
      </c>
      <c r="J15" s="107"/>
      <c r="K15" s="107"/>
      <c r="L15" s="107"/>
    </row>
    <row r="16" spans="1:12" s="5" customFormat="1" hidden="1" x14ac:dyDescent="0.25">
      <c r="A16" s="58"/>
      <c r="B16" s="67"/>
      <c r="C16" s="57"/>
      <c r="D16" s="57"/>
      <c r="E16" s="97"/>
      <c r="F16" s="97"/>
      <c r="G16" s="21"/>
      <c r="H16" s="21"/>
      <c r="I16" s="21"/>
      <c r="J16" s="107"/>
      <c r="K16" s="107"/>
      <c r="L16" s="107"/>
    </row>
    <row r="17" spans="1:12" s="5" customFormat="1" hidden="1" x14ac:dyDescent="0.25">
      <c r="A17" s="58"/>
      <c r="B17" s="67"/>
      <c r="C17" s="57"/>
      <c r="D17" s="57"/>
      <c r="E17" s="97"/>
      <c r="F17" s="97"/>
      <c r="G17" s="21"/>
      <c r="H17" s="21"/>
      <c r="I17" s="21"/>
      <c r="J17" s="107"/>
      <c r="K17" s="107"/>
      <c r="L17" s="107"/>
    </row>
    <row r="18" spans="1:12" s="5" customFormat="1" hidden="1" x14ac:dyDescent="0.25">
      <c r="A18" s="58"/>
      <c r="B18" s="67"/>
      <c r="C18" s="57"/>
      <c r="D18" s="57"/>
      <c r="E18" s="97"/>
      <c r="F18" s="97"/>
      <c r="G18" s="21"/>
      <c r="H18" s="21"/>
      <c r="I18" s="21"/>
      <c r="J18" s="107"/>
      <c r="K18" s="107"/>
      <c r="L18" s="107"/>
    </row>
    <row r="19" spans="1:12" s="5" customFormat="1" hidden="1" x14ac:dyDescent="0.25">
      <c r="A19" s="58"/>
      <c r="B19" s="67"/>
      <c r="C19" s="57"/>
      <c r="D19" s="57"/>
      <c r="E19" s="97"/>
      <c r="F19" s="97"/>
      <c r="G19" s="21"/>
      <c r="H19" s="21"/>
      <c r="I19" s="21"/>
      <c r="J19" s="107"/>
      <c r="K19" s="107"/>
      <c r="L19" s="107"/>
    </row>
    <row r="20" spans="1:12" s="5" customFormat="1" hidden="1" x14ac:dyDescent="0.25">
      <c r="A20" s="58"/>
      <c r="B20" s="67"/>
      <c r="C20" s="57"/>
      <c r="D20" s="57"/>
      <c r="E20" s="97"/>
      <c r="F20" s="97"/>
      <c r="G20" s="21"/>
      <c r="H20" s="21"/>
      <c r="I20" s="21"/>
      <c r="J20" s="107"/>
      <c r="K20" s="107"/>
      <c r="L20" s="107"/>
    </row>
    <row r="21" spans="1:12" s="5" customFormat="1" x14ac:dyDescent="0.25">
      <c r="A21" s="58"/>
      <c r="B21" s="119" t="s">
        <v>213</v>
      </c>
      <c r="C21" s="202">
        <f>SUM(C22:C27)</f>
        <v>2</v>
      </c>
      <c r="D21" s="202">
        <f>SUM(D22:D27)</f>
        <v>2</v>
      </c>
      <c r="E21" s="190"/>
      <c r="F21" s="121"/>
      <c r="G21" s="202">
        <f t="shared" ref="G21:L21" si="3">SUM(G22:G27)</f>
        <v>30</v>
      </c>
      <c r="H21" s="202">
        <f t="shared" si="3"/>
        <v>0</v>
      </c>
      <c r="I21" s="202">
        <f t="shared" si="3"/>
        <v>678</v>
      </c>
      <c r="J21" s="204">
        <f t="shared" si="3"/>
        <v>0</v>
      </c>
      <c r="K21" s="204">
        <f t="shared" si="3"/>
        <v>0</v>
      </c>
      <c r="L21" s="205">
        <f t="shared" si="3"/>
        <v>0</v>
      </c>
    </row>
    <row r="22" spans="1:12" s="5" customFormat="1" ht="75" x14ac:dyDescent="0.25">
      <c r="A22" s="58"/>
      <c r="B22" s="383" t="s">
        <v>497</v>
      </c>
      <c r="C22" s="382">
        <v>1</v>
      </c>
      <c r="D22" s="382">
        <v>1</v>
      </c>
      <c r="E22" s="384" t="s">
        <v>498</v>
      </c>
      <c r="F22" s="384" t="s">
        <v>499</v>
      </c>
      <c r="G22" s="382">
        <v>20</v>
      </c>
      <c r="H22" s="382">
        <v>0</v>
      </c>
      <c r="I22" s="382">
        <v>432</v>
      </c>
      <c r="J22" s="125"/>
      <c r="K22" s="125"/>
      <c r="L22" s="192"/>
    </row>
    <row r="23" spans="1:12" s="5" customFormat="1" ht="56.25" x14ac:dyDescent="0.25">
      <c r="A23" s="58"/>
      <c r="B23" s="386" t="s">
        <v>500</v>
      </c>
      <c r="C23" s="385">
        <v>1</v>
      </c>
      <c r="D23" s="385">
        <v>1</v>
      </c>
      <c r="E23" s="388" t="s">
        <v>501</v>
      </c>
      <c r="F23" s="387" t="s">
        <v>502</v>
      </c>
      <c r="G23" s="385">
        <v>10</v>
      </c>
      <c r="H23" s="385">
        <v>0</v>
      </c>
      <c r="I23" s="385">
        <v>246</v>
      </c>
      <c r="J23" s="125"/>
      <c r="K23" s="125"/>
      <c r="L23" s="192"/>
    </row>
    <row r="24" spans="1:12" s="5" customFormat="1" hidden="1" x14ac:dyDescent="0.25">
      <c r="A24" s="58"/>
      <c r="B24" s="123"/>
      <c r="C24" s="124"/>
      <c r="D24" s="124"/>
      <c r="E24" s="191"/>
      <c r="F24" s="125"/>
      <c r="G24" s="124"/>
      <c r="H24" s="124"/>
      <c r="I24" s="124"/>
      <c r="J24" s="125"/>
      <c r="K24" s="125"/>
      <c r="L24" s="192"/>
    </row>
    <row r="25" spans="1:12" s="5" customFormat="1" hidden="1" x14ac:dyDescent="0.25">
      <c r="A25" s="58"/>
      <c r="B25" s="67"/>
      <c r="C25" s="57"/>
      <c r="D25" s="57"/>
      <c r="E25" s="97"/>
      <c r="F25" s="97"/>
      <c r="G25" s="21"/>
      <c r="H25" s="21"/>
      <c r="I25" s="21"/>
      <c r="J25" s="107"/>
      <c r="K25" s="107"/>
      <c r="L25" s="107"/>
    </row>
    <row r="26" spans="1:12" s="5" customFormat="1" hidden="1" x14ac:dyDescent="0.25">
      <c r="A26" s="58"/>
      <c r="B26" s="67"/>
      <c r="C26" s="57"/>
      <c r="D26" s="57"/>
      <c r="E26" s="97"/>
      <c r="F26" s="97"/>
      <c r="G26" s="21"/>
      <c r="H26" s="21"/>
      <c r="I26" s="21"/>
      <c r="J26" s="107"/>
      <c r="K26" s="107"/>
      <c r="L26" s="107"/>
    </row>
    <row r="27" spans="1:12" hidden="1" x14ac:dyDescent="0.25">
      <c r="A27" s="58"/>
      <c r="B27" s="67"/>
      <c r="C27" s="57"/>
      <c r="D27" s="57"/>
      <c r="E27" s="97"/>
      <c r="F27" s="97"/>
      <c r="G27" s="21"/>
      <c r="H27" s="21"/>
      <c r="I27" s="21"/>
      <c r="J27" s="107"/>
      <c r="K27" s="107"/>
      <c r="L27" s="107"/>
    </row>
    <row r="28" spans="1:12" s="5" customFormat="1" ht="85.5" customHeight="1" x14ac:dyDescent="0.25">
      <c r="A28" s="59" t="s">
        <v>62</v>
      </c>
      <c r="B28" s="98" t="s">
        <v>55</v>
      </c>
      <c r="C28" s="98">
        <f>SUM(C29,C34,C40)</f>
        <v>2</v>
      </c>
      <c r="D28" s="98">
        <f>SUM(D29,D34,D40)</f>
        <v>4</v>
      </c>
      <c r="E28" s="98"/>
      <c r="F28" s="98"/>
      <c r="G28" s="98">
        <f>SUM(G29,G34,G40)</f>
        <v>95</v>
      </c>
      <c r="H28" s="98">
        <f>SUM(H29,H34,H40)</f>
        <v>0</v>
      </c>
      <c r="I28" s="98">
        <f>SUM(I29,I34,I40)</f>
        <v>889</v>
      </c>
      <c r="J28" s="98">
        <f>SUM(J29,J34,J40)</f>
        <v>0</v>
      </c>
      <c r="K28" s="98">
        <f>SUM(K29,K34,K40)</f>
        <v>3</v>
      </c>
      <c r="L28" s="98">
        <f>SUM(K29,K34,K40)</f>
        <v>3</v>
      </c>
    </row>
    <row r="29" spans="1:12" s="5" customFormat="1" x14ac:dyDescent="0.25">
      <c r="A29" s="58"/>
      <c r="B29" s="119" t="s">
        <v>211</v>
      </c>
      <c r="C29" s="202">
        <f>SUM(C30:C33)</f>
        <v>0</v>
      </c>
      <c r="D29" s="202">
        <f>SUM(D30:D33)</f>
        <v>0</v>
      </c>
      <c r="E29" s="190"/>
      <c r="F29" s="121"/>
      <c r="G29" s="202">
        <f t="shared" ref="G29:L29" si="4">SUM(G30:G33)</f>
        <v>0</v>
      </c>
      <c r="H29" s="202">
        <f t="shared" si="4"/>
        <v>0</v>
      </c>
      <c r="I29" s="202">
        <f t="shared" si="4"/>
        <v>0</v>
      </c>
      <c r="J29" s="204">
        <f t="shared" si="4"/>
        <v>0</v>
      </c>
      <c r="K29" s="204">
        <f t="shared" si="4"/>
        <v>0</v>
      </c>
      <c r="L29" s="205">
        <f t="shared" si="4"/>
        <v>0</v>
      </c>
    </row>
    <row r="30" spans="1:12" s="5" customFormat="1" ht="17.25" customHeight="1" x14ac:dyDescent="0.25">
      <c r="A30" s="58"/>
      <c r="B30" s="67"/>
      <c r="C30" s="57"/>
      <c r="D30" s="57"/>
      <c r="E30" s="97"/>
      <c r="F30" s="97"/>
      <c r="G30" s="21"/>
      <c r="H30" s="21"/>
      <c r="I30" s="21"/>
      <c r="J30" s="97"/>
      <c r="K30" s="97"/>
      <c r="L30" s="97"/>
    </row>
    <row r="31" spans="1:12" s="5" customFormat="1" hidden="1" x14ac:dyDescent="0.25">
      <c r="A31" s="58"/>
      <c r="B31" s="67"/>
      <c r="C31" s="57"/>
      <c r="D31" s="57"/>
      <c r="E31" s="97"/>
      <c r="F31" s="97"/>
      <c r="G31" s="21"/>
      <c r="H31" s="21"/>
      <c r="I31" s="21"/>
      <c r="J31" s="97"/>
      <c r="K31" s="97"/>
      <c r="L31" s="97"/>
    </row>
    <row r="32" spans="1:12" s="5" customFormat="1" hidden="1" x14ac:dyDescent="0.25">
      <c r="A32" s="58"/>
      <c r="B32" s="67"/>
      <c r="C32" s="57"/>
      <c r="D32" s="57"/>
      <c r="E32" s="97"/>
      <c r="F32" s="97"/>
      <c r="G32" s="21"/>
      <c r="H32" s="21"/>
      <c r="I32" s="21"/>
      <c r="J32" s="97"/>
      <c r="K32" s="97"/>
      <c r="L32" s="97"/>
    </row>
    <row r="33" spans="1:12" s="5" customFormat="1" hidden="1" x14ac:dyDescent="0.25">
      <c r="A33" s="58"/>
      <c r="B33" s="67"/>
      <c r="C33" s="57"/>
      <c r="D33" s="57"/>
      <c r="E33" s="97"/>
      <c r="F33" s="97"/>
      <c r="G33" s="21"/>
      <c r="H33" s="21"/>
      <c r="I33" s="21"/>
      <c r="J33" s="97"/>
      <c r="K33" s="97"/>
      <c r="L33" s="97"/>
    </row>
    <row r="34" spans="1:12" s="5" customFormat="1" x14ac:dyDescent="0.25">
      <c r="A34" s="58"/>
      <c r="B34" s="119" t="s">
        <v>212</v>
      </c>
      <c r="C34" s="202">
        <f>SUM(C35:C39)</f>
        <v>0</v>
      </c>
      <c r="D34" s="202">
        <f>SUM(D35:D39)</f>
        <v>0</v>
      </c>
      <c r="E34" s="190"/>
      <c r="F34" s="121"/>
      <c r="G34" s="202">
        <f t="shared" ref="G34:L34" si="5">SUM(G35:G39)</f>
        <v>0</v>
      </c>
      <c r="H34" s="202">
        <f t="shared" si="5"/>
        <v>0</v>
      </c>
      <c r="I34" s="202">
        <f t="shared" si="5"/>
        <v>0</v>
      </c>
      <c r="J34" s="204">
        <f t="shared" si="5"/>
        <v>0</v>
      </c>
      <c r="K34" s="204">
        <f t="shared" si="5"/>
        <v>0</v>
      </c>
      <c r="L34" s="205">
        <f t="shared" si="5"/>
        <v>0</v>
      </c>
    </row>
    <row r="35" spans="1:12" s="5" customFormat="1" x14ac:dyDescent="0.25">
      <c r="A35" s="58"/>
      <c r="B35" s="67"/>
      <c r="C35" s="57"/>
      <c r="D35" s="57"/>
      <c r="E35" s="97"/>
      <c r="F35" s="97"/>
      <c r="G35" s="21"/>
      <c r="H35" s="21"/>
      <c r="I35" s="21"/>
      <c r="J35" s="97"/>
      <c r="K35" s="97"/>
      <c r="L35" s="97"/>
    </row>
    <row r="36" spans="1:12" s="5" customFormat="1" hidden="1" x14ac:dyDescent="0.25">
      <c r="A36" s="58"/>
      <c r="B36" s="67"/>
      <c r="C36" s="57"/>
      <c r="D36" s="57"/>
      <c r="E36" s="97"/>
      <c r="F36" s="97"/>
      <c r="G36" s="21"/>
      <c r="H36" s="21"/>
      <c r="I36" s="21"/>
      <c r="J36" s="97"/>
      <c r="K36" s="97"/>
      <c r="L36" s="97"/>
    </row>
    <row r="37" spans="1:12" s="5" customFormat="1" hidden="1" x14ac:dyDescent="0.25">
      <c r="A37" s="58"/>
      <c r="B37" s="67"/>
      <c r="C37" s="57"/>
      <c r="D37" s="57"/>
      <c r="E37" s="97"/>
      <c r="F37" s="97"/>
      <c r="G37" s="21"/>
      <c r="H37" s="21"/>
      <c r="I37" s="21"/>
      <c r="J37" s="97"/>
      <c r="K37" s="97"/>
      <c r="L37" s="97"/>
    </row>
    <row r="38" spans="1:12" s="5" customFormat="1" hidden="1" x14ac:dyDescent="0.25">
      <c r="A38" s="58"/>
      <c r="B38" s="67"/>
      <c r="C38" s="57"/>
      <c r="D38" s="57"/>
      <c r="E38" s="97"/>
      <c r="F38" s="97"/>
      <c r="G38" s="21"/>
      <c r="H38" s="21"/>
      <c r="I38" s="21"/>
      <c r="J38" s="97"/>
      <c r="K38" s="97"/>
      <c r="L38" s="97"/>
    </row>
    <row r="39" spans="1:12" s="5" customFormat="1" hidden="1" x14ac:dyDescent="0.25">
      <c r="A39" s="58"/>
      <c r="B39" s="67"/>
      <c r="C39" s="57"/>
      <c r="D39" s="57"/>
      <c r="E39" s="97"/>
      <c r="F39" s="97"/>
      <c r="G39" s="21"/>
      <c r="H39" s="21"/>
      <c r="I39" s="21"/>
      <c r="J39" s="97"/>
      <c r="K39" s="97"/>
      <c r="L39" s="97"/>
    </row>
    <row r="40" spans="1:12" s="5" customFormat="1" x14ac:dyDescent="0.25">
      <c r="A40" s="58"/>
      <c r="B40" s="119" t="s">
        <v>213</v>
      </c>
      <c r="C40" s="202">
        <f>SUM(C41:C45)</f>
        <v>2</v>
      </c>
      <c r="D40" s="202">
        <f>SUM(D41:D45)</f>
        <v>4</v>
      </c>
      <c r="E40" s="190"/>
      <c r="F40" s="121"/>
      <c r="G40" s="202">
        <f t="shared" ref="G40:L40" si="6">SUM(G41:G45)</f>
        <v>95</v>
      </c>
      <c r="H40" s="202">
        <f t="shared" si="6"/>
        <v>0</v>
      </c>
      <c r="I40" s="202">
        <f t="shared" si="6"/>
        <v>889</v>
      </c>
      <c r="J40" s="204">
        <f t="shared" si="6"/>
        <v>0</v>
      </c>
      <c r="K40" s="204">
        <f t="shared" si="6"/>
        <v>3</v>
      </c>
      <c r="L40" s="205">
        <f t="shared" si="6"/>
        <v>580000</v>
      </c>
    </row>
    <row r="41" spans="1:12" s="5" customFormat="1" ht="75" x14ac:dyDescent="0.25">
      <c r="A41" s="58"/>
      <c r="B41" s="390" t="s">
        <v>503</v>
      </c>
      <c r="C41" s="389">
        <v>1</v>
      </c>
      <c r="D41" s="389">
        <v>1</v>
      </c>
      <c r="E41" s="391" t="s">
        <v>504</v>
      </c>
      <c r="F41" s="391" t="s">
        <v>297</v>
      </c>
      <c r="G41" s="389">
        <v>20</v>
      </c>
      <c r="H41" s="389">
        <v>0</v>
      </c>
      <c r="I41" s="389">
        <v>220</v>
      </c>
      <c r="J41" s="97"/>
      <c r="K41" s="97"/>
      <c r="L41" s="97"/>
    </row>
    <row r="42" spans="1:12" s="5" customFormat="1" ht="75" x14ac:dyDescent="0.25">
      <c r="A42" s="58"/>
      <c r="B42" s="393" t="s">
        <v>505</v>
      </c>
      <c r="C42" s="392">
        <v>1</v>
      </c>
      <c r="D42" s="392">
        <v>1</v>
      </c>
      <c r="E42" s="395" t="s">
        <v>506</v>
      </c>
      <c r="F42" s="395" t="s">
        <v>287</v>
      </c>
      <c r="G42" s="392">
        <v>15</v>
      </c>
      <c r="H42" s="392">
        <v>0</v>
      </c>
      <c r="I42" s="392">
        <v>117</v>
      </c>
      <c r="J42" s="395"/>
      <c r="K42" s="395">
        <v>1</v>
      </c>
      <c r="L42" s="394">
        <v>100000</v>
      </c>
    </row>
    <row r="43" spans="1:12" s="5" customFormat="1" ht="56.25" x14ac:dyDescent="0.25">
      <c r="A43" s="58"/>
      <c r="B43" s="397" t="s">
        <v>507</v>
      </c>
      <c r="C43" s="396">
        <v>0</v>
      </c>
      <c r="D43" s="396">
        <v>1</v>
      </c>
      <c r="E43" s="399" t="s">
        <v>508</v>
      </c>
      <c r="F43" s="399" t="s">
        <v>287</v>
      </c>
      <c r="G43" s="396">
        <v>40</v>
      </c>
      <c r="H43" s="396">
        <v>0</v>
      </c>
      <c r="I43" s="396">
        <v>452</v>
      </c>
      <c r="J43" s="399"/>
      <c r="K43" s="399">
        <v>1</v>
      </c>
      <c r="L43" s="398">
        <v>180000</v>
      </c>
    </row>
    <row r="44" spans="1:12" s="5" customFormat="1" ht="63.75" customHeight="1" x14ac:dyDescent="0.25">
      <c r="A44" s="58"/>
      <c r="B44" s="401" t="s">
        <v>509</v>
      </c>
      <c r="C44" s="400">
        <v>0</v>
      </c>
      <c r="D44" s="400">
        <v>1</v>
      </c>
      <c r="E44" s="403" t="s">
        <v>510</v>
      </c>
      <c r="F44" s="403" t="s">
        <v>297</v>
      </c>
      <c r="G44" s="400">
        <v>20</v>
      </c>
      <c r="H44" s="400">
        <v>0</v>
      </c>
      <c r="I44" s="400">
        <v>100</v>
      </c>
      <c r="J44" s="403"/>
      <c r="K44" s="403">
        <v>1</v>
      </c>
      <c r="L44" s="402">
        <v>300000</v>
      </c>
    </row>
    <row r="45" spans="1:12" ht="7.5" customHeight="1" x14ac:dyDescent="0.25">
      <c r="A45" s="58"/>
      <c r="B45" s="67"/>
      <c r="C45" s="57"/>
      <c r="D45" s="57"/>
      <c r="E45" s="97"/>
      <c r="F45" s="97"/>
      <c r="G45" s="21"/>
      <c r="H45" s="21"/>
      <c r="I45" s="21"/>
      <c r="J45" s="97"/>
      <c r="K45" s="97"/>
      <c r="L45" s="97"/>
    </row>
    <row r="46" spans="1:12" s="5" customFormat="1" ht="37.5" customHeight="1" x14ac:dyDescent="0.25">
      <c r="A46" s="59" t="s">
        <v>88</v>
      </c>
      <c r="B46" s="98" t="s">
        <v>63</v>
      </c>
      <c r="C46" s="98">
        <f>SUM(C47,C51,C56)</f>
        <v>3</v>
      </c>
      <c r="D46" s="98">
        <f>SUM(D47,D51,D56)</f>
        <v>3</v>
      </c>
      <c r="E46" s="98"/>
      <c r="F46" s="59"/>
      <c r="G46" s="98">
        <f t="shared" ref="G46:L46" si="7">SUM(G47,G51,G56)</f>
        <v>60</v>
      </c>
      <c r="H46" s="98">
        <f t="shared" si="7"/>
        <v>0</v>
      </c>
      <c r="I46" s="98">
        <f t="shared" si="7"/>
        <v>468</v>
      </c>
      <c r="J46" s="98">
        <f t="shared" si="7"/>
        <v>1</v>
      </c>
      <c r="K46" s="98">
        <f t="shared" si="7"/>
        <v>1</v>
      </c>
      <c r="L46" s="98">
        <f t="shared" si="7"/>
        <v>0</v>
      </c>
    </row>
    <row r="47" spans="1:12" s="5" customFormat="1" x14ac:dyDescent="0.25">
      <c r="A47" s="58"/>
      <c r="B47" s="119" t="s">
        <v>211</v>
      </c>
      <c r="C47" s="120">
        <f>SUM(C48:C50)</f>
        <v>0</v>
      </c>
      <c r="D47" s="120">
        <f>SUM(D48:D50)</f>
        <v>0</v>
      </c>
      <c r="E47" s="190"/>
      <c r="F47" s="121"/>
      <c r="G47" s="120">
        <f t="shared" ref="G47:L47" si="8">SUM(G48:G50)</f>
        <v>0</v>
      </c>
      <c r="H47" s="120">
        <f t="shared" si="8"/>
        <v>0</v>
      </c>
      <c r="I47" s="120">
        <f t="shared" si="8"/>
        <v>0</v>
      </c>
      <c r="J47" s="121">
        <f t="shared" si="8"/>
        <v>0</v>
      </c>
      <c r="K47" s="121">
        <f t="shared" si="8"/>
        <v>0</v>
      </c>
      <c r="L47" s="122">
        <f t="shared" si="8"/>
        <v>0</v>
      </c>
    </row>
    <row r="48" spans="1:12" s="5" customFormat="1" ht="16.5" customHeight="1" x14ac:dyDescent="0.25">
      <c r="A48" s="58"/>
      <c r="B48" s="67"/>
      <c r="C48" s="57"/>
      <c r="D48" s="57"/>
      <c r="E48" s="97"/>
      <c r="F48" s="97"/>
      <c r="G48" s="21"/>
      <c r="H48" s="21"/>
      <c r="I48" s="21"/>
      <c r="J48" s="97"/>
      <c r="K48" s="97"/>
      <c r="L48" s="97"/>
    </row>
    <row r="49" spans="1:12" s="5" customFormat="1" hidden="1" x14ac:dyDescent="0.25">
      <c r="A49" s="58"/>
      <c r="B49" s="67"/>
      <c r="C49" s="57"/>
      <c r="D49" s="57"/>
      <c r="E49" s="97"/>
      <c r="F49" s="97"/>
      <c r="G49" s="21"/>
      <c r="H49" s="21"/>
      <c r="I49" s="21"/>
      <c r="J49" s="97"/>
      <c r="K49" s="97"/>
      <c r="L49" s="97"/>
    </row>
    <row r="50" spans="1:12" s="5" customFormat="1" hidden="1" x14ac:dyDescent="0.25">
      <c r="A50" s="58"/>
      <c r="B50" s="67"/>
      <c r="C50" s="57"/>
      <c r="D50" s="57"/>
      <c r="E50" s="97"/>
      <c r="F50" s="97"/>
      <c r="G50" s="21"/>
      <c r="H50" s="21"/>
      <c r="I50" s="21"/>
      <c r="J50" s="97"/>
      <c r="K50" s="97"/>
      <c r="L50" s="97"/>
    </row>
    <row r="51" spans="1:12" s="5" customFormat="1" x14ac:dyDescent="0.25">
      <c r="A51" s="58"/>
      <c r="B51" s="119" t="s">
        <v>212</v>
      </c>
      <c r="C51" s="120">
        <f>SUM(C52:C55)</f>
        <v>0</v>
      </c>
      <c r="D51" s="120">
        <f>SUM(D52:D55)</f>
        <v>0</v>
      </c>
      <c r="E51" s="190"/>
      <c r="F51" s="121"/>
      <c r="G51" s="120">
        <f t="shared" ref="G51:L51" si="9">SUM(G52:G55)</f>
        <v>0</v>
      </c>
      <c r="H51" s="120">
        <f t="shared" si="9"/>
        <v>0</v>
      </c>
      <c r="I51" s="120">
        <f t="shared" si="9"/>
        <v>0</v>
      </c>
      <c r="J51" s="121">
        <f t="shared" si="9"/>
        <v>0</v>
      </c>
      <c r="K51" s="121">
        <f t="shared" si="9"/>
        <v>0</v>
      </c>
      <c r="L51" s="122">
        <f t="shared" si="9"/>
        <v>0</v>
      </c>
    </row>
    <row r="52" spans="1:12" s="5" customFormat="1" ht="16.5" customHeight="1" x14ac:dyDescent="0.25">
      <c r="A52" s="58"/>
      <c r="B52" s="67"/>
      <c r="C52" s="57"/>
      <c r="D52" s="57"/>
      <c r="E52" s="97"/>
      <c r="F52" s="97"/>
      <c r="G52" s="21"/>
      <c r="H52" s="21"/>
      <c r="I52" s="21"/>
      <c r="J52" s="97"/>
      <c r="K52" s="97"/>
      <c r="L52" s="97"/>
    </row>
    <row r="53" spans="1:12" s="5" customFormat="1" hidden="1" x14ac:dyDescent="0.25">
      <c r="A53" s="58"/>
      <c r="B53" s="67"/>
      <c r="C53" s="57"/>
      <c r="D53" s="57"/>
      <c r="E53" s="97"/>
      <c r="F53" s="97"/>
      <c r="G53" s="21"/>
      <c r="H53" s="21"/>
      <c r="I53" s="21"/>
      <c r="J53" s="97"/>
      <c r="K53" s="97"/>
      <c r="L53" s="97"/>
    </row>
    <row r="54" spans="1:12" s="5" customFormat="1" hidden="1" x14ac:dyDescent="0.25">
      <c r="A54" s="58"/>
      <c r="B54" s="67"/>
      <c r="C54" s="57"/>
      <c r="D54" s="57"/>
      <c r="E54" s="97"/>
      <c r="F54" s="97"/>
      <c r="G54" s="21"/>
      <c r="H54" s="21"/>
      <c r="I54" s="21"/>
      <c r="J54" s="97"/>
      <c r="K54" s="97"/>
      <c r="L54" s="97"/>
    </row>
    <row r="55" spans="1:12" s="5" customFormat="1" hidden="1" x14ac:dyDescent="0.25">
      <c r="A55" s="58"/>
      <c r="B55" s="67"/>
      <c r="C55" s="57"/>
      <c r="D55" s="57"/>
      <c r="E55" s="97"/>
      <c r="F55" s="97"/>
      <c r="G55" s="21"/>
      <c r="H55" s="21"/>
      <c r="I55" s="21"/>
      <c r="J55" s="97"/>
      <c r="K55" s="97"/>
      <c r="L55" s="97"/>
    </row>
    <row r="56" spans="1:12" s="5" customFormat="1" x14ac:dyDescent="0.25">
      <c r="A56" s="58"/>
      <c r="B56" s="119" t="s">
        <v>213</v>
      </c>
      <c r="C56" s="120">
        <f>SUM(C57:C59)</f>
        <v>3</v>
      </c>
      <c r="D56" s="120">
        <f>SUM(D57:D59)</f>
        <v>3</v>
      </c>
      <c r="E56" s="190"/>
      <c r="F56" s="121"/>
      <c r="G56" s="120">
        <f t="shared" ref="G56:L56" si="10">SUM(G57:G59)</f>
        <v>60</v>
      </c>
      <c r="H56" s="120">
        <f t="shared" si="10"/>
        <v>0</v>
      </c>
      <c r="I56" s="120">
        <f t="shared" si="10"/>
        <v>468</v>
      </c>
      <c r="J56" s="121">
        <f t="shared" si="10"/>
        <v>1</v>
      </c>
      <c r="K56" s="121">
        <f t="shared" si="10"/>
        <v>1</v>
      </c>
      <c r="L56" s="122">
        <f t="shared" si="10"/>
        <v>0</v>
      </c>
    </row>
    <row r="57" spans="1:12" s="5" customFormat="1" ht="75" x14ac:dyDescent="0.25">
      <c r="A57" s="58"/>
      <c r="B57" s="405" t="s">
        <v>511</v>
      </c>
      <c r="C57" s="404">
        <v>1</v>
      </c>
      <c r="D57" s="404">
        <v>1</v>
      </c>
      <c r="E57" s="406" t="s">
        <v>512</v>
      </c>
      <c r="F57" s="406" t="s">
        <v>513</v>
      </c>
      <c r="G57" s="404">
        <v>20</v>
      </c>
      <c r="H57" s="404">
        <v>0</v>
      </c>
      <c r="I57" s="404">
        <v>268</v>
      </c>
      <c r="J57" s="415">
        <v>0</v>
      </c>
      <c r="K57" s="415">
        <v>0</v>
      </c>
      <c r="L57" s="415">
        <v>0</v>
      </c>
    </row>
    <row r="58" spans="1:12" s="5" customFormat="1" ht="37.5" x14ac:dyDescent="0.25">
      <c r="A58" s="58"/>
      <c r="B58" s="408" t="s">
        <v>514</v>
      </c>
      <c r="C58" s="407">
        <v>1</v>
      </c>
      <c r="D58" s="407">
        <v>1</v>
      </c>
      <c r="E58" s="409" t="s">
        <v>515</v>
      </c>
      <c r="F58" s="409" t="s">
        <v>513</v>
      </c>
      <c r="G58" s="407">
        <v>20</v>
      </c>
      <c r="H58" s="407">
        <v>0</v>
      </c>
      <c r="I58" s="407">
        <v>100</v>
      </c>
      <c r="J58" s="409">
        <v>1</v>
      </c>
      <c r="K58" s="414">
        <v>0</v>
      </c>
      <c r="L58" s="414">
        <v>0</v>
      </c>
    </row>
    <row r="59" spans="1:12" ht="56.25" x14ac:dyDescent="0.25">
      <c r="A59" s="58"/>
      <c r="B59" s="411" t="s">
        <v>516</v>
      </c>
      <c r="C59" s="410">
        <v>1</v>
      </c>
      <c r="D59" s="410">
        <v>1</v>
      </c>
      <c r="E59" s="413" t="s">
        <v>517</v>
      </c>
      <c r="F59" s="413" t="s">
        <v>513</v>
      </c>
      <c r="G59" s="410">
        <v>20</v>
      </c>
      <c r="H59" s="410">
        <v>0</v>
      </c>
      <c r="I59" s="410">
        <v>100</v>
      </c>
      <c r="J59" s="413">
        <v>0</v>
      </c>
      <c r="K59" s="413">
        <v>1</v>
      </c>
      <c r="L59" s="412">
        <v>0</v>
      </c>
    </row>
    <row r="60" spans="1:12" s="5" customFormat="1" ht="75" customHeight="1" x14ac:dyDescent="0.25">
      <c r="A60" s="98" t="s">
        <v>89</v>
      </c>
      <c r="B60" s="98" t="s">
        <v>64</v>
      </c>
      <c r="C60" s="98">
        <f>SUM(C61,C65,C71)</f>
        <v>6</v>
      </c>
      <c r="D60" s="98">
        <f>SUM(D61,D65,D71)</f>
        <v>8</v>
      </c>
      <c r="E60" s="98"/>
      <c r="F60" s="98"/>
      <c r="G60" s="98">
        <f t="shared" ref="G60:L60" si="11">SUM(G61,G65,G71)</f>
        <v>290</v>
      </c>
      <c r="H60" s="98">
        <f t="shared" si="11"/>
        <v>6</v>
      </c>
      <c r="I60" s="98">
        <f t="shared" si="11"/>
        <v>5723</v>
      </c>
      <c r="J60" s="98">
        <f t="shared" si="11"/>
        <v>2</v>
      </c>
      <c r="K60" s="98">
        <f t="shared" si="11"/>
        <v>4</v>
      </c>
      <c r="L60" s="98">
        <f t="shared" si="11"/>
        <v>4660000</v>
      </c>
    </row>
    <row r="61" spans="1:12" s="5" customFormat="1" x14ac:dyDescent="0.25">
      <c r="A61" s="58"/>
      <c r="B61" s="119" t="s">
        <v>211</v>
      </c>
      <c r="C61" s="120">
        <f>SUM(C62:C64)</f>
        <v>0</v>
      </c>
      <c r="D61" s="120">
        <f>SUM(D62:D64)</f>
        <v>0</v>
      </c>
      <c r="E61" s="190"/>
      <c r="F61" s="121"/>
      <c r="G61" s="120">
        <f t="shared" ref="G61:L61" si="12">SUM(G62:G64)</f>
        <v>0</v>
      </c>
      <c r="H61" s="120">
        <f t="shared" si="12"/>
        <v>0</v>
      </c>
      <c r="I61" s="120">
        <f t="shared" si="12"/>
        <v>0</v>
      </c>
      <c r="J61" s="121">
        <f t="shared" si="12"/>
        <v>0</v>
      </c>
      <c r="K61" s="121">
        <f t="shared" si="12"/>
        <v>0</v>
      </c>
      <c r="L61" s="122">
        <f t="shared" si="12"/>
        <v>0</v>
      </c>
    </row>
    <row r="62" spans="1:12" s="5" customFormat="1" x14ac:dyDescent="0.25">
      <c r="A62" s="58"/>
      <c r="B62" s="67"/>
      <c r="C62" s="57"/>
      <c r="D62" s="57"/>
      <c r="E62" s="97"/>
      <c r="F62" s="97"/>
      <c r="G62" s="21"/>
      <c r="H62" s="21"/>
      <c r="I62" s="21"/>
      <c r="J62" s="97"/>
      <c r="K62" s="97"/>
      <c r="L62" s="97"/>
    </row>
    <row r="63" spans="1:12" s="5" customFormat="1" ht="0.75" customHeight="1" x14ac:dyDescent="0.25">
      <c r="A63" s="58"/>
      <c r="B63" s="67"/>
      <c r="C63" s="57"/>
      <c r="D63" s="57"/>
      <c r="E63" s="97"/>
      <c r="F63" s="97"/>
      <c r="G63" s="21"/>
      <c r="H63" s="21"/>
      <c r="I63" s="21"/>
      <c r="J63" s="97"/>
      <c r="K63" s="97"/>
      <c r="L63" s="97"/>
    </row>
    <row r="64" spans="1:12" s="5" customFormat="1" hidden="1" x14ac:dyDescent="0.25">
      <c r="A64" s="58"/>
      <c r="B64" s="67"/>
      <c r="C64" s="57"/>
      <c r="D64" s="57"/>
      <c r="E64" s="97"/>
      <c r="F64" s="97"/>
      <c r="G64" s="21"/>
      <c r="H64" s="21"/>
      <c r="I64" s="21"/>
      <c r="J64" s="97"/>
      <c r="K64" s="97"/>
      <c r="L64" s="97"/>
    </row>
    <row r="65" spans="1:12" s="5" customFormat="1" x14ac:dyDescent="0.25">
      <c r="A65" s="58"/>
      <c r="B65" s="119" t="s">
        <v>212</v>
      </c>
      <c r="C65" s="120">
        <f>C66+C67+C68+C69+C70</f>
        <v>5</v>
      </c>
      <c r="D65" s="120">
        <f>D66+D67+D68+D69++D70</f>
        <v>5</v>
      </c>
      <c r="E65" s="190"/>
      <c r="F65" s="121"/>
      <c r="G65" s="120">
        <f t="shared" ref="G65:L65" si="13">SUM(G66:G69)</f>
        <v>90</v>
      </c>
      <c r="H65" s="120">
        <f t="shared" si="13"/>
        <v>6</v>
      </c>
      <c r="I65" s="120">
        <f t="shared" si="13"/>
        <v>2166</v>
      </c>
      <c r="J65" s="121">
        <f t="shared" si="13"/>
        <v>1</v>
      </c>
      <c r="K65" s="121">
        <f t="shared" si="13"/>
        <v>2</v>
      </c>
      <c r="L65" s="122">
        <f t="shared" si="13"/>
        <v>0</v>
      </c>
    </row>
    <row r="66" spans="1:12" s="5" customFormat="1" ht="56.25" x14ac:dyDescent="0.25">
      <c r="A66" s="58"/>
      <c r="B66" s="417" t="s">
        <v>518</v>
      </c>
      <c r="C66" s="416">
        <v>1</v>
      </c>
      <c r="D66" s="416">
        <v>1</v>
      </c>
      <c r="E66" s="418" t="s">
        <v>519</v>
      </c>
      <c r="F66" s="418" t="s">
        <v>520</v>
      </c>
      <c r="G66" s="416">
        <v>20</v>
      </c>
      <c r="H66" s="416">
        <v>6</v>
      </c>
      <c r="I66" s="416">
        <v>567</v>
      </c>
      <c r="J66" s="418">
        <v>0</v>
      </c>
      <c r="K66" s="418">
        <v>0</v>
      </c>
      <c r="L66" s="418">
        <v>0</v>
      </c>
    </row>
    <row r="67" spans="1:12" s="5" customFormat="1" ht="56.25" x14ac:dyDescent="0.25">
      <c r="A67" s="58"/>
      <c r="B67" s="420" t="s">
        <v>521</v>
      </c>
      <c r="C67" s="419">
        <v>1</v>
      </c>
      <c r="D67" s="419">
        <v>1</v>
      </c>
      <c r="E67" s="422" t="s">
        <v>519</v>
      </c>
      <c r="F67" s="422" t="s">
        <v>284</v>
      </c>
      <c r="G67" s="419">
        <v>20</v>
      </c>
      <c r="H67" s="419">
        <v>0</v>
      </c>
      <c r="I67" s="419">
        <v>580</v>
      </c>
      <c r="J67" s="422">
        <v>0</v>
      </c>
      <c r="K67" s="422">
        <v>0</v>
      </c>
      <c r="L67" s="421">
        <v>0</v>
      </c>
    </row>
    <row r="68" spans="1:12" s="423" customFormat="1" ht="75" x14ac:dyDescent="0.25">
      <c r="A68" s="425"/>
      <c r="B68" s="426" t="s">
        <v>522</v>
      </c>
      <c r="C68" s="424">
        <v>1</v>
      </c>
      <c r="D68" s="424">
        <v>1</v>
      </c>
      <c r="E68" s="428" t="s">
        <v>519</v>
      </c>
      <c r="F68" s="428" t="s">
        <v>287</v>
      </c>
      <c r="G68" s="424">
        <v>10</v>
      </c>
      <c r="H68" s="424">
        <v>0</v>
      </c>
      <c r="I68" s="424">
        <v>414</v>
      </c>
      <c r="J68" s="428">
        <v>0</v>
      </c>
      <c r="K68" s="428">
        <v>0</v>
      </c>
      <c r="L68" s="427">
        <v>0</v>
      </c>
    </row>
    <row r="69" spans="1:12" s="5" customFormat="1" ht="56.25" x14ac:dyDescent="0.25">
      <c r="A69" s="58"/>
      <c r="B69" s="432" t="s">
        <v>523</v>
      </c>
      <c r="C69" s="430">
        <v>1</v>
      </c>
      <c r="D69" s="430">
        <v>1</v>
      </c>
      <c r="E69" s="433" t="s">
        <v>519</v>
      </c>
      <c r="F69" s="433" t="s">
        <v>297</v>
      </c>
      <c r="G69" s="430">
        <v>40</v>
      </c>
      <c r="H69" s="430">
        <v>0</v>
      </c>
      <c r="I69" s="430">
        <v>605</v>
      </c>
      <c r="J69" s="433">
        <v>1</v>
      </c>
      <c r="K69" s="433">
        <v>2</v>
      </c>
      <c r="L69" s="433">
        <v>0</v>
      </c>
    </row>
    <row r="70" spans="1:12" s="429" customFormat="1" ht="63" customHeight="1" x14ac:dyDescent="0.25">
      <c r="A70" s="431"/>
      <c r="B70" s="435" t="s">
        <v>524</v>
      </c>
      <c r="C70" s="434">
        <v>1</v>
      </c>
      <c r="D70" s="434">
        <v>1</v>
      </c>
      <c r="E70" s="436" t="s">
        <v>525</v>
      </c>
      <c r="F70" s="436" t="s">
        <v>284</v>
      </c>
      <c r="G70" s="434">
        <v>18</v>
      </c>
      <c r="H70" s="434">
        <v>0</v>
      </c>
      <c r="I70" s="434">
        <v>883</v>
      </c>
      <c r="J70" s="436">
        <v>1</v>
      </c>
      <c r="K70" s="436">
        <v>1</v>
      </c>
      <c r="L70" s="437">
        <v>499988</v>
      </c>
    </row>
    <row r="71" spans="1:12" s="5" customFormat="1" x14ac:dyDescent="0.25">
      <c r="A71" s="58"/>
      <c r="B71" s="119" t="s">
        <v>213</v>
      </c>
      <c r="C71" s="120">
        <f>SUM(C72:C76)</f>
        <v>1</v>
      </c>
      <c r="D71" s="120">
        <f>SUM(D72:D76)</f>
        <v>3</v>
      </c>
      <c r="E71" s="190"/>
      <c r="F71" s="121"/>
      <c r="G71" s="120">
        <f t="shared" ref="G71:L71" si="14">SUM(G72:G76)</f>
        <v>200</v>
      </c>
      <c r="H71" s="120">
        <f t="shared" si="14"/>
        <v>0</v>
      </c>
      <c r="I71" s="120">
        <f t="shared" si="14"/>
        <v>3557</v>
      </c>
      <c r="J71" s="121">
        <f t="shared" si="14"/>
        <v>1</v>
      </c>
      <c r="K71" s="121">
        <f t="shared" si="14"/>
        <v>2</v>
      </c>
      <c r="L71" s="122">
        <f t="shared" si="14"/>
        <v>4660000</v>
      </c>
    </row>
    <row r="72" spans="1:12" s="5" customFormat="1" ht="93.75" x14ac:dyDescent="0.25">
      <c r="A72" s="58"/>
      <c r="B72" s="439" t="s">
        <v>526</v>
      </c>
      <c r="C72" s="438">
        <v>1</v>
      </c>
      <c r="D72" s="438">
        <v>1</v>
      </c>
      <c r="E72" s="440" t="s">
        <v>527</v>
      </c>
      <c r="F72" s="440" t="s">
        <v>284</v>
      </c>
      <c r="G72" s="438">
        <v>20</v>
      </c>
      <c r="H72" s="438">
        <v>0</v>
      </c>
      <c r="I72" s="438">
        <v>427</v>
      </c>
      <c r="J72" s="440">
        <v>0</v>
      </c>
      <c r="K72" s="440">
        <v>0</v>
      </c>
      <c r="L72" s="440">
        <v>0</v>
      </c>
    </row>
    <row r="73" spans="1:12" s="429" customFormat="1" ht="56.25" x14ac:dyDescent="0.25">
      <c r="A73" s="431"/>
      <c r="B73" s="465" t="s">
        <v>605</v>
      </c>
      <c r="C73" s="464">
        <v>0</v>
      </c>
      <c r="D73" s="464">
        <v>1</v>
      </c>
      <c r="E73" s="485" t="s">
        <v>517</v>
      </c>
      <c r="F73" s="485" t="s">
        <v>499</v>
      </c>
      <c r="G73" s="464">
        <v>20</v>
      </c>
      <c r="H73" s="464">
        <v>0</v>
      </c>
      <c r="I73" s="464">
        <v>130</v>
      </c>
      <c r="J73" s="485"/>
      <c r="K73" s="485">
        <v>1</v>
      </c>
      <c r="L73" s="485">
        <v>393000</v>
      </c>
    </row>
    <row r="74" spans="1:12" s="5" customFormat="1" ht="73.5" customHeight="1" x14ac:dyDescent="0.25">
      <c r="A74" s="58"/>
      <c r="B74" s="442" t="s">
        <v>528</v>
      </c>
      <c r="C74" s="441">
        <v>0</v>
      </c>
      <c r="D74" s="441">
        <v>1</v>
      </c>
      <c r="E74" s="444" t="s">
        <v>529</v>
      </c>
      <c r="F74" s="444" t="s">
        <v>287</v>
      </c>
      <c r="G74" s="441">
        <v>160</v>
      </c>
      <c r="H74" s="441">
        <v>0</v>
      </c>
      <c r="I74" s="441">
        <v>3000</v>
      </c>
      <c r="J74" s="444">
        <v>1</v>
      </c>
      <c r="K74" s="444">
        <v>1</v>
      </c>
      <c r="L74" s="443">
        <v>4267000</v>
      </c>
    </row>
    <row r="75" spans="1:12" s="5" customFormat="1" hidden="1" x14ac:dyDescent="0.25">
      <c r="A75" s="58"/>
      <c r="B75" s="67"/>
      <c r="C75" s="57"/>
      <c r="D75" s="57"/>
      <c r="E75" s="97"/>
      <c r="F75" s="97"/>
      <c r="G75" s="21"/>
      <c r="H75" s="21"/>
      <c r="I75" s="21"/>
      <c r="J75" s="97"/>
      <c r="K75" s="97"/>
      <c r="L75" s="97"/>
    </row>
    <row r="76" spans="1:12" hidden="1" x14ac:dyDescent="0.25">
      <c r="A76" s="58"/>
      <c r="B76" s="67"/>
      <c r="C76" s="57"/>
      <c r="D76" s="57"/>
      <c r="E76" s="97"/>
      <c r="F76" s="97"/>
      <c r="G76" s="21"/>
      <c r="H76" s="21"/>
      <c r="I76" s="21"/>
      <c r="J76" s="97"/>
      <c r="K76" s="97"/>
      <c r="L76" s="97"/>
    </row>
    <row r="77" spans="1:12" s="5" customFormat="1" ht="93.75" customHeight="1" x14ac:dyDescent="0.25">
      <c r="A77" s="98" t="s">
        <v>90</v>
      </c>
      <c r="B77" s="98" t="s">
        <v>65</v>
      </c>
      <c r="C77" s="98">
        <f>SUM(C78,C82,C88)</f>
        <v>1</v>
      </c>
      <c r="D77" s="98">
        <f>SUM(D78,D82,D88)</f>
        <v>1</v>
      </c>
      <c r="E77" s="98"/>
      <c r="F77" s="98"/>
      <c r="G77" s="98">
        <f t="shared" ref="G77:L77" si="15">SUM(G78,G82,G88)</f>
        <v>20</v>
      </c>
      <c r="H77" s="98">
        <f t="shared" si="15"/>
        <v>0</v>
      </c>
      <c r="I77" s="98">
        <f t="shared" si="15"/>
        <v>241</v>
      </c>
      <c r="J77" s="98">
        <f t="shared" si="15"/>
        <v>0</v>
      </c>
      <c r="K77" s="98">
        <f t="shared" si="15"/>
        <v>1</v>
      </c>
      <c r="L77" s="98">
        <f t="shared" si="15"/>
        <v>92000</v>
      </c>
    </row>
    <row r="78" spans="1:12" s="5" customFormat="1" x14ac:dyDescent="0.25">
      <c r="A78" s="58"/>
      <c r="B78" s="119" t="s">
        <v>211</v>
      </c>
      <c r="C78" s="120">
        <f>SUM(C79:C81)</f>
        <v>0</v>
      </c>
      <c r="D78" s="120">
        <f>SUM(D79:D81)</f>
        <v>0</v>
      </c>
      <c r="E78" s="190"/>
      <c r="F78" s="121"/>
      <c r="G78" s="120">
        <f t="shared" ref="G78:L78" si="16">SUM(G79:G81)</f>
        <v>0</v>
      </c>
      <c r="H78" s="120">
        <f t="shared" si="16"/>
        <v>0</v>
      </c>
      <c r="I78" s="120">
        <f t="shared" si="16"/>
        <v>0</v>
      </c>
      <c r="J78" s="121">
        <f t="shared" si="16"/>
        <v>0</v>
      </c>
      <c r="K78" s="121">
        <f t="shared" si="16"/>
        <v>0</v>
      </c>
      <c r="L78" s="122">
        <f t="shared" si="16"/>
        <v>0</v>
      </c>
    </row>
    <row r="79" spans="1:12" s="5" customFormat="1" ht="18" customHeight="1" x14ac:dyDescent="0.25">
      <c r="A79" s="58"/>
      <c r="B79" s="67"/>
      <c r="C79" s="57"/>
      <c r="D79" s="57"/>
      <c r="E79" s="97"/>
      <c r="F79" s="97"/>
      <c r="G79" s="21"/>
      <c r="H79" s="21"/>
      <c r="I79" s="21"/>
      <c r="J79" s="97"/>
      <c r="K79" s="97"/>
      <c r="L79" s="97"/>
    </row>
    <row r="80" spans="1:12" s="5" customFormat="1" hidden="1" x14ac:dyDescent="0.25">
      <c r="A80" s="58"/>
      <c r="B80" s="67"/>
      <c r="C80" s="57"/>
      <c r="D80" s="57"/>
      <c r="E80" s="97"/>
      <c r="F80" s="97"/>
      <c r="G80" s="21"/>
      <c r="H80" s="21"/>
      <c r="I80" s="21"/>
      <c r="J80" s="97"/>
      <c r="K80" s="97"/>
      <c r="L80" s="97"/>
    </row>
    <row r="81" spans="1:12" s="5" customFormat="1" hidden="1" x14ac:dyDescent="0.25">
      <c r="A81" s="58"/>
      <c r="B81" s="67"/>
      <c r="C81" s="57"/>
      <c r="D81" s="57"/>
      <c r="E81" s="97"/>
      <c r="F81" s="97"/>
      <c r="G81" s="21"/>
      <c r="H81" s="21"/>
      <c r="I81" s="21"/>
      <c r="J81" s="97"/>
      <c r="K81" s="97"/>
      <c r="L81" s="97"/>
    </row>
    <row r="82" spans="1:12" s="5" customFormat="1" x14ac:dyDescent="0.25">
      <c r="A82" s="58"/>
      <c r="B82" s="119" t="s">
        <v>212</v>
      </c>
      <c r="C82" s="120">
        <f>SUM(C83:C87)</f>
        <v>0</v>
      </c>
      <c r="D82" s="120">
        <f>SUM(D83:D87)</f>
        <v>0</v>
      </c>
      <c r="E82" s="190"/>
      <c r="F82" s="121"/>
      <c r="G82" s="120">
        <f t="shared" ref="G82:L82" si="17">SUM(G83:G87)</f>
        <v>0</v>
      </c>
      <c r="H82" s="120">
        <f t="shared" si="17"/>
        <v>0</v>
      </c>
      <c r="I82" s="120">
        <f t="shared" si="17"/>
        <v>0</v>
      </c>
      <c r="J82" s="121">
        <f t="shared" si="17"/>
        <v>0</v>
      </c>
      <c r="K82" s="121">
        <f t="shared" si="17"/>
        <v>0</v>
      </c>
      <c r="L82" s="122">
        <f t="shared" si="17"/>
        <v>0</v>
      </c>
    </row>
    <row r="83" spans="1:12" s="5" customFormat="1" ht="17.25" customHeight="1" x14ac:dyDescent="0.25">
      <c r="A83" s="58"/>
      <c r="B83" s="67"/>
      <c r="C83" s="57"/>
      <c r="D83" s="57"/>
      <c r="E83" s="97"/>
      <c r="F83" s="97"/>
      <c r="G83" s="21"/>
      <c r="H83" s="21"/>
      <c r="I83" s="21"/>
      <c r="J83" s="97"/>
      <c r="K83" s="97"/>
      <c r="L83" s="97"/>
    </row>
    <row r="84" spans="1:12" s="5" customFormat="1" hidden="1" x14ac:dyDescent="0.25">
      <c r="A84" s="58"/>
      <c r="B84" s="67"/>
      <c r="C84" s="57"/>
      <c r="D84" s="57"/>
      <c r="E84" s="97"/>
      <c r="F84" s="97"/>
      <c r="G84" s="21"/>
      <c r="H84" s="21"/>
      <c r="I84" s="21"/>
      <c r="J84" s="97"/>
      <c r="K84" s="97"/>
      <c r="L84" s="97"/>
    </row>
    <row r="85" spans="1:12" s="5" customFormat="1" hidden="1" x14ac:dyDescent="0.25">
      <c r="A85" s="58"/>
      <c r="B85" s="67"/>
      <c r="C85" s="57"/>
      <c r="D85" s="57"/>
      <c r="E85" s="97"/>
      <c r="F85" s="97"/>
      <c r="G85" s="21"/>
      <c r="H85" s="21"/>
      <c r="I85" s="21"/>
      <c r="J85" s="97"/>
      <c r="K85" s="97"/>
      <c r="L85" s="97"/>
    </row>
    <row r="86" spans="1:12" s="5" customFormat="1" hidden="1" x14ac:dyDescent="0.25">
      <c r="A86" s="58"/>
      <c r="B86" s="67"/>
      <c r="C86" s="57"/>
      <c r="D86" s="57"/>
      <c r="E86" s="97"/>
      <c r="F86" s="97"/>
      <c r="G86" s="21"/>
      <c r="H86" s="21"/>
      <c r="I86" s="21"/>
      <c r="J86" s="97"/>
      <c r="K86" s="97"/>
      <c r="L86" s="97"/>
    </row>
    <row r="87" spans="1:12" s="5" customFormat="1" hidden="1" x14ac:dyDescent="0.25">
      <c r="A87" s="58"/>
      <c r="B87" s="67"/>
      <c r="C87" s="57"/>
      <c r="D87" s="57"/>
      <c r="E87" s="97"/>
      <c r="F87" s="97"/>
      <c r="G87" s="21"/>
      <c r="H87" s="21"/>
      <c r="I87" s="21"/>
      <c r="J87" s="97"/>
      <c r="K87" s="97"/>
      <c r="L87" s="97"/>
    </row>
    <row r="88" spans="1:12" s="5" customFormat="1" x14ac:dyDescent="0.25">
      <c r="A88" s="58"/>
      <c r="B88" s="119" t="s">
        <v>213</v>
      </c>
      <c r="C88" s="120">
        <f>SUM(C89:C92)</f>
        <v>1</v>
      </c>
      <c r="D88" s="120">
        <f>SUM(D89:D92)</f>
        <v>1</v>
      </c>
      <c r="E88" s="190"/>
      <c r="F88" s="121"/>
      <c r="G88" s="120">
        <f t="shared" ref="G88:L88" si="18">SUM(G89:G92)</f>
        <v>20</v>
      </c>
      <c r="H88" s="120">
        <f t="shared" si="18"/>
        <v>0</v>
      </c>
      <c r="I88" s="120">
        <f t="shared" si="18"/>
        <v>241</v>
      </c>
      <c r="J88" s="121">
        <f t="shared" si="18"/>
        <v>0</v>
      </c>
      <c r="K88" s="121">
        <f t="shared" si="18"/>
        <v>1</v>
      </c>
      <c r="L88" s="122">
        <f t="shared" si="18"/>
        <v>92000</v>
      </c>
    </row>
    <row r="89" spans="1:12" s="5" customFormat="1" ht="56.25" x14ac:dyDescent="0.25">
      <c r="A89" s="58"/>
      <c r="B89" s="447" t="s">
        <v>530</v>
      </c>
      <c r="C89" s="446">
        <v>1</v>
      </c>
      <c r="D89" s="446">
        <v>1</v>
      </c>
      <c r="E89" s="449" t="s">
        <v>531</v>
      </c>
      <c r="F89" s="449" t="s">
        <v>284</v>
      </c>
      <c r="G89" s="446">
        <v>20</v>
      </c>
      <c r="H89" s="446">
        <v>0</v>
      </c>
      <c r="I89" s="446">
        <v>241</v>
      </c>
      <c r="J89" s="445"/>
      <c r="K89" s="445">
        <v>1</v>
      </c>
      <c r="L89" s="448">
        <v>92000</v>
      </c>
    </row>
    <row r="90" spans="1:12" s="5" customFormat="1" ht="2.25" hidden="1" customHeight="1" x14ac:dyDescent="0.25">
      <c r="A90" s="58"/>
      <c r="B90" s="67"/>
      <c r="C90" s="57"/>
      <c r="D90" s="57"/>
      <c r="E90" s="97"/>
      <c r="F90" s="97"/>
      <c r="G90" s="21"/>
      <c r="H90" s="21"/>
      <c r="I90" s="21"/>
      <c r="J90" s="97"/>
      <c r="K90" s="97"/>
      <c r="L90" s="97"/>
    </row>
    <row r="91" spans="1:12" s="5" customFormat="1" hidden="1" x14ac:dyDescent="0.25">
      <c r="A91" s="58"/>
      <c r="B91" s="67"/>
      <c r="C91" s="57"/>
      <c r="D91" s="57"/>
      <c r="E91" s="97"/>
      <c r="F91" s="97"/>
      <c r="G91" s="21"/>
      <c r="H91" s="21"/>
      <c r="I91" s="21"/>
      <c r="J91" s="97"/>
      <c r="K91" s="97"/>
      <c r="L91" s="97"/>
    </row>
    <row r="92" spans="1:12" hidden="1" x14ac:dyDescent="0.25">
      <c r="A92" s="58"/>
      <c r="B92" s="67"/>
      <c r="C92" s="57"/>
      <c r="D92" s="57"/>
      <c r="E92" s="97"/>
      <c r="F92" s="97"/>
      <c r="G92" s="21"/>
      <c r="H92" s="21"/>
      <c r="I92" s="21"/>
      <c r="J92" s="97"/>
      <c r="K92" s="97"/>
      <c r="L92" s="97"/>
    </row>
    <row r="93" spans="1:12" s="5" customFormat="1" ht="75" customHeight="1" x14ac:dyDescent="0.25">
      <c r="A93" s="98" t="s">
        <v>91</v>
      </c>
      <c r="B93" s="98" t="s">
        <v>66</v>
      </c>
      <c r="C93" s="98">
        <f>SUM(C94,C98,C104)</f>
        <v>4</v>
      </c>
      <c r="D93" s="98">
        <f>SUM(D94,D98,D104)</f>
        <v>6</v>
      </c>
      <c r="E93" s="98"/>
      <c r="F93" s="98"/>
      <c r="G93" s="98">
        <f>SUM(G94,G98,G104)</f>
        <v>145</v>
      </c>
      <c r="H93" s="98">
        <f>SUM(H94,H98,H104)</f>
        <v>159</v>
      </c>
      <c r="I93" s="98">
        <f>I94+I98+I104</f>
        <v>2577</v>
      </c>
      <c r="J93" s="98">
        <f>SUM(J94,J98,J104)</f>
        <v>4</v>
      </c>
      <c r="K93" s="98">
        <f>SUM(K94,K98,K104)</f>
        <v>3</v>
      </c>
      <c r="L93" s="98">
        <f>SUM(L94,L98,L104)</f>
        <v>605428</v>
      </c>
    </row>
    <row r="94" spans="1:12" s="5" customFormat="1" x14ac:dyDescent="0.25">
      <c r="A94" s="58"/>
      <c r="B94" s="119" t="s">
        <v>211</v>
      </c>
      <c r="C94" s="120">
        <f>SUM(C95:C97)</f>
        <v>0</v>
      </c>
      <c r="D94" s="120">
        <f>SUM(D95:D97)</f>
        <v>0</v>
      </c>
      <c r="E94" s="190"/>
      <c r="F94" s="121"/>
      <c r="G94" s="120">
        <f t="shared" ref="G94:L94" si="19">SUM(G95:G97)</f>
        <v>0</v>
      </c>
      <c r="H94" s="120">
        <f t="shared" si="19"/>
        <v>0</v>
      </c>
      <c r="I94" s="120">
        <f t="shared" si="19"/>
        <v>0</v>
      </c>
      <c r="J94" s="121">
        <f t="shared" si="19"/>
        <v>0</v>
      </c>
      <c r="K94" s="121">
        <f t="shared" si="19"/>
        <v>0</v>
      </c>
      <c r="L94" s="122">
        <f t="shared" si="19"/>
        <v>0</v>
      </c>
    </row>
    <row r="95" spans="1:12" s="5" customFormat="1" ht="17.25" customHeight="1" x14ac:dyDescent="0.25">
      <c r="A95" s="58"/>
      <c r="B95" s="67"/>
      <c r="C95" s="57"/>
      <c r="D95" s="57"/>
      <c r="E95" s="97"/>
      <c r="F95" s="97"/>
      <c r="G95" s="21"/>
      <c r="H95" s="21"/>
      <c r="I95" s="21"/>
      <c r="J95" s="97"/>
      <c r="K95" s="97"/>
      <c r="L95" s="97"/>
    </row>
    <row r="96" spans="1:12" s="5" customFormat="1" hidden="1" x14ac:dyDescent="0.25">
      <c r="A96" s="58"/>
      <c r="B96" s="67"/>
      <c r="C96" s="57"/>
      <c r="D96" s="57"/>
      <c r="E96" s="97"/>
      <c r="F96" s="97"/>
      <c r="G96" s="21"/>
      <c r="H96" s="21"/>
      <c r="I96" s="21"/>
      <c r="J96" s="97"/>
      <c r="K96" s="97"/>
      <c r="L96" s="97"/>
    </row>
    <row r="97" spans="1:12" s="5" customFormat="1" hidden="1" x14ac:dyDescent="0.25">
      <c r="A97" s="58"/>
      <c r="B97" s="67"/>
      <c r="C97" s="57"/>
      <c r="D97" s="57"/>
      <c r="E97" s="97"/>
      <c r="F97" s="97"/>
      <c r="G97" s="21"/>
      <c r="H97" s="21"/>
      <c r="I97" s="21"/>
      <c r="J97" s="97"/>
      <c r="K97" s="97"/>
      <c r="L97" s="97"/>
    </row>
    <row r="98" spans="1:12" s="5" customFormat="1" x14ac:dyDescent="0.25">
      <c r="A98" s="58"/>
      <c r="B98" s="119" t="s">
        <v>212</v>
      </c>
      <c r="C98" s="120">
        <f>C99+C100+C101+C102+C103</f>
        <v>3</v>
      </c>
      <c r="D98" s="120">
        <f>D99+D100+D101+D102+D103</f>
        <v>3</v>
      </c>
      <c r="E98" s="190"/>
      <c r="F98" s="121"/>
      <c r="G98" s="120">
        <f t="shared" ref="G98:L98" si="20">SUM(G99:G103)</f>
        <v>88</v>
      </c>
      <c r="H98" s="120">
        <f t="shared" si="20"/>
        <v>136</v>
      </c>
      <c r="I98" s="120">
        <f t="shared" si="20"/>
        <v>2020</v>
      </c>
      <c r="J98" s="121">
        <f t="shared" si="20"/>
        <v>2</v>
      </c>
      <c r="K98" s="121">
        <f t="shared" si="20"/>
        <v>1</v>
      </c>
      <c r="L98" s="122">
        <f t="shared" si="20"/>
        <v>125428</v>
      </c>
    </row>
    <row r="99" spans="1:12" s="5" customFormat="1" ht="93.75" x14ac:dyDescent="0.25">
      <c r="A99" s="58"/>
      <c r="B99" s="451" t="s">
        <v>532</v>
      </c>
      <c r="C99" s="450">
        <v>1</v>
      </c>
      <c r="D99" s="450">
        <v>1</v>
      </c>
      <c r="E99" s="453" t="s">
        <v>533</v>
      </c>
      <c r="F99" s="453" t="s">
        <v>284</v>
      </c>
      <c r="G99" s="450">
        <v>48</v>
      </c>
      <c r="H99" s="450">
        <v>38</v>
      </c>
      <c r="I99" s="450">
        <v>345</v>
      </c>
      <c r="J99" s="453">
        <v>1</v>
      </c>
      <c r="K99" s="453">
        <v>1</v>
      </c>
      <c r="L99" s="452">
        <v>125428</v>
      </c>
    </row>
    <row r="100" spans="1:12" s="5" customFormat="1" ht="56.25" x14ac:dyDescent="0.25">
      <c r="A100" s="58"/>
      <c r="B100" s="455" t="s">
        <v>534</v>
      </c>
      <c r="C100" s="457">
        <v>1</v>
      </c>
      <c r="D100" s="457">
        <v>1</v>
      </c>
      <c r="E100" s="456" t="s">
        <v>519</v>
      </c>
      <c r="F100" s="456" t="s">
        <v>502</v>
      </c>
      <c r="G100" s="457">
        <v>20</v>
      </c>
      <c r="H100" s="458">
        <v>18</v>
      </c>
      <c r="I100" s="458">
        <v>1029</v>
      </c>
      <c r="J100" s="454">
        <v>1</v>
      </c>
      <c r="K100" s="454">
        <v>0</v>
      </c>
      <c r="L100" s="454">
        <v>0</v>
      </c>
    </row>
    <row r="101" spans="1:12" s="5" customFormat="1" ht="54.75" customHeight="1" x14ac:dyDescent="0.25">
      <c r="A101" s="58"/>
      <c r="B101" s="460" t="s">
        <v>535</v>
      </c>
      <c r="C101" s="462">
        <v>1</v>
      </c>
      <c r="D101" s="462">
        <v>1</v>
      </c>
      <c r="E101" s="461" t="s">
        <v>519</v>
      </c>
      <c r="F101" s="461" t="s">
        <v>536</v>
      </c>
      <c r="G101" s="462">
        <v>20</v>
      </c>
      <c r="H101" s="463">
        <v>80</v>
      </c>
      <c r="I101" s="463">
        <v>646</v>
      </c>
      <c r="J101" s="459">
        <v>0</v>
      </c>
      <c r="K101" s="459">
        <v>0</v>
      </c>
      <c r="L101" s="459">
        <v>0</v>
      </c>
    </row>
    <row r="102" spans="1:12" s="5" customFormat="1" hidden="1" x14ac:dyDescent="0.25">
      <c r="A102" s="58"/>
      <c r="B102" s="67"/>
      <c r="C102" s="57"/>
      <c r="D102" s="57"/>
      <c r="E102" s="97"/>
      <c r="F102" s="97"/>
      <c r="G102" s="21"/>
      <c r="H102" s="21"/>
      <c r="I102" s="21"/>
      <c r="J102" s="97"/>
      <c r="K102" s="97"/>
      <c r="L102" s="97"/>
    </row>
    <row r="103" spans="1:12" s="5" customFormat="1" hidden="1" x14ac:dyDescent="0.25">
      <c r="A103" s="58"/>
      <c r="B103" s="67"/>
      <c r="C103" s="57"/>
      <c r="D103" s="57"/>
      <c r="E103" s="97"/>
      <c r="F103" s="97"/>
      <c r="G103" s="21"/>
      <c r="H103" s="21"/>
      <c r="I103" s="21"/>
      <c r="J103" s="97"/>
      <c r="K103" s="97"/>
      <c r="L103" s="97"/>
    </row>
    <row r="104" spans="1:12" s="5" customFormat="1" x14ac:dyDescent="0.25">
      <c r="A104" s="58"/>
      <c r="B104" s="119" t="s">
        <v>213</v>
      </c>
      <c r="C104" s="120">
        <f>SUM(C105:C108)</f>
        <v>1</v>
      </c>
      <c r="D104" s="120">
        <f>SUM(D105:D108)</f>
        <v>3</v>
      </c>
      <c r="E104" s="190"/>
      <c r="F104" s="121"/>
      <c r="G104" s="120">
        <f t="shared" ref="G104:L104" si="21">SUM(G105:G108)</f>
        <v>57</v>
      </c>
      <c r="H104" s="120">
        <f t="shared" si="21"/>
        <v>23</v>
      </c>
      <c r="I104" s="120">
        <f t="shared" si="21"/>
        <v>557</v>
      </c>
      <c r="J104" s="121">
        <f t="shared" si="21"/>
        <v>2</v>
      </c>
      <c r="K104" s="121">
        <f t="shared" si="21"/>
        <v>2</v>
      </c>
      <c r="L104" s="122">
        <f t="shared" si="21"/>
        <v>480000</v>
      </c>
    </row>
    <row r="105" spans="1:12" s="5" customFormat="1" ht="93.75" x14ac:dyDescent="0.25">
      <c r="A105" s="58"/>
      <c r="B105" s="465" t="s">
        <v>537</v>
      </c>
      <c r="C105" s="464">
        <v>1</v>
      </c>
      <c r="D105" s="464">
        <v>1</v>
      </c>
      <c r="E105" s="466" t="s">
        <v>506</v>
      </c>
      <c r="F105" s="466" t="s">
        <v>502</v>
      </c>
      <c r="G105" s="464">
        <v>15</v>
      </c>
      <c r="H105" s="464">
        <v>12</v>
      </c>
      <c r="I105" s="464">
        <v>397</v>
      </c>
      <c r="J105" s="466">
        <v>0</v>
      </c>
      <c r="K105" s="466">
        <v>0</v>
      </c>
      <c r="L105" s="466">
        <v>0</v>
      </c>
    </row>
    <row r="106" spans="1:12" s="5" customFormat="1" ht="56.25" x14ac:dyDescent="0.25">
      <c r="A106" s="58"/>
      <c r="B106" s="472" t="s">
        <v>538</v>
      </c>
      <c r="C106" s="468">
        <v>0</v>
      </c>
      <c r="D106" s="468">
        <v>1</v>
      </c>
      <c r="E106" s="467" t="s">
        <v>539</v>
      </c>
      <c r="F106" s="471" t="s">
        <v>540</v>
      </c>
      <c r="G106" s="468">
        <v>22</v>
      </c>
      <c r="H106" s="468">
        <v>3</v>
      </c>
      <c r="I106" s="468">
        <v>100</v>
      </c>
      <c r="J106" s="469">
        <v>1</v>
      </c>
      <c r="K106" s="469">
        <v>1</v>
      </c>
      <c r="L106" s="470">
        <v>300000</v>
      </c>
    </row>
    <row r="107" spans="1:12" s="5" customFormat="1" ht="82.5" customHeight="1" x14ac:dyDescent="0.25">
      <c r="A107" s="58"/>
      <c r="B107" s="488" t="s">
        <v>541</v>
      </c>
      <c r="C107" s="486">
        <v>0</v>
      </c>
      <c r="D107" s="486">
        <v>1</v>
      </c>
      <c r="E107" s="480" t="s">
        <v>542</v>
      </c>
      <c r="F107" s="485" t="s">
        <v>540</v>
      </c>
      <c r="G107" s="486">
        <v>20</v>
      </c>
      <c r="H107" s="487">
        <v>8</v>
      </c>
      <c r="I107" s="486">
        <v>60</v>
      </c>
      <c r="J107" s="480">
        <v>1</v>
      </c>
      <c r="K107" s="480">
        <v>1</v>
      </c>
      <c r="L107" s="489">
        <v>180000</v>
      </c>
    </row>
    <row r="108" spans="1:12" ht="12" customHeight="1" x14ac:dyDescent="0.25">
      <c r="A108" s="58"/>
      <c r="B108" s="67"/>
      <c r="C108" s="57"/>
      <c r="D108" s="57"/>
      <c r="E108" s="97"/>
      <c r="F108" s="97"/>
      <c r="G108" s="21"/>
      <c r="H108" s="21"/>
      <c r="I108" s="21"/>
      <c r="J108" s="97"/>
      <c r="K108" s="97"/>
      <c r="L108" s="97"/>
    </row>
    <row r="109" spans="1:12" ht="187.5" customHeight="1" x14ac:dyDescent="0.25">
      <c r="A109" s="98" t="s">
        <v>179</v>
      </c>
      <c r="B109" s="98" t="s">
        <v>180</v>
      </c>
      <c r="C109" s="98">
        <f>SUM(C110,C114,C117)</f>
        <v>0</v>
      </c>
      <c r="D109" s="98">
        <f>SUM(D110,D114,D117)</f>
        <v>0</v>
      </c>
      <c r="E109" s="98"/>
      <c r="F109" s="98"/>
      <c r="G109" s="98">
        <f t="shared" ref="G109:K109" si="22">SUM(G110,G114,G117)</f>
        <v>0</v>
      </c>
      <c r="H109" s="98">
        <f t="shared" si="22"/>
        <v>0</v>
      </c>
      <c r="I109" s="98">
        <f t="shared" si="22"/>
        <v>0</v>
      </c>
      <c r="J109" s="98">
        <f t="shared" si="22"/>
        <v>0</v>
      </c>
      <c r="K109" s="98">
        <f t="shared" si="22"/>
        <v>0</v>
      </c>
      <c r="L109" s="98">
        <f>L110+L114+L117</f>
        <v>0</v>
      </c>
    </row>
    <row r="110" spans="1:12" x14ac:dyDescent="0.25">
      <c r="A110" s="58"/>
      <c r="B110" s="119" t="s">
        <v>211</v>
      </c>
      <c r="C110" s="120">
        <f>SUM(C111:C113)</f>
        <v>0</v>
      </c>
      <c r="D110" s="120">
        <f>SUM(D111:D113)</f>
        <v>0</v>
      </c>
      <c r="E110" s="190"/>
      <c r="F110" s="121"/>
      <c r="G110" s="120">
        <f t="shared" ref="G110:K110" si="23">SUM(G111:G113)</f>
        <v>0</v>
      </c>
      <c r="H110" s="120">
        <f t="shared" si="23"/>
        <v>0</v>
      </c>
      <c r="I110" s="120">
        <f t="shared" si="23"/>
        <v>0</v>
      </c>
      <c r="J110" s="121">
        <f t="shared" si="23"/>
        <v>0</v>
      </c>
      <c r="K110" s="121">
        <f t="shared" si="23"/>
        <v>0</v>
      </c>
      <c r="L110" s="122">
        <f>L111+L112+L113</f>
        <v>0</v>
      </c>
    </row>
    <row r="111" spans="1:12" x14ac:dyDescent="0.25">
      <c r="A111" s="58"/>
      <c r="B111" s="67"/>
      <c r="C111" s="57"/>
      <c r="D111" s="57"/>
      <c r="E111" s="97"/>
      <c r="F111" s="97"/>
      <c r="G111" s="21"/>
      <c r="H111" s="21"/>
      <c r="I111" s="21"/>
      <c r="J111" s="97"/>
      <c r="K111" s="97"/>
      <c r="L111" s="97"/>
    </row>
    <row r="112" spans="1:12" x14ac:dyDescent="0.25">
      <c r="A112" s="58"/>
      <c r="B112" s="67"/>
      <c r="C112" s="57"/>
      <c r="D112" s="57"/>
      <c r="E112" s="97"/>
      <c r="F112" s="97"/>
      <c r="G112" s="21"/>
      <c r="H112" s="21"/>
      <c r="I112" s="21"/>
      <c r="J112" s="97"/>
      <c r="K112" s="97"/>
      <c r="L112" s="97"/>
    </row>
    <row r="113" spans="1:14" x14ac:dyDescent="0.25">
      <c r="A113" s="58"/>
      <c r="B113" s="67"/>
      <c r="C113" s="57"/>
      <c r="D113" s="57"/>
      <c r="E113" s="97"/>
      <c r="F113" s="97"/>
      <c r="G113" s="21"/>
      <c r="H113" s="21"/>
      <c r="I113" s="21"/>
      <c r="J113" s="97"/>
      <c r="K113" s="97"/>
      <c r="L113" s="97"/>
    </row>
    <row r="114" spans="1:14" x14ac:dyDescent="0.25">
      <c r="A114" s="58"/>
      <c r="B114" s="119" t="s">
        <v>212</v>
      </c>
      <c r="C114" s="120">
        <f>SUM(C115:C116)</f>
        <v>0</v>
      </c>
      <c r="D114" s="120">
        <f>SUM(D115:D116)</f>
        <v>0</v>
      </c>
      <c r="E114" s="190"/>
      <c r="F114" s="121"/>
      <c r="G114" s="120">
        <f t="shared" ref="G114:L114" si="24">SUM(G115:G116)</f>
        <v>0</v>
      </c>
      <c r="H114" s="120">
        <f t="shared" si="24"/>
        <v>0</v>
      </c>
      <c r="I114" s="120">
        <f t="shared" si="24"/>
        <v>0</v>
      </c>
      <c r="J114" s="121">
        <f t="shared" si="24"/>
        <v>0</v>
      </c>
      <c r="K114" s="121">
        <f t="shared" si="24"/>
        <v>0</v>
      </c>
      <c r="L114" s="122">
        <f t="shared" si="24"/>
        <v>0</v>
      </c>
    </row>
    <row r="115" spans="1:14" x14ac:dyDescent="0.25">
      <c r="A115" s="58"/>
      <c r="B115" s="67"/>
      <c r="C115" s="57"/>
      <c r="D115" s="57"/>
      <c r="E115" s="97"/>
      <c r="F115" s="97"/>
      <c r="G115" s="21"/>
      <c r="H115" s="21"/>
      <c r="I115" s="21"/>
      <c r="J115" s="97"/>
      <c r="K115" s="97"/>
      <c r="L115" s="97"/>
    </row>
    <row r="116" spans="1:14" x14ac:dyDescent="0.25">
      <c r="A116" s="58"/>
      <c r="B116" s="67"/>
      <c r="C116" s="57"/>
      <c r="D116" s="57"/>
      <c r="E116" s="97"/>
      <c r="F116" s="97"/>
      <c r="G116" s="21"/>
      <c r="H116" s="21"/>
      <c r="I116" s="21"/>
      <c r="J116" s="97"/>
      <c r="K116" s="97"/>
      <c r="L116" s="97"/>
    </row>
    <row r="117" spans="1:14" x14ac:dyDescent="0.25">
      <c r="A117" s="58"/>
      <c r="B117" s="119" t="s">
        <v>213</v>
      </c>
      <c r="C117" s="120">
        <f>SUM(C118:C120)</f>
        <v>0</v>
      </c>
      <c r="D117" s="120">
        <f>SUM(D118:D120)</f>
        <v>0</v>
      </c>
      <c r="E117" s="190"/>
      <c r="F117" s="121"/>
      <c r="G117" s="120">
        <f t="shared" ref="G117:L117" si="25">SUM(G118:G120)</f>
        <v>0</v>
      </c>
      <c r="H117" s="120">
        <f t="shared" si="25"/>
        <v>0</v>
      </c>
      <c r="I117" s="120">
        <f t="shared" si="25"/>
        <v>0</v>
      </c>
      <c r="J117" s="121">
        <f t="shared" si="25"/>
        <v>0</v>
      </c>
      <c r="K117" s="121">
        <f t="shared" si="25"/>
        <v>0</v>
      </c>
      <c r="L117" s="122">
        <f t="shared" si="25"/>
        <v>0</v>
      </c>
    </row>
    <row r="118" spans="1:14" x14ac:dyDescent="0.25">
      <c r="A118" s="58"/>
      <c r="B118" s="67"/>
      <c r="C118" s="57"/>
      <c r="D118" s="57"/>
      <c r="E118" s="97"/>
      <c r="F118" s="97"/>
      <c r="G118" s="21"/>
      <c r="H118" s="21"/>
      <c r="I118" s="21"/>
      <c r="J118" s="97"/>
      <c r="K118" s="97"/>
      <c r="L118" s="97"/>
    </row>
    <row r="119" spans="1:14" x14ac:dyDescent="0.25">
      <c r="A119" s="58"/>
      <c r="B119" s="67"/>
      <c r="C119" s="57"/>
      <c r="D119" s="57"/>
      <c r="E119" s="97"/>
      <c r="F119" s="97"/>
      <c r="G119" s="21"/>
      <c r="H119" s="21"/>
      <c r="I119" s="21"/>
      <c r="J119" s="97"/>
      <c r="K119" s="97"/>
      <c r="L119" s="97"/>
    </row>
    <row r="120" spans="1:14" x14ac:dyDescent="0.25">
      <c r="A120" s="58"/>
      <c r="B120" s="67"/>
      <c r="C120" s="57"/>
      <c r="D120" s="57"/>
      <c r="E120" s="97"/>
      <c r="F120" s="97"/>
      <c r="G120" s="21"/>
      <c r="H120" s="21"/>
      <c r="I120" s="21"/>
      <c r="J120" s="97"/>
      <c r="K120" s="97"/>
      <c r="L120" s="97"/>
    </row>
    <row r="121" spans="1:14" ht="19.5" x14ac:dyDescent="0.35">
      <c r="A121" s="582" t="s">
        <v>178</v>
      </c>
      <c r="B121" s="582"/>
      <c r="C121" s="582"/>
      <c r="D121" s="582"/>
      <c r="E121" s="582"/>
      <c r="F121" s="582"/>
      <c r="G121" s="582"/>
      <c r="H121" s="582"/>
      <c r="I121" s="582"/>
      <c r="J121" s="582"/>
      <c r="K121" s="98"/>
      <c r="L121" s="98"/>
    </row>
    <row r="122" spans="1:14" x14ac:dyDescent="0.3">
      <c r="K122" s="193"/>
      <c r="L122" s="117"/>
    </row>
    <row r="123" spans="1:14" x14ac:dyDescent="0.3">
      <c r="I123" s="10"/>
      <c r="J123" s="10"/>
      <c r="K123" s="117"/>
      <c r="L123" s="117"/>
      <c r="M123" s="3"/>
      <c r="N123" s="3"/>
    </row>
    <row r="124" spans="1:14" x14ac:dyDescent="0.3">
      <c r="I124" s="10"/>
      <c r="J124" s="10"/>
      <c r="K124" s="117"/>
      <c r="L124" s="117"/>
      <c r="M124" s="3"/>
      <c r="N124" s="3"/>
    </row>
    <row r="125" spans="1:14" x14ac:dyDescent="0.3">
      <c r="I125" s="10"/>
      <c r="J125" s="10"/>
      <c r="K125" s="117"/>
      <c r="L125" s="117"/>
      <c r="M125" s="3"/>
      <c r="N125" s="3"/>
    </row>
    <row r="126" spans="1:14" x14ac:dyDescent="0.3">
      <c r="I126" s="10"/>
      <c r="J126" s="10"/>
      <c r="K126" s="117"/>
      <c r="L126" s="117"/>
      <c r="M126" s="3"/>
      <c r="N126" s="3"/>
    </row>
    <row r="127" spans="1:14" x14ac:dyDescent="0.3">
      <c r="I127" s="10"/>
      <c r="J127" s="10"/>
      <c r="K127" s="117"/>
      <c r="L127" s="117"/>
      <c r="M127" s="3"/>
      <c r="N127" s="3"/>
    </row>
    <row r="128" spans="1:14" x14ac:dyDescent="0.3">
      <c r="I128" s="10"/>
      <c r="J128" s="10"/>
      <c r="K128" s="117"/>
      <c r="L128" s="117"/>
      <c r="M128" s="3"/>
      <c r="N128" s="3"/>
    </row>
    <row r="129" spans="1:14" x14ac:dyDescent="0.3">
      <c r="I129" s="10"/>
      <c r="J129" s="194"/>
      <c r="K129" s="195"/>
      <c r="L129" s="195"/>
      <c r="M129" s="196"/>
      <c r="N129" s="3"/>
    </row>
    <row r="130" spans="1:14" x14ac:dyDescent="0.3">
      <c r="I130" s="10"/>
      <c r="J130" s="194"/>
      <c r="K130" s="195"/>
      <c r="L130" s="195"/>
      <c r="M130" s="196"/>
      <c r="N130" s="3"/>
    </row>
    <row r="131" spans="1:14" x14ac:dyDescent="0.25">
      <c r="A131"/>
      <c r="B131"/>
      <c r="C131"/>
      <c r="D131"/>
      <c r="E131"/>
      <c r="F131"/>
      <c r="G131"/>
      <c r="H131"/>
      <c r="I131" s="3"/>
      <c r="J131" s="196"/>
      <c r="K131" s="195"/>
      <c r="L131" s="195"/>
      <c r="M131" s="196"/>
      <c r="N131" s="3"/>
    </row>
    <row r="132" spans="1:14" x14ac:dyDescent="0.25">
      <c r="A132"/>
      <c r="B132"/>
      <c r="C132"/>
      <c r="D132"/>
      <c r="E132"/>
      <c r="F132"/>
      <c r="G132"/>
      <c r="H132"/>
      <c r="I132" s="3"/>
      <c r="J132" s="196"/>
      <c r="K132" s="197"/>
      <c r="L132" s="197"/>
      <c r="M132" s="196"/>
      <c r="N132" s="3"/>
    </row>
    <row r="133" spans="1:14" x14ac:dyDescent="0.25">
      <c r="A133"/>
      <c r="B133"/>
      <c r="C133"/>
      <c r="D133"/>
      <c r="E133"/>
      <c r="F133"/>
      <c r="G133"/>
      <c r="H133"/>
      <c r="I133" s="3"/>
      <c r="J133" s="196"/>
      <c r="K133" s="198"/>
      <c r="L133" s="198"/>
      <c r="M133" s="196"/>
      <c r="N133" s="3"/>
    </row>
    <row r="134" spans="1:14" x14ac:dyDescent="0.25">
      <c r="A134"/>
      <c r="B134"/>
      <c r="C134"/>
      <c r="D134"/>
      <c r="E134"/>
      <c r="F134"/>
      <c r="G134"/>
      <c r="H134"/>
      <c r="I134" s="3"/>
      <c r="J134" s="196"/>
      <c r="K134" s="198"/>
      <c r="L134" s="198"/>
      <c r="M134" s="196"/>
      <c r="N134" s="3"/>
    </row>
    <row r="135" spans="1:14" x14ac:dyDescent="0.25">
      <c r="A135"/>
      <c r="B135"/>
      <c r="C135"/>
      <c r="D135"/>
      <c r="E135"/>
      <c r="F135"/>
      <c r="G135"/>
      <c r="H135"/>
      <c r="I135" s="3"/>
      <c r="J135" s="196"/>
      <c r="K135" s="198"/>
      <c r="L135" s="198"/>
      <c r="M135" s="196"/>
      <c r="N135" s="3"/>
    </row>
    <row r="136" spans="1:14" x14ac:dyDescent="0.25">
      <c r="A136"/>
      <c r="B136"/>
      <c r="C136"/>
      <c r="D136"/>
      <c r="E136"/>
      <c r="F136"/>
      <c r="G136"/>
      <c r="H136"/>
      <c r="I136" s="3"/>
      <c r="J136" s="3"/>
      <c r="K136" s="118"/>
      <c r="L136" s="118"/>
      <c r="M136" s="3"/>
      <c r="N136" s="3"/>
    </row>
    <row r="137" spans="1:14" x14ac:dyDescent="0.25">
      <c r="A137"/>
      <c r="B137"/>
      <c r="C137"/>
      <c r="D137"/>
      <c r="E137"/>
      <c r="F137"/>
      <c r="G137"/>
      <c r="H137"/>
      <c r="I137" s="3"/>
      <c r="J137" s="3"/>
      <c r="K137" s="118"/>
      <c r="L137" s="118"/>
      <c r="M137" s="3"/>
      <c r="N137" s="3"/>
    </row>
    <row r="138" spans="1:14" x14ac:dyDescent="0.25">
      <c r="A138"/>
      <c r="B138"/>
      <c r="C138"/>
      <c r="D138"/>
      <c r="E138"/>
      <c r="F138"/>
      <c r="G138"/>
      <c r="H138"/>
      <c r="I138" s="3"/>
      <c r="J138" s="3"/>
      <c r="K138" s="118"/>
      <c r="L138" s="118"/>
      <c r="M138" s="3"/>
      <c r="N138" s="3"/>
    </row>
    <row r="139" spans="1:14" x14ac:dyDescent="0.25">
      <c r="A139"/>
      <c r="B139"/>
      <c r="C139"/>
      <c r="D139"/>
      <c r="E139"/>
      <c r="F139"/>
      <c r="G139"/>
      <c r="H139"/>
      <c r="I139" s="3"/>
      <c r="J139" s="196"/>
      <c r="K139" s="198"/>
      <c r="L139" s="198"/>
      <c r="M139" s="196"/>
      <c r="N139" s="196"/>
    </row>
    <row r="140" spans="1:14" x14ac:dyDescent="0.25">
      <c r="A140"/>
      <c r="B140"/>
      <c r="C140"/>
      <c r="D140"/>
      <c r="E140"/>
      <c r="F140"/>
      <c r="G140"/>
      <c r="H140"/>
      <c r="I140" s="3"/>
      <c r="J140" s="196"/>
      <c r="K140" s="198"/>
      <c r="L140" s="198"/>
      <c r="M140" s="196"/>
      <c r="N140" s="196"/>
    </row>
    <row r="141" spans="1:14" x14ac:dyDescent="0.25">
      <c r="A141"/>
      <c r="B141"/>
      <c r="C141"/>
      <c r="D141"/>
      <c r="E141"/>
      <c r="F141"/>
      <c r="G141"/>
      <c r="H141"/>
      <c r="I141" s="3"/>
      <c r="J141" s="196"/>
      <c r="K141" s="198"/>
      <c r="L141" s="198"/>
      <c r="M141" s="196"/>
      <c r="N141" s="196"/>
    </row>
    <row r="142" spans="1:14" x14ac:dyDescent="0.25">
      <c r="A142"/>
      <c r="B142"/>
      <c r="C142"/>
      <c r="D142"/>
      <c r="E142"/>
      <c r="F142"/>
      <c r="G142"/>
      <c r="H142"/>
      <c r="I142" s="3"/>
      <c r="J142" s="196"/>
      <c r="K142" s="198"/>
      <c r="L142" s="198"/>
      <c r="M142" s="196"/>
      <c r="N142" s="196"/>
    </row>
    <row r="143" spans="1:14" x14ac:dyDescent="0.25">
      <c r="A143"/>
      <c r="B143"/>
      <c r="C143"/>
      <c r="D143"/>
      <c r="E143"/>
      <c r="F143"/>
      <c r="G143"/>
      <c r="H143"/>
      <c r="I143" s="3"/>
      <c r="J143" s="196"/>
      <c r="K143" s="197"/>
      <c r="L143" s="197"/>
      <c r="M143" s="196"/>
      <c r="N143" s="196"/>
    </row>
    <row r="144" spans="1:14" x14ac:dyDescent="0.25">
      <c r="A144"/>
      <c r="B144"/>
      <c r="C144"/>
      <c r="D144"/>
      <c r="E144"/>
      <c r="F144"/>
      <c r="G144"/>
      <c r="H144"/>
      <c r="I144" s="3"/>
      <c r="J144" s="196"/>
      <c r="K144" s="198"/>
      <c r="L144" s="198"/>
      <c r="M144" s="196"/>
      <c r="N144" s="196"/>
    </row>
    <row r="145" spans="1:14" x14ac:dyDescent="0.25">
      <c r="A145"/>
      <c r="B145"/>
      <c r="C145"/>
      <c r="D145"/>
      <c r="E145"/>
      <c r="F145"/>
      <c r="G145"/>
      <c r="H145"/>
      <c r="I145" s="3"/>
      <c r="J145" s="196"/>
      <c r="K145" s="198"/>
      <c r="L145" s="198"/>
      <c r="M145" s="196"/>
      <c r="N145" s="196"/>
    </row>
    <row r="146" spans="1:14" x14ac:dyDescent="0.25">
      <c r="A146"/>
      <c r="B146"/>
      <c r="C146"/>
      <c r="D146"/>
      <c r="E146"/>
      <c r="F146"/>
      <c r="G146"/>
      <c r="H146"/>
      <c r="I146" s="3"/>
      <c r="J146" s="196"/>
      <c r="K146" s="198"/>
      <c r="L146" s="198"/>
      <c r="M146" s="196"/>
      <c r="N146" s="196"/>
    </row>
    <row r="147" spans="1:14" x14ac:dyDescent="0.25">
      <c r="A147"/>
      <c r="B147"/>
      <c r="C147"/>
      <c r="D147"/>
      <c r="E147"/>
      <c r="F147"/>
      <c r="G147"/>
      <c r="H147"/>
      <c r="I147" s="3"/>
      <c r="J147" s="196"/>
      <c r="K147" s="198"/>
      <c r="L147" s="198"/>
      <c r="M147" s="196"/>
      <c r="N147" s="196"/>
    </row>
    <row r="148" spans="1:14" x14ac:dyDescent="0.25">
      <c r="A148"/>
      <c r="B148"/>
      <c r="C148"/>
      <c r="D148"/>
      <c r="E148"/>
      <c r="F148"/>
      <c r="G148"/>
      <c r="H148"/>
      <c r="I148" s="3"/>
      <c r="J148" s="196"/>
      <c r="K148" s="198"/>
      <c r="L148" s="198"/>
      <c r="M148" s="196"/>
      <c r="N148" s="196"/>
    </row>
    <row r="149" spans="1:14" x14ac:dyDescent="0.25">
      <c r="A149"/>
      <c r="B149"/>
      <c r="C149"/>
      <c r="D149"/>
      <c r="E149"/>
      <c r="F149"/>
      <c r="G149"/>
      <c r="H149"/>
      <c r="I149" s="3"/>
      <c r="J149" s="3"/>
      <c r="K149" s="118"/>
      <c r="L149" s="118"/>
      <c r="M149" s="3"/>
      <c r="N149" s="3"/>
    </row>
    <row r="150" spans="1:14" x14ac:dyDescent="0.25">
      <c r="A150"/>
      <c r="B150"/>
      <c r="C150"/>
      <c r="D150"/>
      <c r="E150"/>
      <c r="F150"/>
      <c r="G150"/>
      <c r="H150"/>
      <c r="I150" s="3"/>
      <c r="J150" s="3"/>
      <c r="K150" s="118"/>
      <c r="L150" s="118"/>
      <c r="M150" s="3"/>
      <c r="N150" s="3"/>
    </row>
    <row r="151" spans="1:14" x14ac:dyDescent="0.25">
      <c r="A151"/>
      <c r="B151"/>
      <c r="C151"/>
      <c r="D151"/>
      <c r="E151"/>
      <c r="F151"/>
      <c r="G151"/>
      <c r="H151"/>
      <c r="I151" s="3"/>
      <c r="J151" s="196"/>
      <c r="K151" s="198"/>
      <c r="L151" s="198"/>
      <c r="M151" s="196"/>
      <c r="N151" s="196"/>
    </row>
    <row r="152" spans="1:14" x14ac:dyDescent="0.25">
      <c r="A152"/>
      <c r="B152"/>
      <c r="C152"/>
      <c r="D152"/>
      <c r="E152"/>
      <c r="F152"/>
      <c r="G152"/>
      <c r="H152"/>
      <c r="I152" s="3"/>
      <c r="J152" s="196"/>
      <c r="K152" s="198"/>
      <c r="L152" s="198"/>
      <c r="M152" s="196"/>
      <c r="N152" s="196"/>
    </row>
    <row r="153" spans="1:14" x14ac:dyDescent="0.25">
      <c r="A153"/>
      <c r="B153"/>
      <c r="C153"/>
      <c r="D153"/>
      <c r="E153"/>
      <c r="F153"/>
      <c r="G153"/>
      <c r="H153"/>
      <c r="I153" s="3"/>
      <c r="J153" s="196"/>
      <c r="K153" s="198"/>
      <c r="L153" s="198"/>
      <c r="M153" s="196"/>
      <c r="N153" s="196"/>
    </row>
    <row r="154" spans="1:14" x14ac:dyDescent="0.25">
      <c r="A154"/>
      <c r="B154"/>
      <c r="C154"/>
      <c r="D154"/>
      <c r="E154"/>
      <c r="F154"/>
      <c r="G154"/>
      <c r="H154"/>
      <c r="I154" s="3"/>
      <c r="J154" s="196"/>
      <c r="K154" s="197"/>
      <c r="L154" s="197"/>
      <c r="M154" s="196"/>
      <c r="N154" s="196"/>
    </row>
    <row r="155" spans="1:14" x14ac:dyDescent="0.25">
      <c r="A155"/>
      <c r="B155"/>
      <c r="C155"/>
      <c r="D155"/>
      <c r="E155"/>
      <c r="F155"/>
      <c r="G155"/>
      <c r="H155"/>
      <c r="I155" s="3"/>
      <c r="J155" s="196"/>
      <c r="K155" s="198"/>
      <c r="L155" s="198"/>
      <c r="M155" s="196"/>
      <c r="N155" s="196"/>
    </row>
    <row r="156" spans="1:14" x14ac:dyDescent="0.25">
      <c r="A156"/>
      <c r="B156"/>
      <c r="C156"/>
      <c r="D156"/>
      <c r="E156"/>
      <c r="F156"/>
      <c r="G156"/>
      <c r="H156"/>
      <c r="I156" s="3"/>
      <c r="J156" s="196"/>
      <c r="K156" s="198"/>
      <c r="L156" s="198"/>
      <c r="M156" s="196"/>
      <c r="N156" s="196"/>
    </row>
    <row r="157" spans="1:14" x14ac:dyDescent="0.25">
      <c r="A157"/>
      <c r="B157"/>
      <c r="C157"/>
      <c r="D157"/>
      <c r="E157"/>
      <c r="F157"/>
      <c r="G157"/>
      <c r="H157"/>
      <c r="I157" s="3"/>
      <c r="J157" s="196"/>
      <c r="K157" s="198"/>
      <c r="L157" s="198"/>
      <c r="M157" s="196"/>
      <c r="N157" s="196"/>
    </row>
    <row r="158" spans="1:14" x14ac:dyDescent="0.25">
      <c r="A158"/>
      <c r="B158"/>
      <c r="C158"/>
      <c r="D158"/>
      <c r="E158"/>
      <c r="F158"/>
      <c r="G158"/>
      <c r="H158"/>
      <c r="I158" s="3"/>
      <c r="J158" s="196"/>
      <c r="K158" s="198"/>
      <c r="L158" s="198"/>
      <c r="M158" s="196"/>
      <c r="N158" s="196"/>
    </row>
    <row r="159" spans="1:14" x14ac:dyDescent="0.25">
      <c r="A159"/>
      <c r="B159"/>
      <c r="C159"/>
      <c r="D159"/>
      <c r="E159"/>
      <c r="F159"/>
      <c r="G159"/>
      <c r="H159"/>
      <c r="I159" s="3"/>
      <c r="J159" s="196"/>
      <c r="K159" s="198"/>
      <c r="L159" s="198"/>
      <c r="M159" s="196"/>
      <c r="N159" s="196"/>
    </row>
    <row r="160" spans="1:14" x14ac:dyDescent="0.25">
      <c r="A160"/>
      <c r="B160"/>
      <c r="C160"/>
      <c r="D160"/>
      <c r="E160"/>
      <c r="F160"/>
      <c r="G160"/>
      <c r="H160"/>
      <c r="I160" s="3"/>
      <c r="J160" s="196"/>
      <c r="K160" s="198"/>
      <c r="L160" s="198"/>
      <c r="M160" s="196"/>
      <c r="N160" s="196"/>
    </row>
    <row r="161" spans="1:17" x14ac:dyDescent="0.25">
      <c r="A161"/>
      <c r="B161"/>
      <c r="C161"/>
      <c r="D161"/>
      <c r="E161"/>
      <c r="F161"/>
      <c r="G161"/>
      <c r="H161"/>
      <c r="I161" s="3"/>
      <c r="J161" s="196"/>
      <c r="K161" s="198"/>
      <c r="L161" s="198"/>
      <c r="M161" s="196"/>
      <c r="N161" s="196"/>
    </row>
    <row r="162" spans="1:17" x14ac:dyDescent="0.25">
      <c r="A162"/>
      <c r="B162"/>
      <c r="C162"/>
      <c r="D162"/>
      <c r="E162"/>
      <c r="F162"/>
      <c r="G162"/>
      <c r="H162"/>
      <c r="I162" s="3"/>
      <c r="J162" s="196"/>
      <c r="K162" s="198"/>
      <c r="L162" s="198"/>
      <c r="M162" s="196"/>
      <c r="N162" s="196"/>
    </row>
    <row r="163" spans="1:17" x14ac:dyDescent="0.25">
      <c r="A163"/>
      <c r="B163"/>
      <c r="C163"/>
      <c r="D163"/>
      <c r="E163"/>
      <c r="F163"/>
      <c r="G163"/>
      <c r="H163"/>
      <c r="I163" s="3"/>
      <c r="J163" s="196"/>
      <c r="K163" s="198"/>
      <c r="L163" s="198"/>
      <c r="M163" s="196"/>
      <c r="N163" s="196"/>
    </row>
    <row r="164" spans="1:17" x14ac:dyDescent="0.25">
      <c r="A164"/>
      <c r="B164"/>
      <c r="C164"/>
      <c r="D164"/>
      <c r="E164"/>
      <c r="F164"/>
      <c r="G164"/>
      <c r="H164"/>
      <c r="I164" s="3"/>
      <c r="J164" s="196"/>
      <c r="K164" s="198"/>
      <c r="L164" s="198"/>
      <c r="M164" s="196"/>
      <c r="N164" s="196"/>
    </row>
    <row r="165" spans="1:17" x14ac:dyDescent="0.25">
      <c r="A165"/>
      <c r="B165"/>
      <c r="C165"/>
      <c r="D165"/>
      <c r="E165"/>
      <c r="F165"/>
      <c r="G165"/>
      <c r="H165"/>
      <c r="I165" s="3"/>
      <c r="J165" s="196"/>
      <c r="K165" s="197"/>
      <c r="L165" s="197"/>
      <c r="M165" s="196"/>
      <c r="N165" s="196"/>
    </row>
    <row r="166" spans="1:17" x14ac:dyDescent="0.25">
      <c r="A166"/>
      <c r="B166"/>
      <c r="C166"/>
      <c r="D166"/>
      <c r="E166"/>
      <c r="F166"/>
      <c r="G166"/>
      <c r="H166"/>
      <c r="I166" s="3"/>
      <c r="J166" s="196"/>
      <c r="K166" s="198"/>
      <c r="L166" s="198"/>
      <c r="M166" s="196"/>
      <c r="N166" s="196"/>
    </row>
    <row r="167" spans="1:17" x14ac:dyDescent="0.25">
      <c r="A167"/>
      <c r="B167"/>
      <c r="C167"/>
      <c r="D167"/>
      <c r="E167"/>
      <c r="F167"/>
      <c r="G167" s="199"/>
      <c r="H167" s="199"/>
      <c r="I167" s="196"/>
      <c r="J167" s="196"/>
      <c r="K167" s="198"/>
      <c r="L167" s="198"/>
      <c r="M167" s="196"/>
      <c r="N167" s="196"/>
      <c r="O167" s="199"/>
      <c r="P167" s="199"/>
      <c r="Q167" s="199"/>
    </row>
    <row r="168" spans="1:17" x14ac:dyDescent="0.25">
      <c r="A168"/>
      <c r="B168"/>
      <c r="C168"/>
      <c r="D168"/>
      <c r="E168"/>
      <c r="F168"/>
      <c r="G168" s="199"/>
      <c r="H168" s="199"/>
      <c r="I168" s="196"/>
      <c r="J168" s="196"/>
      <c r="K168" s="198"/>
      <c r="L168" s="198"/>
      <c r="M168" s="196"/>
      <c r="N168" s="196"/>
      <c r="O168" s="199"/>
      <c r="P168" s="199"/>
      <c r="Q168" s="199"/>
    </row>
    <row r="169" spans="1:17" x14ac:dyDescent="0.25">
      <c r="A169"/>
      <c r="B169"/>
      <c r="C169"/>
      <c r="D169"/>
      <c r="E169"/>
      <c r="F169"/>
      <c r="G169" s="199"/>
      <c r="H169" s="199"/>
      <c r="I169" s="196"/>
      <c r="J169" s="196"/>
      <c r="K169" s="198"/>
      <c r="L169" s="198"/>
      <c r="M169" s="196"/>
      <c r="N169" s="196"/>
      <c r="O169" s="199"/>
      <c r="P169" s="199"/>
      <c r="Q169" s="199"/>
    </row>
    <row r="170" spans="1:17" x14ac:dyDescent="0.25">
      <c r="A170"/>
      <c r="B170"/>
      <c r="C170"/>
      <c r="D170"/>
      <c r="E170"/>
      <c r="F170"/>
      <c r="G170" s="199"/>
      <c r="H170" s="199"/>
      <c r="I170" s="196"/>
      <c r="J170" s="196"/>
      <c r="K170" s="198"/>
      <c r="L170" s="198"/>
      <c r="M170" s="196"/>
      <c r="N170" s="196"/>
      <c r="O170" s="199"/>
      <c r="P170" s="199"/>
      <c r="Q170" s="199"/>
    </row>
    <row r="171" spans="1:17" x14ac:dyDescent="0.25">
      <c r="A171"/>
      <c r="B171"/>
      <c r="C171"/>
      <c r="D171"/>
      <c r="E171"/>
      <c r="F171"/>
      <c r="G171" s="199"/>
      <c r="H171" s="199"/>
      <c r="I171" s="196"/>
      <c r="J171" s="196"/>
      <c r="K171" s="198"/>
      <c r="L171" s="198"/>
      <c r="M171" s="196"/>
      <c r="N171" s="196"/>
      <c r="O171" s="199"/>
      <c r="P171" s="199"/>
      <c r="Q171" s="199"/>
    </row>
    <row r="172" spans="1:17" x14ac:dyDescent="0.25">
      <c r="A172"/>
      <c r="B172"/>
      <c r="C172"/>
      <c r="D172"/>
      <c r="E172"/>
      <c r="F172"/>
      <c r="G172" s="199"/>
      <c r="H172" s="199"/>
      <c r="I172" s="196"/>
      <c r="J172" s="196"/>
      <c r="K172" s="198"/>
      <c r="L172" s="198"/>
      <c r="M172" s="196"/>
      <c r="N172" s="196"/>
      <c r="O172" s="199"/>
      <c r="P172" s="199"/>
      <c r="Q172" s="199"/>
    </row>
    <row r="173" spans="1:17" x14ac:dyDescent="0.25">
      <c r="A173"/>
      <c r="B173"/>
      <c r="C173"/>
      <c r="D173"/>
      <c r="E173"/>
      <c r="F173"/>
      <c r="G173" s="199"/>
      <c r="H173" s="199"/>
      <c r="I173" s="196"/>
      <c r="J173" s="196"/>
      <c r="K173" s="198"/>
      <c r="L173" s="198"/>
      <c r="M173" s="196"/>
      <c r="N173" s="196"/>
      <c r="O173" s="199"/>
      <c r="P173" s="199"/>
      <c r="Q173" s="199"/>
    </row>
    <row r="174" spans="1:17" x14ac:dyDescent="0.25">
      <c r="A174"/>
      <c r="B174"/>
      <c r="C174"/>
      <c r="D174"/>
      <c r="E174"/>
      <c r="F174"/>
      <c r="G174" s="199"/>
      <c r="H174" s="199"/>
      <c r="I174" s="196"/>
      <c r="J174" s="196"/>
      <c r="K174" s="198"/>
      <c r="L174" s="198"/>
      <c r="M174" s="196"/>
      <c r="N174" s="196"/>
      <c r="O174" s="199"/>
      <c r="P174" s="199"/>
      <c r="Q174" s="199"/>
    </row>
    <row r="175" spans="1:17" x14ac:dyDescent="0.25">
      <c r="A175"/>
      <c r="B175"/>
      <c r="C175"/>
      <c r="D175"/>
      <c r="E175"/>
      <c r="F175"/>
      <c r="G175" s="199"/>
      <c r="H175" s="199"/>
      <c r="I175" s="196"/>
      <c r="J175" s="196"/>
      <c r="K175" s="198"/>
      <c r="L175" s="198"/>
      <c r="M175" s="196"/>
      <c r="N175" s="196"/>
      <c r="O175" s="199"/>
      <c r="P175" s="199"/>
      <c r="Q175" s="199"/>
    </row>
    <row r="176" spans="1:17" x14ac:dyDescent="0.25">
      <c r="A176"/>
      <c r="B176"/>
      <c r="C176"/>
      <c r="D176"/>
      <c r="E176"/>
      <c r="F176"/>
      <c r="G176" s="199"/>
      <c r="H176" s="199"/>
      <c r="I176" s="196"/>
      <c r="J176" s="196"/>
      <c r="K176" s="197"/>
      <c r="L176" s="197"/>
      <c r="M176" s="196"/>
      <c r="N176" s="196"/>
      <c r="O176" s="199"/>
      <c r="P176" s="199"/>
      <c r="Q176" s="199"/>
    </row>
    <row r="177" spans="1:17" x14ac:dyDescent="0.25">
      <c r="A177"/>
      <c r="B177"/>
      <c r="C177"/>
      <c r="D177"/>
      <c r="E177"/>
      <c r="F177"/>
      <c r="G177" s="199"/>
      <c r="H177" s="199"/>
      <c r="I177" s="196"/>
      <c r="J177" s="196"/>
      <c r="K177" s="198"/>
      <c r="L177" s="198"/>
      <c r="M177" s="196"/>
      <c r="N177" s="196"/>
      <c r="O177" s="199"/>
      <c r="P177" s="199"/>
      <c r="Q177" s="199"/>
    </row>
    <row r="178" spans="1:17" x14ac:dyDescent="0.25">
      <c r="A178"/>
      <c r="B178"/>
      <c r="C178"/>
      <c r="D178"/>
      <c r="E178"/>
      <c r="F178"/>
      <c r="G178" s="199"/>
      <c r="H178" s="199"/>
      <c r="I178" s="196"/>
      <c r="J178" s="196"/>
      <c r="K178" s="198"/>
      <c r="L178" s="198"/>
      <c r="M178" s="196"/>
      <c r="N178" s="196"/>
      <c r="O178" s="199"/>
      <c r="P178" s="199"/>
      <c r="Q178" s="199"/>
    </row>
    <row r="179" spans="1:17" x14ac:dyDescent="0.3">
      <c r="G179" s="200"/>
      <c r="H179" s="200"/>
      <c r="I179" s="194"/>
      <c r="J179" s="194"/>
      <c r="K179" s="194"/>
      <c r="L179" s="194"/>
      <c r="M179" s="196"/>
      <c r="N179" s="196"/>
      <c r="O179" s="199"/>
      <c r="P179" s="199"/>
      <c r="Q179" s="199"/>
    </row>
    <row r="180" spans="1:17" x14ac:dyDescent="0.3">
      <c r="G180" s="200"/>
      <c r="H180" s="200"/>
      <c r="I180" s="194"/>
      <c r="J180" s="194"/>
      <c r="K180" s="194"/>
      <c r="L180" s="194"/>
      <c r="M180" s="196"/>
      <c r="N180" s="196"/>
      <c r="O180" s="199"/>
      <c r="P180" s="199"/>
      <c r="Q180" s="199"/>
    </row>
    <row r="181" spans="1:17" x14ac:dyDescent="0.3">
      <c r="G181" s="200"/>
      <c r="H181" s="200"/>
      <c r="I181" s="201"/>
      <c r="J181" s="201"/>
      <c r="K181" s="201"/>
      <c r="L181" s="201"/>
      <c r="M181" s="199"/>
      <c r="N181" s="199"/>
      <c r="O181" s="199"/>
      <c r="P181" s="199"/>
      <c r="Q181" s="199"/>
    </row>
  </sheetData>
  <sheetProtection sort="0" autoFilter="0" pivotTables="0"/>
  <mergeCells count="11">
    <mergeCell ref="K2:K3"/>
    <mergeCell ref="L2:L3"/>
    <mergeCell ref="A121:J121"/>
    <mergeCell ref="A1:J1"/>
    <mergeCell ref="A2:A3"/>
    <mergeCell ref="B2:B3"/>
    <mergeCell ref="C2:D2"/>
    <mergeCell ref="E2:E3"/>
    <mergeCell ref="F2:F3"/>
    <mergeCell ref="G2:I2"/>
    <mergeCell ref="J2:J3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rowBreaks count="1" manualBreakCount="1">
    <brk id="21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"/>
  <sheetViews>
    <sheetView view="pageBreakPreview" zoomScale="50" zoomScaleSheetLayoutView="50" workbookViewId="0">
      <selection activeCell="G4" sqref="G4"/>
    </sheetView>
  </sheetViews>
  <sheetFormatPr defaultRowHeight="15" x14ac:dyDescent="0.25"/>
  <cols>
    <col min="1" max="1" width="23" customWidth="1"/>
    <col min="2" max="2" width="12.28515625" customWidth="1"/>
    <col min="3" max="3" width="10.7109375" customWidth="1"/>
    <col min="4" max="4" width="39.5703125" customWidth="1"/>
    <col min="5" max="5" width="29.140625" customWidth="1"/>
    <col min="6" max="6" width="21.5703125" customWidth="1"/>
    <col min="7" max="7" width="37.85546875" customWidth="1"/>
  </cols>
  <sheetData>
    <row r="1" spans="1:7" ht="18.75" x14ac:dyDescent="0.25">
      <c r="A1" s="584" t="s">
        <v>97</v>
      </c>
      <c r="B1" s="584"/>
      <c r="C1" s="584"/>
      <c r="D1" s="584"/>
      <c r="E1" s="584"/>
      <c r="F1" s="584"/>
      <c r="G1" s="584"/>
    </row>
    <row r="2" spans="1:7" ht="54.75" customHeight="1" x14ac:dyDescent="0.25">
      <c r="A2" s="559" t="s">
        <v>98</v>
      </c>
      <c r="B2" s="585" t="s">
        <v>99</v>
      </c>
      <c r="C2" s="586"/>
      <c r="D2" s="559" t="s">
        <v>101</v>
      </c>
      <c r="E2" s="559" t="s">
        <v>102</v>
      </c>
      <c r="F2" s="559" t="s">
        <v>103</v>
      </c>
      <c r="G2" s="563" t="s">
        <v>104</v>
      </c>
    </row>
    <row r="3" spans="1:7" ht="21" customHeight="1" x14ac:dyDescent="0.25">
      <c r="A3" s="561"/>
      <c r="B3" s="167" t="s">
        <v>53</v>
      </c>
      <c r="C3" s="167" t="s">
        <v>83</v>
      </c>
      <c r="D3" s="561"/>
      <c r="E3" s="561"/>
      <c r="F3" s="561"/>
      <c r="G3" s="563"/>
    </row>
    <row r="4" spans="1:7" ht="409.5" x14ac:dyDescent="0.25">
      <c r="A4" s="51" t="s">
        <v>266</v>
      </c>
      <c r="B4" s="54">
        <v>0</v>
      </c>
      <c r="C4" s="54">
        <v>32</v>
      </c>
      <c r="D4" s="479" t="s">
        <v>601</v>
      </c>
      <c r="E4" s="479" t="s">
        <v>602</v>
      </c>
      <c r="F4" s="482" t="s">
        <v>542</v>
      </c>
      <c r="G4" s="478" t="str">
        <f>'[1]Раздел 3'!G4</f>
        <v>Новосибирский штаб трудовых отрядов (НШТО)</v>
      </c>
    </row>
    <row r="5" spans="1:7" ht="143.25" customHeight="1" x14ac:dyDescent="0.25">
      <c r="A5" s="53" t="s">
        <v>100</v>
      </c>
      <c r="B5" s="54">
        <v>0</v>
      </c>
      <c r="C5" s="54">
        <v>0</v>
      </c>
      <c r="D5" s="74">
        <v>0</v>
      </c>
      <c r="E5" s="96">
        <v>0</v>
      </c>
      <c r="F5" s="96">
        <v>0</v>
      </c>
      <c r="G5" s="476">
        <v>0</v>
      </c>
    </row>
  </sheetData>
  <mergeCells count="7">
    <mergeCell ref="A1:G1"/>
    <mergeCell ref="A2:A3"/>
    <mergeCell ref="B2:C2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59"/>
  <sheetViews>
    <sheetView view="pageBreakPreview" zoomScale="90" zoomScaleSheetLayoutView="90" workbookViewId="0">
      <selection activeCell="Q23" sqref="Q23"/>
    </sheetView>
  </sheetViews>
  <sheetFormatPr defaultRowHeight="15" x14ac:dyDescent="0.25"/>
  <cols>
    <col min="1" max="1" width="5.28515625" customWidth="1"/>
    <col min="2" max="2" width="27.28515625" customWidth="1"/>
    <col min="3" max="3" width="7.5703125" customWidth="1"/>
    <col min="4" max="4" width="7.85546875" customWidth="1"/>
    <col min="5" max="5" width="15.42578125" customWidth="1"/>
    <col min="6" max="6" width="26.42578125" customWidth="1"/>
    <col min="7" max="7" width="20.140625" customWidth="1"/>
    <col min="8" max="8" width="19.85546875" customWidth="1"/>
    <col min="9" max="9" width="15.5703125" customWidth="1"/>
  </cols>
  <sheetData>
    <row r="1" spans="1:9" ht="18.75" x14ac:dyDescent="0.25">
      <c r="A1" s="591" t="s">
        <v>105</v>
      </c>
      <c r="B1" s="591"/>
      <c r="C1" s="591"/>
      <c r="D1" s="591"/>
      <c r="E1" s="591"/>
      <c r="F1" s="591"/>
      <c r="G1" s="591"/>
      <c r="H1" s="591"/>
      <c r="I1" s="591"/>
    </row>
    <row r="2" spans="1:9" s="5" customFormat="1" ht="38.25" customHeight="1" x14ac:dyDescent="0.25">
      <c r="A2" s="589" t="s">
        <v>56</v>
      </c>
      <c r="B2" s="589" t="s">
        <v>106</v>
      </c>
      <c r="C2" s="590" t="s">
        <v>107</v>
      </c>
      <c r="D2" s="590"/>
      <c r="E2" s="589" t="s">
        <v>108</v>
      </c>
      <c r="F2" s="589" t="s">
        <v>87</v>
      </c>
      <c r="G2" s="589" t="s">
        <v>110</v>
      </c>
      <c r="H2" s="589"/>
      <c r="I2" s="589" t="s">
        <v>112</v>
      </c>
    </row>
    <row r="3" spans="1:9" s="5" customFormat="1" ht="55.5" customHeight="1" x14ac:dyDescent="0.25">
      <c r="A3" s="589"/>
      <c r="B3" s="589"/>
      <c r="C3" s="19" t="s">
        <v>53</v>
      </c>
      <c r="D3" s="19" t="s">
        <v>83</v>
      </c>
      <c r="E3" s="589"/>
      <c r="F3" s="589"/>
      <c r="G3" s="7" t="s">
        <v>109</v>
      </c>
      <c r="H3" s="7" t="s">
        <v>111</v>
      </c>
      <c r="I3" s="589"/>
    </row>
    <row r="4" spans="1:9" ht="18.75" x14ac:dyDescent="0.25">
      <c r="A4" s="55">
        <v>1</v>
      </c>
      <c r="B4" s="67"/>
      <c r="C4" s="57">
        <v>0</v>
      </c>
      <c r="D4" s="57">
        <v>0</v>
      </c>
      <c r="E4" s="82"/>
      <c r="F4" s="67"/>
      <c r="G4" s="21">
        <v>0</v>
      </c>
      <c r="H4" s="21">
        <v>0</v>
      </c>
      <c r="I4" s="82"/>
    </row>
    <row r="5" spans="1:9" ht="18.75" x14ac:dyDescent="0.25">
      <c r="A5" s="55">
        <v>2</v>
      </c>
      <c r="B5" s="67"/>
      <c r="C5" s="57">
        <v>0</v>
      </c>
      <c r="D5" s="57">
        <v>0</v>
      </c>
      <c r="E5" s="55"/>
      <c r="F5" s="67"/>
      <c r="G5" s="21">
        <v>0</v>
      </c>
      <c r="H5" s="21">
        <v>0</v>
      </c>
      <c r="I5" s="55"/>
    </row>
    <row r="6" spans="1:9" ht="18.75" x14ac:dyDescent="0.25">
      <c r="A6" s="55">
        <v>3</v>
      </c>
      <c r="B6" s="67"/>
      <c r="C6" s="57">
        <v>0</v>
      </c>
      <c r="D6" s="57">
        <v>0</v>
      </c>
      <c r="E6" s="55"/>
      <c r="F6" s="67"/>
      <c r="G6" s="21">
        <v>0</v>
      </c>
      <c r="H6" s="21">
        <v>0</v>
      </c>
      <c r="I6" s="55"/>
    </row>
    <row r="7" spans="1:9" ht="18.75" x14ac:dyDescent="0.25">
      <c r="A7" s="55">
        <v>4</v>
      </c>
      <c r="B7" s="67"/>
      <c r="C7" s="57">
        <v>0</v>
      </c>
      <c r="D7" s="57">
        <v>0</v>
      </c>
      <c r="E7" s="55"/>
      <c r="F7" s="67"/>
      <c r="G7" s="21">
        <v>0</v>
      </c>
      <c r="H7" s="21">
        <v>0</v>
      </c>
      <c r="I7" s="55"/>
    </row>
    <row r="8" spans="1:9" ht="18.75" x14ac:dyDescent="0.25">
      <c r="A8" s="55">
        <v>5</v>
      </c>
      <c r="B8" s="67"/>
      <c r="C8" s="57">
        <v>0</v>
      </c>
      <c r="D8" s="57">
        <v>0</v>
      </c>
      <c r="E8" s="55"/>
      <c r="F8" s="67"/>
      <c r="G8" s="21">
        <v>0</v>
      </c>
      <c r="H8" s="21">
        <v>0</v>
      </c>
      <c r="I8" s="55"/>
    </row>
    <row r="9" spans="1:9" ht="18.75" x14ac:dyDescent="0.25">
      <c r="A9" s="55">
        <v>6</v>
      </c>
      <c r="B9" s="67"/>
      <c r="C9" s="57">
        <v>0</v>
      </c>
      <c r="D9" s="57">
        <v>0</v>
      </c>
      <c r="E9" s="55"/>
      <c r="F9" s="67"/>
      <c r="G9" s="21">
        <v>0</v>
      </c>
      <c r="H9" s="21">
        <v>0</v>
      </c>
      <c r="I9" s="55"/>
    </row>
    <row r="10" spans="1:9" ht="18.75" x14ac:dyDescent="0.25">
      <c r="A10" s="55">
        <v>7</v>
      </c>
      <c r="B10" s="67"/>
      <c r="C10" s="57">
        <v>0</v>
      </c>
      <c r="D10" s="57">
        <v>0</v>
      </c>
      <c r="E10" s="55"/>
      <c r="F10" s="67"/>
      <c r="G10" s="21">
        <v>0</v>
      </c>
      <c r="H10" s="21">
        <v>0</v>
      </c>
      <c r="I10" s="55"/>
    </row>
    <row r="11" spans="1:9" ht="18.75" x14ac:dyDescent="0.25">
      <c r="A11" s="97">
        <v>8</v>
      </c>
      <c r="B11" s="67"/>
      <c r="C11" s="57">
        <v>0</v>
      </c>
      <c r="D11" s="57">
        <v>0</v>
      </c>
      <c r="E11" s="55"/>
      <c r="F11" s="67"/>
      <c r="G11" s="21">
        <v>0</v>
      </c>
      <c r="H11" s="21">
        <v>0</v>
      </c>
      <c r="I11" s="55"/>
    </row>
    <row r="12" spans="1:9" ht="18.75" x14ac:dyDescent="0.25">
      <c r="A12" s="97">
        <v>9</v>
      </c>
      <c r="B12" s="67"/>
      <c r="C12" s="57">
        <v>0</v>
      </c>
      <c r="D12" s="57">
        <v>0</v>
      </c>
      <c r="E12" s="55"/>
      <c r="F12" s="67"/>
      <c r="G12" s="21">
        <v>0</v>
      </c>
      <c r="H12" s="21">
        <v>0</v>
      </c>
      <c r="I12" s="55"/>
    </row>
    <row r="13" spans="1:9" ht="18.75" x14ac:dyDescent="0.25">
      <c r="A13" s="97">
        <v>10</v>
      </c>
      <c r="B13" s="67"/>
      <c r="C13" s="57">
        <v>0</v>
      </c>
      <c r="D13" s="57">
        <v>0</v>
      </c>
      <c r="E13" s="55"/>
      <c r="F13" s="67"/>
      <c r="G13" s="21">
        <v>0</v>
      </c>
      <c r="H13" s="21">
        <v>0</v>
      </c>
      <c r="I13" s="55"/>
    </row>
    <row r="14" spans="1:9" ht="18.75" x14ac:dyDescent="0.25">
      <c r="A14" s="97">
        <v>11</v>
      </c>
      <c r="B14" s="67"/>
      <c r="C14" s="57">
        <v>0</v>
      </c>
      <c r="D14" s="57">
        <v>0</v>
      </c>
      <c r="E14" s="55"/>
      <c r="F14" s="67"/>
      <c r="G14" s="21">
        <v>0</v>
      </c>
      <c r="H14" s="21">
        <v>0</v>
      </c>
      <c r="I14" s="55"/>
    </row>
    <row r="15" spans="1:9" ht="18.75" x14ac:dyDescent="0.25">
      <c r="A15" s="97">
        <v>12</v>
      </c>
      <c r="B15" s="67"/>
      <c r="C15" s="57">
        <v>0</v>
      </c>
      <c r="D15" s="57">
        <v>0</v>
      </c>
      <c r="E15" s="55"/>
      <c r="F15" s="67"/>
      <c r="G15" s="21">
        <v>0</v>
      </c>
      <c r="H15" s="21">
        <v>0</v>
      </c>
      <c r="I15" s="55"/>
    </row>
    <row r="16" spans="1:9" ht="18.75" x14ac:dyDescent="0.25">
      <c r="A16" s="97">
        <v>13</v>
      </c>
      <c r="B16" s="67"/>
      <c r="C16" s="57">
        <v>0</v>
      </c>
      <c r="D16" s="57">
        <v>0</v>
      </c>
      <c r="E16" s="55"/>
      <c r="F16" s="67"/>
      <c r="G16" s="21">
        <v>0</v>
      </c>
      <c r="H16" s="21">
        <v>0</v>
      </c>
      <c r="I16" s="55"/>
    </row>
    <row r="17" spans="1:9" ht="18.75" x14ac:dyDescent="0.25">
      <c r="A17" s="97">
        <v>14</v>
      </c>
      <c r="B17" s="67"/>
      <c r="C17" s="57">
        <v>0</v>
      </c>
      <c r="D17" s="57">
        <v>0</v>
      </c>
      <c r="E17" s="55"/>
      <c r="F17" s="67"/>
      <c r="G17" s="21">
        <v>0</v>
      </c>
      <c r="H17" s="21">
        <v>0</v>
      </c>
      <c r="I17" s="55"/>
    </row>
    <row r="18" spans="1:9" ht="18.75" x14ac:dyDescent="0.25">
      <c r="A18" s="97">
        <v>15</v>
      </c>
      <c r="B18" s="67"/>
      <c r="C18" s="57">
        <v>0</v>
      </c>
      <c r="D18" s="57">
        <v>0</v>
      </c>
      <c r="E18" s="55"/>
      <c r="F18" s="67"/>
      <c r="G18" s="21">
        <v>0</v>
      </c>
      <c r="H18" s="21">
        <v>0</v>
      </c>
      <c r="I18" s="55"/>
    </row>
    <row r="19" spans="1:9" ht="18.75" x14ac:dyDescent="0.25">
      <c r="A19" s="97">
        <v>16</v>
      </c>
      <c r="B19" s="67"/>
      <c r="C19" s="21">
        <v>0</v>
      </c>
      <c r="D19" s="21">
        <v>0</v>
      </c>
      <c r="E19" s="55"/>
      <c r="F19" s="67"/>
      <c r="G19" s="21">
        <v>0</v>
      </c>
      <c r="H19" s="21">
        <v>0</v>
      </c>
      <c r="I19" s="55"/>
    </row>
    <row r="20" spans="1:9" ht="18.75" x14ac:dyDescent="0.25">
      <c r="A20" s="97">
        <v>17</v>
      </c>
      <c r="B20" s="67"/>
      <c r="C20" s="21">
        <v>0</v>
      </c>
      <c r="D20" s="21">
        <v>0</v>
      </c>
      <c r="E20" s="55"/>
      <c r="F20" s="67"/>
      <c r="G20" s="21">
        <v>0</v>
      </c>
      <c r="H20" s="21">
        <v>0</v>
      </c>
      <c r="I20" s="55"/>
    </row>
    <row r="21" spans="1:9" ht="18.75" x14ac:dyDescent="0.25">
      <c r="A21" s="97">
        <v>18</v>
      </c>
      <c r="B21" s="67"/>
      <c r="C21" s="21">
        <v>0</v>
      </c>
      <c r="D21" s="21">
        <v>0</v>
      </c>
      <c r="E21" s="55"/>
      <c r="F21" s="67"/>
      <c r="G21" s="21">
        <v>0</v>
      </c>
      <c r="H21" s="21">
        <v>0</v>
      </c>
      <c r="I21" s="55"/>
    </row>
    <row r="22" spans="1:9" ht="18.75" x14ac:dyDescent="0.25">
      <c r="A22" s="97">
        <v>19</v>
      </c>
      <c r="B22" s="67"/>
      <c r="C22" s="21">
        <v>0</v>
      </c>
      <c r="D22" s="21">
        <v>0</v>
      </c>
      <c r="E22" s="55"/>
      <c r="F22" s="67"/>
      <c r="G22" s="21">
        <v>0</v>
      </c>
      <c r="H22" s="21">
        <v>0</v>
      </c>
      <c r="I22" s="55"/>
    </row>
    <row r="23" spans="1:9" ht="18.75" x14ac:dyDescent="0.25">
      <c r="A23" s="97">
        <v>20</v>
      </c>
      <c r="B23" s="67"/>
      <c r="C23" s="21">
        <v>0</v>
      </c>
      <c r="D23" s="21">
        <v>0</v>
      </c>
      <c r="E23" s="55"/>
      <c r="F23" s="67"/>
      <c r="G23" s="21">
        <v>0</v>
      </c>
      <c r="H23" s="21">
        <v>0</v>
      </c>
      <c r="I23" s="55"/>
    </row>
    <row r="24" spans="1:9" ht="18.75" x14ac:dyDescent="0.25">
      <c r="A24" s="97">
        <v>21</v>
      </c>
      <c r="B24" s="67"/>
      <c r="C24" s="21">
        <v>0</v>
      </c>
      <c r="D24" s="21">
        <v>0</v>
      </c>
      <c r="E24" s="55"/>
      <c r="F24" s="67"/>
      <c r="G24" s="21">
        <v>0</v>
      </c>
      <c r="H24" s="21">
        <v>0</v>
      </c>
      <c r="I24" s="55"/>
    </row>
    <row r="25" spans="1:9" ht="18.75" x14ac:dyDescent="0.25">
      <c r="A25" s="97">
        <v>22</v>
      </c>
      <c r="B25" s="67"/>
      <c r="C25" s="21">
        <v>0</v>
      </c>
      <c r="D25" s="21">
        <v>0</v>
      </c>
      <c r="E25" s="55"/>
      <c r="F25" s="67"/>
      <c r="G25" s="21">
        <v>0</v>
      </c>
      <c r="H25" s="21">
        <v>0</v>
      </c>
      <c r="I25" s="55"/>
    </row>
    <row r="26" spans="1:9" ht="18.75" x14ac:dyDescent="0.25">
      <c r="A26" s="97">
        <v>23</v>
      </c>
      <c r="B26" s="67"/>
      <c r="C26" s="21">
        <v>0</v>
      </c>
      <c r="D26" s="21">
        <v>0</v>
      </c>
      <c r="E26" s="55"/>
      <c r="F26" s="67"/>
      <c r="G26" s="21">
        <v>0</v>
      </c>
      <c r="H26" s="21">
        <v>0</v>
      </c>
      <c r="I26" s="55"/>
    </row>
    <row r="27" spans="1:9" ht="18.75" x14ac:dyDescent="0.25">
      <c r="A27" s="97">
        <v>24</v>
      </c>
      <c r="B27" s="67"/>
      <c r="C27" s="21">
        <v>0</v>
      </c>
      <c r="D27" s="21">
        <v>0</v>
      </c>
      <c r="E27" s="55"/>
      <c r="F27" s="67"/>
      <c r="G27" s="21">
        <v>0</v>
      </c>
      <c r="H27" s="21">
        <v>0</v>
      </c>
      <c r="I27" s="55"/>
    </row>
    <row r="28" spans="1:9" ht="18.75" x14ac:dyDescent="0.25">
      <c r="A28" s="97">
        <v>25</v>
      </c>
      <c r="B28" s="67"/>
      <c r="C28" s="21">
        <v>0</v>
      </c>
      <c r="D28" s="21">
        <v>0</v>
      </c>
      <c r="E28" s="55"/>
      <c r="F28" s="67"/>
      <c r="G28" s="21">
        <v>0</v>
      </c>
      <c r="H28" s="21">
        <v>0</v>
      </c>
      <c r="I28" s="55"/>
    </row>
    <row r="29" spans="1:9" ht="18.75" x14ac:dyDescent="0.25">
      <c r="A29" s="97">
        <v>26</v>
      </c>
      <c r="B29" s="83"/>
      <c r="C29" s="23">
        <v>0</v>
      </c>
      <c r="D29" s="23">
        <v>0</v>
      </c>
      <c r="E29" s="48"/>
      <c r="F29" s="83"/>
      <c r="G29" s="100">
        <v>0</v>
      </c>
      <c r="H29" s="100">
        <v>0</v>
      </c>
      <c r="I29" s="48"/>
    </row>
    <row r="30" spans="1:9" ht="18.75" x14ac:dyDescent="0.25">
      <c r="A30" s="97">
        <v>27</v>
      </c>
      <c r="B30" s="83"/>
      <c r="C30" s="23">
        <v>0</v>
      </c>
      <c r="D30" s="23">
        <v>0</v>
      </c>
      <c r="E30" s="48"/>
      <c r="F30" s="83"/>
      <c r="G30" s="100">
        <v>0</v>
      </c>
      <c r="H30" s="100">
        <v>0</v>
      </c>
      <c r="I30" s="48"/>
    </row>
    <row r="31" spans="1:9" ht="18.75" x14ac:dyDescent="0.25">
      <c r="A31" s="97">
        <v>28</v>
      </c>
      <c r="B31" s="83"/>
      <c r="C31" s="23">
        <v>0</v>
      </c>
      <c r="D31" s="23">
        <v>0</v>
      </c>
      <c r="E31" s="48"/>
      <c r="F31" s="83"/>
      <c r="G31" s="100">
        <v>0</v>
      </c>
      <c r="H31" s="100">
        <v>0</v>
      </c>
      <c r="I31" s="48"/>
    </row>
    <row r="32" spans="1:9" ht="18.75" x14ac:dyDescent="0.25">
      <c r="A32" s="97">
        <v>29</v>
      </c>
      <c r="B32" s="83"/>
      <c r="C32" s="23">
        <v>0</v>
      </c>
      <c r="D32" s="23">
        <v>0</v>
      </c>
      <c r="E32" s="48"/>
      <c r="F32" s="83"/>
      <c r="G32" s="100">
        <v>0</v>
      </c>
      <c r="H32" s="100">
        <v>0</v>
      </c>
      <c r="I32" s="48"/>
    </row>
    <row r="33" spans="1:9" ht="18.75" x14ac:dyDescent="0.25">
      <c r="A33" s="97">
        <v>30</v>
      </c>
      <c r="B33" s="83"/>
      <c r="C33" s="100">
        <v>0</v>
      </c>
      <c r="D33" s="100">
        <v>0</v>
      </c>
      <c r="E33" s="48"/>
      <c r="F33" s="83"/>
      <c r="G33" s="100">
        <v>0</v>
      </c>
      <c r="H33" s="100">
        <v>0</v>
      </c>
      <c r="I33" s="48"/>
    </row>
    <row r="34" spans="1:9" ht="18.75" x14ac:dyDescent="0.25">
      <c r="A34" s="97">
        <v>31</v>
      </c>
      <c r="B34" s="83"/>
      <c r="C34" s="100">
        <v>0</v>
      </c>
      <c r="D34" s="100">
        <v>0</v>
      </c>
      <c r="E34" s="48"/>
      <c r="F34" s="83"/>
      <c r="G34" s="100">
        <v>0</v>
      </c>
      <c r="H34" s="100">
        <v>0</v>
      </c>
      <c r="I34" s="48"/>
    </row>
    <row r="35" spans="1:9" ht="18.75" x14ac:dyDescent="0.25">
      <c r="A35" s="97">
        <v>32</v>
      </c>
      <c r="B35" s="83"/>
      <c r="C35" s="100">
        <v>0</v>
      </c>
      <c r="D35" s="100">
        <v>0</v>
      </c>
      <c r="E35" s="48"/>
      <c r="F35" s="83"/>
      <c r="G35" s="100">
        <v>0</v>
      </c>
      <c r="H35" s="100">
        <v>0</v>
      </c>
      <c r="I35" s="48"/>
    </row>
    <row r="36" spans="1:9" ht="18.75" x14ac:dyDescent="0.25">
      <c r="A36" s="97">
        <v>33</v>
      </c>
      <c r="B36" s="83"/>
      <c r="C36" s="100">
        <v>0</v>
      </c>
      <c r="D36" s="100">
        <v>0</v>
      </c>
      <c r="E36" s="48"/>
      <c r="F36" s="83"/>
      <c r="G36" s="100">
        <v>0</v>
      </c>
      <c r="H36" s="100">
        <v>0</v>
      </c>
      <c r="I36" s="48"/>
    </row>
    <row r="37" spans="1:9" ht="18.75" x14ac:dyDescent="0.25">
      <c r="A37" s="97">
        <v>34</v>
      </c>
      <c r="B37" s="83"/>
      <c r="C37" s="100">
        <v>0</v>
      </c>
      <c r="D37" s="100">
        <v>0</v>
      </c>
      <c r="E37" s="48"/>
      <c r="F37" s="83"/>
      <c r="G37" s="100">
        <v>0</v>
      </c>
      <c r="H37" s="100">
        <v>0</v>
      </c>
      <c r="I37" s="48"/>
    </row>
    <row r="38" spans="1:9" ht="18.75" x14ac:dyDescent="0.25">
      <c r="A38" s="97">
        <v>35</v>
      </c>
      <c r="B38" s="83"/>
      <c r="C38" s="100">
        <v>0</v>
      </c>
      <c r="D38" s="100">
        <v>0</v>
      </c>
      <c r="E38" s="48"/>
      <c r="F38" s="83"/>
      <c r="G38" s="100">
        <v>0</v>
      </c>
      <c r="H38" s="100">
        <v>0</v>
      </c>
      <c r="I38" s="48"/>
    </row>
    <row r="39" spans="1:9" ht="18.75" x14ac:dyDescent="0.25">
      <c r="A39" s="97">
        <v>36</v>
      </c>
      <c r="B39" s="83"/>
      <c r="C39" s="100">
        <v>0</v>
      </c>
      <c r="D39" s="100">
        <v>0</v>
      </c>
      <c r="E39" s="48"/>
      <c r="F39" s="83"/>
      <c r="G39" s="100">
        <v>0</v>
      </c>
      <c r="H39" s="100">
        <v>0</v>
      </c>
      <c r="I39" s="48"/>
    </row>
    <row r="40" spans="1:9" ht="18.75" x14ac:dyDescent="0.25">
      <c r="A40" s="97">
        <v>37</v>
      </c>
      <c r="B40" s="83"/>
      <c r="C40" s="100">
        <v>0</v>
      </c>
      <c r="D40" s="100">
        <v>0</v>
      </c>
      <c r="E40" s="48"/>
      <c r="F40" s="83"/>
      <c r="G40" s="100">
        <v>0</v>
      </c>
      <c r="H40" s="100">
        <v>0</v>
      </c>
      <c r="I40" s="48"/>
    </row>
    <row r="41" spans="1:9" ht="18.75" x14ac:dyDescent="0.25">
      <c r="A41" s="97">
        <v>38</v>
      </c>
      <c r="B41" s="83"/>
      <c r="C41" s="100">
        <v>0</v>
      </c>
      <c r="D41" s="100">
        <v>0</v>
      </c>
      <c r="E41" s="48"/>
      <c r="F41" s="83"/>
      <c r="G41" s="100">
        <v>0</v>
      </c>
      <c r="H41" s="100">
        <v>0</v>
      </c>
      <c r="I41" s="48"/>
    </row>
    <row r="42" spans="1:9" ht="18.75" x14ac:dyDescent="0.25">
      <c r="A42" s="97">
        <v>39</v>
      </c>
      <c r="B42" s="83"/>
      <c r="C42" s="100">
        <v>0</v>
      </c>
      <c r="D42" s="100">
        <v>0</v>
      </c>
      <c r="E42" s="48"/>
      <c r="F42" s="83"/>
      <c r="G42" s="100">
        <v>0</v>
      </c>
      <c r="H42" s="100">
        <v>0</v>
      </c>
      <c r="I42" s="48"/>
    </row>
    <row r="43" spans="1:9" ht="18.75" x14ac:dyDescent="0.25">
      <c r="A43" s="97">
        <v>40</v>
      </c>
      <c r="B43" s="83"/>
      <c r="C43" s="100">
        <v>0</v>
      </c>
      <c r="D43" s="100">
        <v>0</v>
      </c>
      <c r="E43" s="48"/>
      <c r="F43" s="83"/>
      <c r="G43" s="100">
        <v>0</v>
      </c>
      <c r="H43" s="100">
        <v>0</v>
      </c>
      <c r="I43" s="48"/>
    </row>
    <row r="44" spans="1:9" ht="18.75" x14ac:dyDescent="0.25">
      <c r="A44" s="97">
        <v>41</v>
      </c>
      <c r="B44" s="83"/>
      <c r="C44" s="100">
        <v>0</v>
      </c>
      <c r="D44" s="100">
        <v>0</v>
      </c>
      <c r="E44" s="48"/>
      <c r="F44" s="83"/>
      <c r="G44" s="100">
        <v>0</v>
      </c>
      <c r="H44" s="100">
        <v>0</v>
      </c>
      <c r="I44" s="48"/>
    </row>
    <row r="45" spans="1:9" ht="18.75" x14ac:dyDescent="0.25">
      <c r="A45" s="97">
        <v>42</v>
      </c>
      <c r="B45" s="83"/>
      <c r="C45" s="100">
        <v>0</v>
      </c>
      <c r="D45" s="100">
        <v>0</v>
      </c>
      <c r="E45" s="48"/>
      <c r="F45" s="83"/>
      <c r="G45" s="100">
        <v>0</v>
      </c>
      <c r="H45" s="100">
        <v>0</v>
      </c>
      <c r="I45" s="48"/>
    </row>
    <row r="46" spans="1:9" ht="18.75" x14ac:dyDescent="0.25">
      <c r="A46" s="97">
        <v>43</v>
      </c>
      <c r="B46" s="83"/>
      <c r="C46" s="100">
        <v>0</v>
      </c>
      <c r="D46" s="100">
        <v>0</v>
      </c>
      <c r="E46" s="48"/>
      <c r="F46" s="83"/>
      <c r="G46" s="100">
        <v>0</v>
      </c>
      <c r="H46" s="100">
        <v>0</v>
      </c>
      <c r="I46" s="48"/>
    </row>
    <row r="47" spans="1:9" ht="18.75" x14ac:dyDescent="0.25">
      <c r="A47" s="97">
        <v>44</v>
      </c>
      <c r="B47" s="83"/>
      <c r="C47" s="100">
        <v>0</v>
      </c>
      <c r="D47" s="100">
        <v>0</v>
      </c>
      <c r="E47" s="48"/>
      <c r="F47" s="83"/>
      <c r="G47" s="100">
        <v>0</v>
      </c>
      <c r="H47" s="100">
        <v>0</v>
      </c>
      <c r="I47" s="48"/>
    </row>
    <row r="48" spans="1:9" ht="18.75" x14ac:dyDescent="0.25">
      <c r="A48" s="97">
        <v>45</v>
      </c>
      <c r="B48" s="83"/>
      <c r="C48" s="100">
        <v>0</v>
      </c>
      <c r="D48" s="100">
        <v>0</v>
      </c>
      <c r="E48" s="48"/>
      <c r="F48" s="83"/>
      <c r="G48" s="100">
        <v>0</v>
      </c>
      <c r="H48" s="100">
        <v>0</v>
      </c>
      <c r="I48" s="48"/>
    </row>
    <row r="49" spans="1:9" ht="18.75" x14ac:dyDescent="0.25">
      <c r="A49" s="97">
        <v>46</v>
      </c>
      <c r="B49" s="83"/>
      <c r="C49" s="100">
        <v>0</v>
      </c>
      <c r="D49" s="100">
        <v>0</v>
      </c>
      <c r="E49" s="48"/>
      <c r="F49" s="83"/>
      <c r="G49" s="100">
        <v>0</v>
      </c>
      <c r="H49" s="100">
        <v>0</v>
      </c>
      <c r="I49" s="48"/>
    </row>
    <row r="50" spans="1:9" ht="18.75" x14ac:dyDescent="0.25">
      <c r="A50" s="97">
        <v>47</v>
      </c>
      <c r="B50" s="83"/>
      <c r="C50" s="100">
        <v>0</v>
      </c>
      <c r="D50" s="100">
        <v>0</v>
      </c>
      <c r="E50" s="48"/>
      <c r="F50" s="83"/>
      <c r="G50" s="100">
        <v>0</v>
      </c>
      <c r="H50" s="100">
        <v>0</v>
      </c>
      <c r="I50" s="48"/>
    </row>
    <row r="51" spans="1:9" ht="18.75" x14ac:dyDescent="0.25">
      <c r="A51" s="97">
        <v>48</v>
      </c>
      <c r="B51" s="83"/>
      <c r="C51" s="100">
        <v>0</v>
      </c>
      <c r="D51" s="100">
        <v>0</v>
      </c>
      <c r="E51" s="48"/>
      <c r="F51" s="83"/>
      <c r="G51" s="100">
        <v>0</v>
      </c>
      <c r="H51" s="100">
        <v>0</v>
      </c>
      <c r="I51" s="48"/>
    </row>
    <row r="52" spans="1:9" ht="18.75" x14ac:dyDescent="0.25">
      <c r="A52" s="97">
        <v>49</v>
      </c>
      <c r="B52" s="83"/>
      <c r="C52" s="100">
        <v>0</v>
      </c>
      <c r="D52" s="100">
        <v>0</v>
      </c>
      <c r="E52" s="48"/>
      <c r="F52" s="83"/>
      <c r="G52" s="100">
        <v>0</v>
      </c>
      <c r="H52" s="100">
        <v>0</v>
      </c>
      <c r="I52" s="48"/>
    </row>
    <row r="53" spans="1:9" ht="18.75" x14ac:dyDescent="0.25">
      <c r="A53" s="97">
        <v>50</v>
      </c>
      <c r="B53" s="83"/>
      <c r="C53" s="100">
        <v>0</v>
      </c>
      <c r="D53" s="100">
        <v>0</v>
      </c>
      <c r="E53" s="48"/>
      <c r="F53" s="83"/>
      <c r="G53" s="100">
        <v>0</v>
      </c>
      <c r="H53" s="100">
        <v>0</v>
      </c>
      <c r="I53" s="48"/>
    </row>
    <row r="54" spans="1:9" ht="18.75" x14ac:dyDescent="0.25">
      <c r="A54" s="97">
        <v>51</v>
      </c>
      <c r="B54" s="83"/>
      <c r="C54" s="100">
        <v>0</v>
      </c>
      <c r="D54" s="100">
        <v>0</v>
      </c>
      <c r="E54" s="48"/>
      <c r="F54" s="83"/>
      <c r="G54" s="100">
        <v>0</v>
      </c>
      <c r="H54" s="100">
        <v>0</v>
      </c>
      <c r="I54" s="48"/>
    </row>
    <row r="55" spans="1:9" ht="18.75" x14ac:dyDescent="0.25">
      <c r="A55" s="97">
        <v>52</v>
      </c>
      <c r="B55" s="83"/>
      <c r="C55" s="100">
        <v>0</v>
      </c>
      <c r="D55" s="100">
        <v>0</v>
      </c>
      <c r="E55" s="48"/>
      <c r="F55" s="83"/>
      <c r="G55" s="100">
        <v>0</v>
      </c>
      <c r="H55" s="100">
        <v>0</v>
      </c>
      <c r="I55" s="48"/>
    </row>
    <row r="56" spans="1:9" ht="18.75" x14ac:dyDescent="0.25">
      <c r="A56" s="97">
        <v>53</v>
      </c>
      <c r="B56" s="83"/>
      <c r="C56" s="100">
        <v>0</v>
      </c>
      <c r="D56" s="100">
        <v>0</v>
      </c>
      <c r="E56" s="48"/>
      <c r="F56" s="83"/>
      <c r="G56" s="100">
        <v>0</v>
      </c>
      <c r="H56" s="100">
        <v>0</v>
      </c>
      <c r="I56" s="48"/>
    </row>
    <row r="57" spans="1:9" ht="18.75" x14ac:dyDescent="0.25">
      <c r="A57" s="97">
        <v>52</v>
      </c>
      <c r="B57" s="83"/>
      <c r="C57" s="100">
        <v>0</v>
      </c>
      <c r="D57" s="100">
        <v>0</v>
      </c>
      <c r="E57" s="48"/>
      <c r="F57" s="83"/>
      <c r="G57" s="100">
        <v>0</v>
      </c>
      <c r="H57" s="100">
        <v>0</v>
      </c>
      <c r="I57" s="48"/>
    </row>
    <row r="58" spans="1:9" ht="18.75" x14ac:dyDescent="0.25">
      <c r="A58" s="97">
        <v>55</v>
      </c>
      <c r="B58" s="83"/>
      <c r="C58" s="23">
        <v>0</v>
      </c>
      <c r="D58" s="23">
        <v>0</v>
      </c>
      <c r="E58" s="48"/>
      <c r="F58" s="83"/>
      <c r="G58" s="100">
        <v>0</v>
      </c>
      <c r="H58" s="100">
        <v>0</v>
      </c>
      <c r="I58" s="48"/>
    </row>
    <row r="59" spans="1:9" ht="18.75" x14ac:dyDescent="0.25">
      <c r="A59" s="587" t="s">
        <v>84</v>
      </c>
      <c r="B59" s="588"/>
      <c r="C59" s="35">
        <f>SUM(C4:C58)</f>
        <v>0</v>
      </c>
      <c r="D59" s="35">
        <f>SUM(D4:D58)</f>
        <v>0</v>
      </c>
      <c r="E59" s="52"/>
      <c r="F59" s="52"/>
      <c r="G59" s="35">
        <f>SUM(G4:G58)</f>
        <v>0</v>
      </c>
      <c r="H59" s="35">
        <f>SUM(H4:H58)</f>
        <v>0</v>
      </c>
      <c r="I59" s="52"/>
    </row>
  </sheetData>
  <sheetProtection sort="0" autoFilter="0" pivotTables="0"/>
  <mergeCells count="9">
    <mergeCell ref="A59:B59"/>
    <mergeCell ref="A2:A3"/>
    <mergeCell ref="B2:B3"/>
    <mergeCell ref="C2:D2"/>
    <mergeCell ref="A1:I1"/>
    <mergeCell ref="E2:E3"/>
    <mergeCell ref="F2:F3"/>
    <mergeCell ref="G2:H2"/>
    <mergeCell ref="I2:I3"/>
  </mergeCells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487"/>
  <sheetViews>
    <sheetView view="pageBreakPreview" topLeftCell="A16" zoomScale="50" zoomScaleNormal="80" zoomScaleSheetLayoutView="50" workbookViewId="0">
      <selection activeCell="E6" sqref="E6"/>
    </sheetView>
  </sheetViews>
  <sheetFormatPr defaultRowHeight="15" x14ac:dyDescent="0.25"/>
  <cols>
    <col min="1" max="1" width="21.140625" customWidth="1"/>
    <col min="2" max="2" width="8.140625" style="5" customWidth="1"/>
    <col min="3" max="3" width="7.7109375" style="5" customWidth="1"/>
    <col min="4" max="4" width="30.140625" customWidth="1"/>
    <col min="5" max="5" width="29.140625" customWidth="1"/>
    <col min="6" max="6" width="17.7109375" customWidth="1"/>
    <col min="7" max="7" width="21.28515625" customWidth="1"/>
    <col min="8" max="8" width="17.28515625" customWidth="1"/>
    <col min="9" max="9" width="10.28515625" style="5" customWidth="1"/>
    <col min="10" max="10" width="7.85546875" style="5" customWidth="1"/>
    <col min="11" max="11" width="30" customWidth="1"/>
    <col min="12" max="12" width="29.28515625" customWidth="1"/>
    <col min="13" max="13" width="17.28515625" customWidth="1"/>
    <col min="14" max="14" width="20.85546875" customWidth="1"/>
  </cols>
  <sheetData>
    <row r="1" spans="1:14" s="5" customFormat="1" ht="18.75" x14ac:dyDescent="0.3">
      <c r="A1" s="2" t="s">
        <v>224</v>
      </c>
      <c r="B1" s="49"/>
      <c r="C1" s="49"/>
      <c r="D1" s="49"/>
      <c r="E1" s="49"/>
      <c r="F1" s="49"/>
      <c r="G1" s="49"/>
      <c r="H1" s="61"/>
      <c r="I1" s="61"/>
      <c r="J1" s="61"/>
      <c r="K1" s="61"/>
      <c r="L1" s="61"/>
      <c r="M1" s="61"/>
      <c r="N1" s="61"/>
    </row>
    <row r="2" spans="1:14" ht="18.75" x14ac:dyDescent="0.3">
      <c r="A2" s="594" t="s">
        <v>238</v>
      </c>
      <c r="B2" s="594"/>
      <c r="C2" s="594"/>
      <c r="D2" s="594"/>
      <c r="E2" s="594"/>
      <c r="F2" s="594"/>
      <c r="G2" s="594"/>
      <c r="H2" s="38"/>
      <c r="I2" s="61"/>
      <c r="J2" s="61"/>
      <c r="K2" s="38"/>
      <c r="L2" s="38"/>
      <c r="M2" s="38"/>
      <c r="N2" s="38"/>
    </row>
    <row r="3" spans="1:14" s="5" customFormat="1" ht="18.75" customHeight="1" x14ac:dyDescent="0.25">
      <c r="A3" s="563" t="s">
        <v>113</v>
      </c>
      <c r="B3" s="592" t="s">
        <v>107</v>
      </c>
      <c r="C3" s="592"/>
      <c r="D3" s="563" t="s">
        <v>243</v>
      </c>
      <c r="E3" s="593" t="s">
        <v>236</v>
      </c>
      <c r="F3" s="563" t="s">
        <v>115</v>
      </c>
      <c r="G3" s="563" t="s">
        <v>116</v>
      </c>
      <c r="H3" s="563" t="s">
        <v>113</v>
      </c>
      <c r="I3" s="592" t="s">
        <v>107</v>
      </c>
      <c r="J3" s="592"/>
      <c r="K3" s="563" t="s">
        <v>242</v>
      </c>
      <c r="L3" s="593" t="s">
        <v>236</v>
      </c>
      <c r="M3" s="563" t="s">
        <v>115</v>
      </c>
      <c r="N3" s="563" t="s">
        <v>116</v>
      </c>
    </row>
    <row r="4" spans="1:14" s="5" customFormat="1" ht="102.75" customHeight="1" x14ac:dyDescent="0.25">
      <c r="A4" s="563"/>
      <c r="B4" s="50" t="s">
        <v>53</v>
      </c>
      <c r="C4" s="50" t="s">
        <v>83</v>
      </c>
      <c r="D4" s="563"/>
      <c r="E4" s="593"/>
      <c r="F4" s="563"/>
      <c r="G4" s="563"/>
      <c r="H4" s="563"/>
      <c r="I4" s="50" t="s">
        <v>53</v>
      </c>
      <c r="J4" s="50" t="s">
        <v>83</v>
      </c>
      <c r="K4" s="563"/>
      <c r="L4" s="593"/>
      <c r="M4" s="563"/>
      <c r="N4" s="563"/>
    </row>
    <row r="5" spans="1:14" ht="18.75" x14ac:dyDescent="0.3">
      <c r="A5" s="62" t="s">
        <v>216</v>
      </c>
      <c r="B5" s="35">
        <f>B6+B7+B8+B9+B10+B11+B12+B13+B14+B15+B16+B17+B18+B19+B20+B21+B22+B23+B24+B25+B26+B27+B28+B29+B30+B31+B32+B33+B34+B35+B36+B37+B38+B39+B40+B41+B42+B43+B44+B45+B46+B47+B48+B49+B50+B51+B52+B53+B54+B55+B56+B57+B58+B59+B60+B61+B62+B63+B64+B65+B66+B67+B68+B69+B70+B71+B72+B73+B74+B75+B76+B77+B78+B79+B80+B81+B82+B83+B84+B85+B86+B87+B88+B89+B90+B91+B92+B93+B94+B95+B96+B97+B98+B99+B100+B101+B102+B103+B104+B105+B106+B107+B108+B109+B110+B111+B112+B113+B114+B115+B116+B117+B118+B119+B120+B121+B122+B123+B124+B125+B126+B127+B128+B129+B130+B131+B132+B133+B134+B135+B136+B137+B138+B139+B140+B141+B142+B143+B144+B145+B146+B147</f>
        <v>28</v>
      </c>
      <c r="C5" s="35">
        <f>C6+C7+C8+C9+C10+C11+C12+C13+C14+C15+C16+C17+C18+C19+C20+C21+C22+C23+C24+C25+C26+C27+C28+C29+C30+C31+C32+C33+C34+C35+C36+C37+C38+C39+C40+C41+C42+C43+C44+C45+C46+C47+C48+C49+C50+C51+C52+C53+C54+C55+C56+C57+C58+C59+C60+C61+C62+C63++C64+C65+C66+C67+C68+C69+C70+C71+C72+C73+C74+C75+C76+C77+C78+C79+C80+C81+C82+C83+C84+C85+C86+C87+C88+C89+C90+C91+C93+C92+C94+C95+C96+C97+C98++C99+C100+C101+C102+C103+C104+C105+C106+C107+C108+C109+C110+C111+C112+C113+C114+C115+C116+C117+C118+C119+C120+C121+C122+C123+C124+C125+C126+C127+C128+C129+C130+C131+C132+C133+C134+C135+C136+C137+C138+C139+C140+C141+C142+C143+C144+C145+C146+C147</f>
        <v>28</v>
      </c>
      <c r="D5" s="215"/>
      <c r="E5" s="215"/>
      <c r="F5" s="35">
        <f>SUM(F6:F147)</f>
        <v>16037</v>
      </c>
      <c r="G5" s="215"/>
      <c r="H5" s="62" t="s">
        <v>114</v>
      </c>
      <c r="I5" s="35">
        <f>I6+I7+I9+I10+I11+I12+I13+I14+I15+I16+I17+I18+I19+I20+I21+I22+I23+I24+I25+I26+I27+I28+I29+I30+I31+I32+I33+I34+I35+I36+I37+I38+I39+I40+I41+I42+I43+I44+I45+I46+I47+I48+I49+I50+I51+I52+I53+I54+I55+I56+I57+I58+I59+I60+I61+I62+I63+I64+I65+I66+I67+I68+I69+I70+I71+I72+I73+I74+I75+I76+I77+I78+I79+I80+I81+I82+I83+I84+I85+I86+I87+I88+I89+I90+I91+I92+I93+I94+I95+I96+I97+I98+I99+I100+I101+I102+I103+I104+I105+I106+I107+I108+I109+I110+I111+I112+I113+I114+I115+I116+I117+I118+I119+I120+I121+I122+I123+I124+I125+I126+I127+I128+I129+I130+I131+I132+I133+I134+I135+I136+I137+I138+I139+I140+I141+I142+I143+I144+I145+I146+I147</f>
        <v>12</v>
      </c>
      <c r="J5" s="35">
        <f>SUM(J6:J147)</f>
        <v>12</v>
      </c>
      <c r="K5" s="215"/>
      <c r="L5" s="215"/>
      <c r="M5" s="35">
        <f>SUM(M6:M147)</f>
        <v>1235</v>
      </c>
      <c r="N5" s="215"/>
    </row>
    <row r="6" spans="1:14" ht="56.25" x14ac:dyDescent="0.25">
      <c r="A6" s="157"/>
      <c r="B6" s="231">
        <v>1</v>
      </c>
      <c r="C6" s="231">
        <v>1</v>
      </c>
      <c r="D6" s="229" t="s">
        <v>282</v>
      </c>
      <c r="E6" s="230" t="s">
        <v>283</v>
      </c>
      <c r="F6" s="231">
        <v>1472</v>
      </c>
      <c r="G6" s="230" t="s">
        <v>284</v>
      </c>
      <c r="H6" s="157"/>
      <c r="I6" s="309">
        <v>1</v>
      </c>
      <c r="J6" s="309">
        <v>1</v>
      </c>
      <c r="K6" s="307" t="s">
        <v>321</v>
      </c>
      <c r="L6" s="308" t="s">
        <v>283</v>
      </c>
      <c r="M6" s="309">
        <v>85</v>
      </c>
      <c r="N6" s="308" t="s">
        <v>287</v>
      </c>
    </row>
    <row r="7" spans="1:14" ht="93.75" x14ac:dyDescent="0.25">
      <c r="A7" s="63"/>
      <c r="B7" s="232">
        <v>1</v>
      </c>
      <c r="C7" s="232">
        <v>1</v>
      </c>
      <c r="D7" s="234" t="s">
        <v>285</v>
      </c>
      <c r="E7" s="233" t="s">
        <v>286</v>
      </c>
      <c r="F7" s="232">
        <v>140</v>
      </c>
      <c r="G7" s="233" t="s">
        <v>287</v>
      </c>
      <c r="H7" s="63"/>
      <c r="I7" s="312">
        <v>1</v>
      </c>
      <c r="J7" s="312">
        <v>1</v>
      </c>
      <c r="K7" s="310" t="s">
        <v>322</v>
      </c>
      <c r="L7" s="311" t="s">
        <v>286</v>
      </c>
      <c r="M7" s="312">
        <v>85</v>
      </c>
      <c r="N7" s="311" t="s">
        <v>287</v>
      </c>
    </row>
    <row r="8" spans="1:14" s="473" customFormat="1" ht="168.75" x14ac:dyDescent="0.25">
      <c r="A8" s="477"/>
      <c r="B8" s="474">
        <v>1</v>
      </c>
      <c r="C8" s="474">
        <v>1</v>
      </c>
      <c r="D8" s="478" t="s">
        <v>547</v>
      </c>
      <c r="E8" s="476" t="s">
        <v>543</v>
      </c>
      <c r="F8" s="474">
        <v>25</v>
      </c>
      <c r="G8" s="476" t="s">
        <v>548</v>
      </c>
      <c r="H8" s="477"/>
      <c r="I8" s="475"/>
      <c r="J8" s="475"/>
      <c r="K8" s="483"/>
      <c r="L8" s="484"/>
      <c r="M8" s="475"/>
      <c r="N8" s="484"/>
    </row>
    <row r="9" spans="1:14" ht="75" x14ac:dyDescent="0.25">
      <c r="A9" s="63"/>
      <c r="B9" s="235">
        <v>1</v>
      </c>
      <c r="C9" s="235">
        <v>1</v>
      </c>
      <c r="D9" s="237" t="s">
        <v>288</v>
      </c>
      <c r="E9" s="236" t="s">
        <v>283</v>
      </c>
      <c r="F9" s="235">
        <v>750</v>
      </c>
      <c r="G9" s="236" t="s">
        <v>284</v>
      </c>
      <c r="H9" s="63"/>
      <c r="I9" s="315">
        <v>1</v>
      </c>
      <c r="J9" s="315">
        <v>1</v>
      </c>
      <c r="K9" s="313" t="s">
        <v>323</v>
      </c>
      <c r="L9" s="314" t="s">
        <v>324</v>
      </c>
      <c r="M9" s="315">
        <v>85</v>
      </c>
      <c r="N9" s="314" t="s">
        <v>300</v>
      </c>
    </row>
    <row r="10" spans="1:14" ht="93.75" x14ac:dyDescent="0.25">
      <c r="A10" s="63"/>
      <c r="B10" s="238">
        <v>1</v>
      </c>
      <c r="C10" s="238">
        <v>1</v>
      </c>
      <c r="D10" s="240" t="s">
        <v>289</v>
      </c>
      <c r="E10" s="239" t="s">
        <v>286</v>
      </c>
      <c r="F10" s="238">
        <v>140</v>
      </c>
      <c r="G10" s="239" t="s">
        <v>287</v>
      </c>
      <c r="H10" s="63"/>
      <c r="I10" s="316">
        <v>1</v>
      </c>
      <c r="J10" s="316">
        <v>1</v>
      </c>
      <c r="K10" s="318" t="s">
        <v>325</v>
      </c>
      <c r="L10" s="317" t="s">
        <v>286</v>
      </c>
      <c r="M10" s="316">
        <v>85</v>
      </c>
      <c r="N10" s="317" t="s">
        <v>326</v>
      </c>
    </row>
    <row r="11" spans="1:14" ht="93.75" x14ac:dyDescent="0.25">
      <c r="A11" s="63"/>
      <c r="B11" s="241">
        <v>1</v>
      </c>
      <c r="C11" s="241">
        <v>1</v>
      </c>
      <c r="D11" s="243" t="s">
        <v>290</v>
      </c>
      <c r="E11" s="242" t="s">
        <v>299</v>
      </c>
      <c r="F11" s="241">
        <v>140</v>
      </c>
      <c r="G11" s="242" t="s">
        <v>545</v>
      </c>
      <c r="H11" s="63"/>
      <c r="I11" s="319">
        <v>1</v>
      </c>
      <c r="J11" s="319">
        <v>1</v>
      </c>
      <c r="K11" s="321" t="s">
        <v>327</v>
      </c>
      <c r="L11" s="320" t="s">
        <v>305</v>
      </c>
      <c r="M11" s="319">
        <v>85</v>
      </c>
      <c r="N11" s="320" t="s">
        <v>293</v>
      </c>
    </row>
    <row r="12" spans="1:14" ht="131.25" x14ac:dyDescent="0.25">
      <c r="A12" s="63"/>
      <c r="B12" s="244">
        <v>1</v>
      </c>
      <c r="C12" s="244">
        <v>1</v>
      </c>
      <c r="D12" s="246" t="s">
        <v>291</v>
      </c>
      <c r="E12" s="245" t="s">
        <v>292</v>
      </c>
      <c r="F12" s="244">
        <v>150</v>
      </c>
      <c r="G12" s="245" t="s">
        <v>293</v>
      </c>
      <c r="H12" s="63"/>
      <c r="I12" s="322">
        <v>1</v>
      </c>
      <c r="J12" s="322">
        <v>1</v>
      </c>
      <c r="K12" s="324" t="s">
        <v>328</v>
      </c>
      <c r="L12" s="323" t="s">
        <v>283</v>
      </c>
      <c r="M12" s="322">
        <v>85</v>
      </c>
      <c r="N12" s="323" t="s">
        <v>287</v>
      </c>
    </row>
    <row r="13" spans="1:14" ht="93.75" x14ac:dyDescent="0.25">
      <c r="A13" s="63"/>
      <c r="B13" s="247">
        <v>1</v>
      </c>
      <c r="C13" s="247">
        <v>1</v>
      </c>
      <c r="D13" s="249" t="s">
        <v>294</v>
      </c>
      <c r="E13" s="248" t="s">
        <v>65</v>
      </c>
      <c r="F13" s="247">
        <v>140</v>
      </c>
      <c r="G13" s="248" t="s">
        <v>287</v>
      </c>
      <c r="H13" s="63"/>
      <c r="I13" s="325">
        <v>1</v>
      </c>
      <c r="J13" s="325">
        <v>1</v>
      </c>
      <c r="K13" s="327" t="s">
        <v>329</v>
      </c>
      <c r="L13" s="326" t="s">
        <v>63</v>
      </c>
      <c r="M13" s="325">
        <v>85</v>
      </c>
      <c r="N13" s="326" t="s">
        <v>300</v>
      </c>
    </row>
    <row r="14" spans="1:14" ht="93.75" x14ac:dyDescent="0.25">
      <c r="A14" s="63"/>
      <c r="B14" s="250">
        <v>1</v>
      </c>
      <c r="C14" s="250">
        <v>1</v>
      </c>
      <c r="D14" s="252" t="s">
        <v>295</v>
      </c>
      <c r="E14" s="251" t="s">
        <v>65</v>
      </c>
      <c r="F14" s="250">
        <v>140</v>
      </c>
      <c r="G14" s="251" t="s">
        <v>287</v>
      </c>
      <c r="H14" s="63"/>
      <c r="I14" s="328">
        <v>1</v>
      </c>
      <c r="J14" s="328">
        <v>1</v>
      </c>
      <c r="K14" s="330" t="s">
        <v>330</v>
      </c>
      <c r="L14" s="329" t="s">
        <v>286</v>
      </c>
      <c r="M14" s="328">
        <v>300</v>
      </c>
      <c r="N14" s="329" t="s">
        <v>287</v>
      </c>
    </row>
    <row r="15" spans="1:14" ht="93.75" x14ac:dyDescent="0.25">
      <c r="A15" s="63"/>
      <c r="B15" s="253">
        <v>1</v>
      </c>
      <c r="C15" s="253">
        <v>1</v>
      </c>
      <c r="D15" s="255" t="s">
        <v>296</v>
      </c>
      <c r="E15" s="254" t="s">
        <v>283</v>
      </c>
      <c r="F15" s="253">
        <v>140</v>
      </c>
      <c r="G15" s="254" t="s">
        <v>297</v>
      </c>
      <c r="H15" s="63"/>
      <c r="I15" s="331">
        <v>1</v>
      </c>
      <c r="J15" s="331">
        <v>1</v>
      </c>
      <c r="K15" s="333" t="s">
        <v>331</v>
      </c>
      <c r="L15" s="332" t="s">
        <v>286</v>
      </c>
      <c r="M15" s="331">
        <v>85</v>
      </c>
      <c r="N15" s="332" t="s">
        <v>287</v>
      </c>
    </row>
    <row r="16" spans="1:14" ht="56.25" x14ac:dyDescent="0.25">
      <c r="A16" s="63"/>
      <c r="B16" s="256">
        <v>1</v>
      </c>
      <c r="C16" s="256">
        <v>1</v>
      </c>
      <c r="D16" s="258" t="s">
        <v>298</v>
      </c>
      <c r="E16" s="257" t="s">
        <v>299</v>
      </c>
      <c r="F16" s="256">
        <v>750</v>
      </c>
      <c r="G16" s="257" t="s">
        <v>300</v>
      </c>
      <c r="H16" s="63"/>
      <c r="I16" s="334">
        <v>1</v>
      </c>
      <c r="J16" s="334">
        <v>1</v>
      </c>
      <c r="K16" s="336" t="s">
        <v>332</v>
      </c>
      <c r="L16" s="335" t="s">
        <v>283</v>
      </c>
      <c r="M16" s="334">
        <v>85</v>
      </c>
      <c r="N16" s="335" t="s">
        <v>287</v>
      </c>
    </row>
    <row r="17" spans="1:14" ht="93.75" x14ac:dyDescent="0.25">
      <c r="A17" s="63"/>
      <c r="B17" s="259">
        <v>1</v>
      </c>
      <c r="C17" s="259">
        <v>1</v>
      </c>
      <c r="D17" s="261" t="s">
        <v>301</v>
      </c>
      <c r="E17" s="260" t="s">
        <v>286</v>
      </c>
      <c r="F17" s="259">
        <v>1200</v>
      </c>
      <c r="G17" s="260" t="s">
        <v>302</v>
      </c>
      <c r="H17" s="63"/>
      <c r="I17" s="337">
        <v>1</v>
      </c>
      <c r="J17" s="337">
        <v>1</v>
      </c>
      <c r="K17" s="339" t="s">
        <v>333</v>
      </c>
      <c r="L17" s="338" t="s">
        <v>283</v>
      </c>
      <c r="M17" s="337">
        <v>85</v>
      </c>
      <c r="N17" s="338" t="s">
        <v>287</v>
      </c>
    </row>
    <row r="18" spans="1:14" ht="56.25" x14ac:dyDescent="0.25">
      <c r="A18" s="63"/>
      <c r="B18" s="262">
        <v>1</v>
      </c>
      <c r="C18" s="262">
        <v>1</v>
      </c>
      <c r="D18" s="264" t="s">
        <v>303</v>
      </c>
      <c r="E18" s="263" t="s">
        <v>283</v>
      </c>
      <c r="F18" s="262">
        <v>420</v>
      </c>
      <c r="G18" s="263" t="s">
        <v>297</v>
      </c>
      <c r="H18" s="63"/>
      <c r="I18" s="340">
        <v>1</v>
      </c>
      <c r="J18" s="340">
        <v>1</v>
      </c>
      <c r="K18" s="342" t="s">
        <v>334</v>
      </c>
      <c r="L18" s="341" t="s">
        <v>292</v>
      </c>
      <c r="M18" s="340">
        <v>85</v>
      </c>
      <c r="N18" s="341" t="s">
        <v>287</v>
      </c>
    </row>
    <row r="19" spans="1:14" ht="56.25" x14ac:dyDescent="0.25">
      <c r="A19" s="63"/>
      <c r="B19" s="265">
        <v>1</v>
      </c>
      <c r="C19" s="265">
        <v>1</v>
      </c>
      <c r="D19" s="267" t="s">
        <v>304</v>
      </c>
      <c r="E19" s="266" t="s">
        <v>305</v>
      </c>
      <c r="F19" s="265">
        <v>154</v>
      </c>
      <c r="G19" s="266" t="s">
        <v>297</v>
      </c>
      <c r="H19" s="63"/>
      <c r="I19" s="21">
        <v>0</v>
      </c>
      <c r="J19" s="21">
        <v>0</v>
      </c>
      <c r="K19" s="67"/>
      <c r="L19" s="97"/>
      <c r="M19" s="21">
        <v>0</v>
      </c>
      <c r="N19" s="55"/>
    </row>
    <row r="20" spans="1:14" ht="56.25" x14ac:dyDescent="0.25">
      <c r="A20" s="63"/>
      <c r="B20" s="268">
        <v>1</v>
      </c>
      <c r="C20" s="268">
        <v>1</v>
      </c>
      <c r="D20" s="270" t="s">
        <v>306</v>
      </c>
      <c r="E20" s="269" t="s">
        <v>283</v>
      </c>
      <c r="F20" s="268">
        <v>400</v>
      </c>
      <c r="G20" s="269" t="s">
        <v>287</v>
      </c>
      <c r="H20" s="63"/>
      <c r="I20" s="21">
        <v>0</v>
      </c>
      <c r="J20" s="21">
        <v>0</v>
      </c>
      <c r="K20" s="67"/>
      <c r="L20" s="97"/>
      <c r="M20" s="21">
        <v>0</v>
      </c>
      <c r="N20" s="55"/>
    </row>
    <row r="21" spans="1:14" ht="56.25" x14ac:dyDescent="0.25">
      <c r="A21" s="63"/>
      <c r="B21" s="271">
        <v>1</v>
      </c>
      <c r="C21" s="271">
        <v>1</v>
      </c>
      <c r="D21" s="273" t="s">
        <v>307</v>
      </c>
      <c r="E21" s="272" t="s">
        <v>283</v>
      </c>
      <c r="F21" s="271">
        <v>280</v>
      </c>
      <c r="G21" s="272" t="s">
        <v>284</v>
      </c>
      <c r="H21" s="63"/>
      <c r="I21" s="21">
        <v>0</v>
      </c>
      <c r="J21" s="21">
        <v>0</v>
      </c>
      <c r="K21" s="67"/>
      <c r="L21" s="97"/>
      <c r="M21" s="21">
        <v>0</v>
      </c>
      <c r="N21" s="55"/>
    </row>
    <row r="22" spans="1:14" ht="75" x14ac:dyDescent="0.25">
      <c r="A22" s="63"/>
      <c r="B22" s="274">
        <v>1</v>
      </c>
      <c r="C22" s="274">
        <v>1</v>
      </c>
      <c r="D22" s="276" t="s">
        <v>308</v>
      </c>
      <c r="E22" s="275" t="s">
        <v>544</v>
      </c>
      <c r="F22" s="274">
        <v>300</v>
      </c>
      <c r="G22" s="476" t="s">
        <v>287</v>
      </c>
      <c r="H22" s="63"/>
      <c r="I22" s="21">
        <v>0</v>
      </c>
      <c r="J22" s="21">
        <v>0</v>
      </c>
      <c r="K22" s="67"/>
      <c r="L22" s="97"/>
      <c r="M22" s="21">
        <v>0</v>
      </c>
      <c r="N22" s="55"/>
    </row>
    <row r="23" spans="1:14" ht="56.25" x14ac:dyDescent="0.25">
      <c r="A23" s="63"/>
      <c r="B23" s="277">
        <v>1</v>
      </c>
      <c r="C23" s="277">
        <v>1</v>
      </c>
      <c r="D23" s="279" t="s">
        <v>309</v>
      </c>
      <c r="E23" s="278" t="s">
        <v>283</v>
      </c>
      <c r="F23" s="277">
        <v>400</v>
      </c>
      <c r="G23" s="476" t="s">
        <v>287</v>
      </c>
      <c r="H23" s="63"/>
      <c r="I23" s="21">
        <v>0</v>
      </c>
      <c r="J23" s="21">
        <v>0</v>
      </c>
      <c r="K23" s="67"/>
      <c r="L23" s="97"/>
      <c r="M23" s="21">
        <v>0</v>
      </c>
      <c r="N23" s="55"/>
    </row>
    <row r="24" spans="1:14" ht="56.25" x14ac:dyDescent="0.25">
      <c r="A24" s="63"/>
      <c r="B24" s="280">
        <v>1</v>
      </c>
      <c r="C24" s="280">
        <v>1</v>
      </c>
      <c r="D24" s="281" t="s">
        <v>310</v>
      </c>
      <c r="E24" s="476" t="s">
        <v>283</v>
      </c>
      <c r="F24" s="369">
        <v>6410</v>
      </c>
      <c r="G24" s="476" t="s">
        <v>297</v>
      </c>
      <c r="H24" s="63"/>
      <c r="I24" s="21">
        <v>0</v>
      </c>
      <c r="J24" s="21">
        <v>0</v>
      </c>
      <c r="K24" s="67"/>
      <c r="L24" s="97"/>
      <c r="M24" s="21">
        <v>0</v>
      </c>
      <c r="N24" s="55"/>
    </row>
    <row r="25" spans="1:14" ht="93.75" x14ac:dyDescent="0.25">
      <c r="A25" s="63"/>
      <c r="B25" s="282">
        <v>1</v>
      </c>
      <c r="C25" s="282">
        <v>1</v>
      </c>
      <c r="D25" s="284" t="s">
        <v>311</v>
      </c>
      <c r="E25" s="283" t="s">
        <v>286</v>
      </c>
      <c r="F25" s="282">
        <v>176</v>
      </c>
      <c r="G25" s="283" t="s">
        <v>284</v>
      </c>
      <c r="H25" s="63"/>
      <c r="I25" s="21">
        <v>0</v>
      </c>
      <c r="J25" s="21">
        <v>0</v>
      </c>
      <c r="K25" s="67"/>
      <c r="L25" s="97"/>
      <c r="M25" s="21">
        <v>0</v>
      </c>
      <c r="N25" s="55"/>
    </row>
    <row r="26" spans="1:14" ht="93.75" x14ac:dyDescent="0.25">
      <c r="A26" s="63"/>
      <c r="B26" s="285">
        <v>1</v>
      </c>
      <c r="C26" s="285">
        <v>1</v>
      </c>
      <c r="D26" s="287" t="s">
        <v>312</v>
      </c>
      <c r="E26" s="286" t="s">
        <v>286</v>
      </c>
      <c r="F26" s="285">
        <v>500</v>
      </c>
      <c r="G26" s="286" t="s">
        <v>313</v>
      </c>
      <c r="H26" s="63"/>
      <c r="I26" s="21">
        <v>0</v>
      </c>
      <c r="J26" s="21">
        <v>0</v>
      </c>
      <c r="K26" s="67"/>
      <c r="L26" s="97"/>
      <c r="M26" s="21">
        <v>0</v>
      </c>
      <c r="N26" s="55"/>
    </row>
    <row r="27" spans="1:14" ht="93.75" x14ac:dyDescent="0.25">
      <c r="A27" s="63"/>
      <c r="B27" s="288">
        <v>1</v>
      </c>
      <c r="C27" s="288">
        <v>1</v>
      </c>
      <c r="D27" s="290" t="s">
        <v>314</v>
      </c>
      <c r="E27" s="289" t="s">
        <v>286</v>
      </c>
      <c r="F27" s="288">
        <v>150</v>
      </c>
      <c r="G27" s="289" t="s">
        <v>287</v>
      </c>
      <c r="H27" s="63"/>
      <c r="I27" s="21">
        <v>0</v>
      </c>
      <c r="J27" s="21">
        <v>0</v>
      </c>
      <c r="K27" s="67"/>
      <c r="L27" s="97"/>
      <c r="M27" s="21">
        <v>0</v>
      </c>
      <c r="N27" s="55"/>
    </row>
    <row r="28" spans="1:14" ht="75" x14ac:dyDescent="0.25">
      <c r="A28" s="63"/>
      <c r="B28" s="291">
        <v>1</v>
      </c>
      <c r="C28" s="291">
        <v>1</v>
      </c>
      <c r="D28" s="293" t="s">
        <v>315</v>
      </c>
      <c r="E28" s="292" t="s">
        <v>544</v>
      </c>
      <c r="F28" s="291">
        <v>600</v>
      </c>
      <c r="G28" s="476" t="s">
        <v>287</v>
      </c>
      <c r="H28" s="63"/>
      <c r="I28" s="21">
        <v>0</v>
      </c>
      <c r="J28" s="21">
        <v>0</v>
      </c>
      <c r="K28" s="67"/>
      <c r="L28" s="97"/>
      <c r="M28" s="21">
        <v>0</v>
      </c>
      <c r="N28" s="55"/>
    </row>
    <row r="29" spans="1:14" ht="63.75" customHeight="1" x14ac:dyDescent="0.25">
      <c r="A29" s="63"/>
      <c r="B29" s="294">
        <v>1</v>
      </c>
      <c r="C29" s="294">
        <v>1</v>
      </c>
      <c r="D29" s="295" t="s">
        <v>316</v>
      </c>
      <c r="E29" s="476" t="s">
        <v>283</v>
      </c>
      <c r="F29" s="294">
        <v>140</v>
      </c>
      <c r="G29" s="476" t="s">
        <v>284</v>
      </c>
      <c r="H29" s="63"/>
      <c r="I29" s="21">
        <v>0</v>
      </c>
      <c r="J29" s="21">
        <v>0</v>
      </c>
      <c r="K29" s="67"/>
      <c r="L29" s="97"/>
      <c r="M29" s="21">
        <v>0</v>
      </c>
      <c r="N29" s="55"/>
    </row>
    <row r="30" spans="1:14" ht="93.75" x14ac:dyDescent="0.25">
      <c r="A30" s="63"/>
      <c r="B30" s="296">
        <v>1</v>
      </c>
      <c r="C30" s="296">
        <v>1</v>
      </c>
      <c r="D30" s="298" t="s">
        <v>317</v>
      </c>
      <c r="E30" s="297" t="s">
        <v>286</v>
      </c>
      <c r="F30" s="296">
        <v>140</v>
      </c>
      <c r="G30" s="297" t="s">
        <v>284</v>
      </c>
      <c r="H30" s="63"/>
      <c r="I30" s="21">
        <v>0</v>
      </c>
      <c r="J30" s="21">
        <v>0</v>
      </c>
      <c r="K30" s="67"/>
      <c r="L30" s="97"/>
      <c r="M30" s="21">
        <v>0</v>
      </c>
      <c r="N30" s="55"/>
    </row>
    <row r="31" spans="1:14" ht="93.75" x14ac:dyDescent="0.25">
      <c r="A31" s="63"/>
      <c r="B31" s="299">
        <v>1</v>
      </c>
      <c r="C31" s="299">
        <v>1</v>
      </c>
      <c r="D31" s="301" t="s">
        <v>318</v>
      </c>
      <c r="E31" s="300" t="s">
        <v>286</v>
      </c>
      <c r="F31" s="299">
        <v>140</v>
      </c>
      <c r="G31" s="300" t="s">
        <v>287</v>
      </c>
      <c r="H31" s="63"/>
      <c r="I31" s="21">
        <v>0</v>
      </c>
      <c r="J31" s="21">
        <v>0</v>
      </c>
      <c r="K31" s="67"/>
      <c r="L31" s="97"/>
      <c r="M31" s="21">
        <v>0</v>
      </c>
      <c r="N31" s="55"/>
    </row>
    <row r="32" spans="1:14" ht="159" customHeight="1" x14ac:dyDescent="0.25">
      <c r="A32" s="63"/>
      <c r="B32" s="302">
        <v>1</v>
      </c>
      <c r="C32" s="302">
        <v>1</v>
      </c>
      <c r="D32" s="304" t="s">
        <v>319</v>
      </c>
      <c r="E32" s="303" t="s">
        <v>543</v>
      </c>
      <c r="F32" s="302">
        <v>140</v>
      </c>
      <c r="G32" s="476" t="s">
        <v>546</v>
      </c>
      <c r="H32" s="63"/>
      <c r="I32" s="21">
        <v>0</v>
      </c>
      <c r="J32" s="21">
        <v>0</v>
      </c>
      <c r="K32" s="67"/>
      <c r="L32" s="97"/>
      <c r="M32" s="21">
        <v>0</v>
      </c>
      <c r="N32" s="55"/>
    </row>
    <row r="33" spans="1:14" ht="78" customHeight="1" x14ac:dyDescent="0.25">
      <c r="A33" s="63"/>
      <c r="B33" s="305">
        <v>1</v>
      </c>
      <c r="C33" s="305">
        <v>1</v>
      </c>
      <c r="D33" s="306" t="s">
        <v>320</v>
      </c>
      <c r="E33" s="476" t="s">
        <v>64</v>
      </c>
      <c r="F33" s="305">
        <v>500</v>
      </c>
      <c r="G33" s="476" t="s">
        <v>287</v>
      </c>
      <c r="H33" s="63"/>
      <c r="I33" s="21">
        <v>0</v>
      </c>
      <c r="J33" s="21">
        <v>0</v>
      </c>
      <c r="K33" s="67"/>
      <c r="L33" s="97"/>
      <c r="M33" s="21">
        <v>0</v>
      </c>
      <c r="N33" s="55"/>
    </row>
    <row r="34" spans="1:14" ht="18.75" x14ac:dyDescent="0.25">
      <c r="A34" s="63"/>
      <c r="B34" s="21">
        <v>0</v>
      </c>
      <c r="C34" s="21">
        <v>0</v>
      </c>
      <c r="D34" s="67"/>
      <c r="E34" s="97"/>
      <c r="F34" s="21">
        <v>0</v>
      </c>
      <c r="G34" s="55"/>
      <c r="H34" s="63"/>
      <c r="I34" s="21">
        <v>0</v>
      </c>
      <c r="J34" s="21">
        <v>0</v>
      </c>
      <c r="K34" s="67"/>
      <c r="L34" s="97"/>
      <c r="M34" s="21">
        <v>0</v>
      </c>
      <c r="N34" s="55"/>
    </row>
    <row r="35" spans="1:14" ht="18.75" x14ac:dyDescent="0.25">
      <c r="A35" s="63"/>
      <c r="B35" s="21">
        <v>0</v>
      </c>
      <c r="C35" s="21">
        <v>0</v>
      </c>
      <c r="D35" s="67"/>
      <c r="E35" s="97"/>
      <c r="F35" s="21">
        <v>0</v>
      </c>
      <c r="G35" s="55"/>
      <c r="H35" s="63"/>
      <c r="I35" s="21">
        <v>0</v>
      </c>
      <c r="J35" s="21">
        <v>0</v>
      </c>
      <c r="K35" s="67"/>
      <c r="L35" s="97"/>
      <c r="M35" s="21">
        <v>0</v>
      </c>
      <c r="N35" s="55"/>
    </row>
    <row r="36" spans="1:14" ht="18.75" x14ac:dyDescent="0.25">
      <c r="A36" s="63"/>
      <c r="B36" s="21">
        <v>0</v>
      </c>
      <c r="C36" s="21">
        <v>0</v>
      </c>
      <c r="D36" s="67"/>
      <c r="E36" s="97"/>
      <c r="F36" s="21">
        <v>0</v>
      </c>
      <c r="G36" s="55"/>
      <c r="H36" s="63"/>
      <c r="I36" s="21">
        <v>0</v>
      </c>
      <c r="J36" s="21">
        <v>0</v>
      </c>
      <c r="K36" s="67"/>
      <c r="L36" s="97"/>
      <c r="M36" s="21">
        <v>0</v>
      </c>
      <c r="N36" s="55"/>
    </row>
    <row r="37" spans="1:14" ht="18.75" x14ac:dyDescent="0.25">
      <c r="A37" s="63"/>
      <c r="B37" s="21">
        <v>0</v>
      </c>
      <c r="C37" s="21">
        <v>0</v>
      </c>
      <c r="D37" s="67"/>
      <c r="E37" s="97"/>
      <c r="F37" s="21">
        <v>0</v>
      </c>
      <c r="G37" s="55"/>
      <c r="H37" s="63"/>
      <c r="I37" s="21">
        <v>0</v>
      </c>
      <c r="J37" s="21">
        <v>0</v>
      </c>
      <c r="K37" s="67"/>
      <c r="L37" s="97"/>
      <c r="M37" s="21">
        <v>0</v>
      </c>
      <c r="N37" s="55"/>
    </row>
    <row r="38" spans="1:14" ht="18.75" x14ac:dyDescent="0.25">
      <c r="A38" s="63"/>
      <c r="B38" s="21">
        <v>0</v>
      </c>
      <c r="C38" s="21">
        <v>0</v>
      </c>
      <c r="D38" s="67"/>
      <c r="E38" s="97"/>
      <c r="F38" s="21">
        <v>0</v>
      </c>
      <c r="G38" s="55"/>
      <c r="H38" s="63"/>
      <c r="I38" s="21">
        <v>0</v>
      </c>
      <c r="J38" s="21">
        <v>0</v>
      </c>
      <c r="K38" s="67"/>
      <c r="L38" s="97"/>
      <c r="M38" s="21">
        <v>0</v>
      </c>
      <c r="N38" s="55"/>
    </row>
    <row r="39" spans="1:14" ht="18.75" x14ac:dyDescent="0.25">
      <c r="A39" s="63"/>
      <c r="B39" s="21">
        <v>0</v>
      </c>
      <c r="C39" s="21">
        <v>0</v>
      </c>
      <c r="D39" s="67"/>
      <c r="E39" s="97"/>
      <c r="F39" s="21">
        <v>0</v>
      </c>
      <c r="G39" s="55"/>
      <c r="H39" s="63"/>
      <c r="I39" s="21">
        <v>0</v>
      </c>
      <c r="J39" s="21">
        <v>0</v>
      </c>
      <c r="K39" s="67"/>
      <c r="L39" s="97"/>
      <c r="M39" s="21">
        <v>0</v>
      </c>
      <c r="N39" s="55"/>
    </row>
    <row r="40" spans="1:14" ht="18.75" x14ac:dyDescent="0.25">
      <c r="A40" s="63"/>
      <c r="B40" s="21">
        <v>0</v>
      </c>
      <c r="C40" s="21">
        <v>0</v>
      </c>
      <c r="D40" s="67"/>
      <c r="E40" s="97"/>
      <c r="F40" s="21">
        <v>0</v>
      </c>
      <c r="G40" s="55"/>
      <c r="H40" s="63"/>
      <c r="I40" s="21">
        <v>0</v>
      </c>
      <c r="J40" s="21">
        <v>0</v>
      </c>
      <c r="K40" s="67"/>
      <c r="L40" s="97"/>
      <c r="M40" s="21">
        <v>0</v>
      </c>
      <c r="N40" s="55"/>
    </row>
    <row r="41" spans="1:14" ht="18.75" x14ac:dyDescent="0.25">
      <c r="A41" s="63"/>
      <c r="B41" s="21">
        <v>0</v>
      </c>
      <c r="C41" s="21">
        <v>0</v>
      </c>
      <c r="D41" s="67"/>
      <c r="E41" s="97"/>
      <c r="F41" s="21">
        <v>0</v>
      </c>
      <c r="G41" s="55"/>
      <c r="H41" s="63"/>
      <c r="I41" s="21">
        <v>0</v>
      </c>
      <c r="J41" s="21">
        <v>0</v>
      </c>
      <c r="K41" s="67"/>
      <c r="L41" s="97"/>
      <c r="M41" s="21">
        <v>0</v>
      </c>
      <c r="N41" s="55"/>
    </row>
    <row r="42" spans="1:14" ht="18.75" x14ac:dyDescent="0.25">
      <c r="A42" s="63"/>
      <c r="B42" s="21">
        <v>0</v>
      </c>
      <c r="C42" s="21">
        <v>0</v>
      </c>
      <c r="D42" s="67"/>
      <c r="E42" s="97"/>
      <c r="F42" s="21">
        <v>0</v>
      </c>
      <c r="G42" s="55"/>
      <c r="H42" s="63"/>
      <c r="I42" s="21">
        <v>0</v>
      </c>
      <c r="J42" s="21">
        <v>0</v>
      </c>
      <c r="K42" s="67"/>
      <c r="L42" s="97"/>
      <c r="M42" s="21">
        <v>0</v>
      </c>
      <c r="N42" s="55"/>
    </row>
    <row r="43" spans="1:14" ht="18.75" x14ac:dyDescent="0.25">
      <c r="A43" s="63"/>
      <c r="B43" s="21">
        <v>0</v>
      </c>
      <c r="C43" s="21">
        <v>0</v>
      </c>
      <c r="D43" s="67"/>
      <c r="E43" s="97"/>
      <c r="F43" s="21">
        <v>0</v>
      </c>
      <c r="G43" s="55"/>
      <c r="H43" s="63"/>
      <c r="I43" s="21">
        <v>0</v>
      </c>
      <c r="J43" s="21">
        <v>0</v>
      </c>
      <c r="K43" s="67"/>
      <c r="L43" s="97"/>
      <c r="M43" s="21">
        <v>0</v>
      </c>
      <c r="N43" s="55"/>
    </row>
    <row r="44" spans="1:14" ht="18.75" x14ac:dyDescent="0.25">
      <c r="A44" s="63"/>
      <c r="B44" s="21">
        <v>0</v>
      </c>
      <c r="C44" s="21">
        <v>0</v>
      </c>
      <c r="D44" s="67"/>
      <c r="E44" s="97"/>
      <c r="F44" s="21">
        <v>0</v>
      </c>
      <c r="G44" s="55"/>
      <c r="H44" s="63"/>
      <c r="I44" s="21">
        <v>0</v>
      </c>
      <c r="J44" s="21">
        <v>0</v>
      </c>
      <c r="K44" s="67"/>
      <c r="L44" s="97"/>
      <c r="M44" s="21">
        <v>0</v>
      </c>
      <c r="N44" s="55"/>
    </row>
    <row r="45" spans="1:14" ht="18.75" x14ac:dyDescent="0.25">
      <c r="A45" s="63"/>
      <c r="B45" s="21">
        <v>0</v>
      </c>
      <c r="C45" s="21">
        <v>0</v>
      </c>
      <c r="D45" s="67"/>
      <c r="E45" s="97"/>
      <c r="F45" s="21">
        <v>0</v>
      </c>
      <c r="G45" s="55"/>
      <c r="H45" s="63"/>
      <c r="I45" s="21">
        <v>0</v>
      </c>
      <c r="J45" s="21">
        <v>0</v>
      </c>
      <c r="K45" s="67"/>
      <c r="L45" s="97"/>
      <c r="M45" s="21">
        <v>0</v>
      </c>
      <c r="N45" s="55"/>
    </row>
    <row r="46" spans="1:14" ht="18.75" x14ac:dyDescent="0.25">
      <c r="A46" s="63"/>
      <c r="B46" s="21">
        <v>0</v>
      </c>
      <c r="C46" s="21">
        <v>0</v>
      </c>
      <c r="D46" s="67"/>
      <c r="E46" s="97"/>
      <c r="F46" s="21">
        <v>0</v>
      </c>
      <c r="G46" s="55"/>
      <c r="H46" s="63"/>
      <c r="I46" s="21">
        <v>0</v>
      </c>
      <c r="J46" s="21">
        <v>0</v>
      </c>
      <c r="K46" s="67"/>
      <c r="L46" s="97"/>
      <c r="M46" s="21">
        <v>0</v>
      </c>
      <c r="N46" s="55"/>
    </row>
    <row r="47" spans="1:14" ht="18.75" x14ac:dyDescent="0.25">
      <c r="A47" s="63"/>
      <c r="B47" s="21">
        <v>0</v>
      </c>
      <c r="C47" s="21">
        <v>0</v>
      </c>
      <c r="D47" s="67"/>
      <c r="E47" s="97"/>
      <c r="F47" s="21">
        <v>0</v>
      </c>
      <c r="G47" s="55"/>
      <c r="H47" s="63"/>
      <c r="I47" s="21">
        <v>0</v>
      </c>
      <c r="J47" s="21">
        <v>0</v>
      </c>
      <c r="K47" s="67"/>
      <c r="L47" s="97"/>
      <c r="M47" s="21">
        <v>0</v>
      </c>
      <c r="N47" s="55"/>
    </row>
    <row r="48" spans="1:14" ht="18.75" x14ac:dyDescent="0.25">
      <c r="A48" s="63"/>
      <c r="B48" s="21">
        <v>0</v>
      </c>
      <c r="C48" s="21">
        <v>0</v>
      </c>
      <c r="D48" s="67"/>
      <c r="E48" s="97"/>
      <c r="F48" s="21">
        <v>0</v>
      </c>
      <c r="G48" s="55"/>
      <c r="H48" s="63"/>
      <c r="I48" s="21">
        <v>0</v>
      </c>
      <c r="J48" s="21">
        <v>0</v>
      </c>
      <c r="K48" s="67"/>
      <c r="L48" s="97"/>
      <c r="M48" s="21">
        <v>0</v>
      </c>
      <c r="N48" s="55"/>
    </row>
    <row r="49" spans="1:14" ht="18.75" x14ac:dyDescent="0.25">
      <c r="A49" s="63"/>
      <c r="B49" s="21">
        <v>0</v>
      </c>
      <c r="C49" s="21">
        <v>0</v>
      </c>
      <c r="D49" s="67"/>
      <c r="E49" s="97"/>
      <c r="F49" s="21">
        <v>0</v>
      </c>
      <c r="G49" s="55"/>
      <c r="H49" s="63"/>
      <c r="I49" s="21">
        <v>0</v>
      </c>
      <c r="J49" s="21">
        <v>0</v>
      </c>
      <c r="K49" s="67"/>
      <c r="L49" s="97"/>
      <c r="M49" s="21">
        <v>0</v>
      </c>
      <c r="N49" s="55"/>
    </row>
    <row r="50" spans="1:14" ht="18.75" x14ac:dyDescent="0.25">
      <c r="A50" s="63"/>
      <c r="B50" s="21">
        <v>0</v>
      </c>
      <c r="C50" s="21">
        <v>0</v>
      </c>
      <c r="D50" s="67"/>
      <c r="E50" s="97"/>
      <c r="F50" s="21">
        <v>0</v>
      </c>
      <c r="G50" s="55"/>
      <c r="H50" s="63"/>
      <c r="I50" s="21">
        <v>0</v>
      </c>
      <c r="J50" s="21">
        <v>0</v>
      </c>
      <c r="K50" s="67"/>
      <c r="L50" s="97"/>
      <c r="M50" s="21">
        <v>0</v>
      </c>
      <c r="N50" s="55"/>
    </row>
    <row r="51" spans="1:14" ht="18.75" x14ac:dyDescent="0.25">
      <c r="A51" s="63"/>
      <c r="B51" s="21">
        <v>0</v>
      </c>
      <c r="C51" s="21">
        <v>0</v>
      </c>
      <c r="D51" s="67"/>
      <c r="E51" s="97"/>
      <c r="F51" s="21">
        <v>0</v>
      </c>
      <c r="G51" s="55"/>
      <c r="H51" s="63"/>
      <c r="I51" s="21">
        <v>0</v>
      </c>
      <c r="J51" s="21">
        <v>0</v>
      </c>
      <c r="K51" s="67"/>
      <c r="L51" s="97"/>
      <c r="M51" s="21">
        <v>0</v>
      </c>
      <c r="N51" s="55"/>
    </row>
    <row r="52" spans="1:14" ht="18.75" x14ac:dyDescent="0.25">
      <c r="A52" s="63"/>
      <c r="B52" s="21">
        <v>0</v>
      </c>
      <c r="C52" s="21">
        <v>0</v>
      </c>
      <c r="D52" s="67"/>
      <c r="E52" s="97"/>
      <c r="F52" s="21">
        <v>0</v>
      </c>
      <c r="G52" s="55"/>
      <c r="H52" s="63"/>
      <c r="I52" s="21">
        <v>0</v>
      </c>
      <c r="J52" s="21">
        <v>0</v>
      </c>
      <c r="K52" s="67"/>
      <c r="L52" s="97"/>
      <c r="M52" s="21">
        <v>0</v>
      </c>
      <c r="N52" s="55"/>
    </row>
    <row r="53" spans="1:14" ht="18.75" x14ac:dyDescent="0.25">
      <c r="A53" s="63"/>
      <c r="B53" s="21">
        <v>0</v>
      </c>
      <c r="C53" s="21">
        <v>0</v>
      </c>
      <c r="D53" s="67"/>
      <c r="E53" s="97"/>
      <c r="F53" s="21">
        <v>0</v>
      </c>
      <c r="G53" s="55"/>
      <c r="H53" s="63"/>
      <c r="I53" s="21">
        <v>0</v>
      </c>
      <c r="J53" s="21">
        <v>0</v>
      </c>
      <c r="K53" s="67"/>
      <c r="L53" s="97"/>
      <c r="M53" s="21">
        <v>0</v>
      </c>
      <c r="N53" s="55"/>
    </row>
    <row r="54" spans="1:14" ht="18.75" x14ac:dyDescent="0.25">
      <c r="A54" s="63"/>
      <c r="B54" s="21">
        <v>0</v>
      </c>
      <c r="C54" s="21">
        <v>0</v>
      </c>
      <c r="D54" s="67"/>
      <c r="E54" s="97"/>
      <c r="F54" s="21">
        <v>0</v>
      </c>
      <c r="G54" s="55"/>
      <c r="H54" s="63"/>
      <c r="I54" s="21">
        <v>0</v>
      </c>
      <c r="J54" s="21">
        <v>0</v>
      </c>
      <c r="K54" s="67"/>
      <c r="L54" s="97"/>
      <c r="M54" s="21">
        <v>0</v>
      </c>
      <c r="N54" s="55"/>
    </row>
    <row r="55" spans="1:14" ht="18.75" x14ac:dyDescent="0.25">
      <c r="A55" s="63"/>
      <c r="B55" s="21">
        <v>0</v>
      </c>
      <c r="C55" s="21">
        <v>0</v>
      </c>
      <c r="D55" s="67"/>
      <c r="E55" s="97"/>
      <c r="F55" s="21">
        <v>0</v>
      </c>
      <c r="G55" s="55"/>
      <c r="H55" s="63"/>
      <c r="I55" s="21">
        <v>0</v>
      </c>
      <c r="J55" s="21">
        <v>0</v>
      </c>
      <c r="K55" s="67"/>
      <c r="L55" s="97"/>
      <c r="M55" s="21">
        <v>0</v>
      </c>
      <c r="N55" s="55"/>
    </row>
    <row r="56" spans="1:14" ht="18.75" x14ac:dyDescent="0.25">
      <c r="A56" s="63"/>
      <c r="B56" s="21">
        <v>0</v>
      </c>
      <c r="C56" s="21">
        <v>0</v>
      </c>
      <c r="D56" s="67"/>
      <c r="E56" s="97"/>
      <c r="F56" s="21">
        <v>0</v>
      </c>
      <c r="G56" s="55"/>
      <c r="H56" s="63"/>
      <c r="I56" s="21">
        <v>0</v>
      </c>
      <c r="J56" s="21">
        <v>0</v>
      </c>
      <c r="K56" s="67"/>
      <c r="L56" s="97"/>
      <c r="M56" s="21">
        <v>0</v>
      </c>
      <c r="N56" s="55"/>
    </row>
    <row r="57" spans="1:14" ht="18.75" x14ac:dyDescent="0.25">
      <c r="A57" s="63"/>
      <c r="B57" s="21">
        <v>0</v>
      </c>
      <c r="C57" s="21">
        <v>0</v>
      </c>
      <c r="D57" s="67"/>
      <c r="E57" s="97"/>
      <c r="F57" s="21">
        <v>0</v>
      </c>
      <c r="G57" s="55"/>
      <c r="H57" s="63"/>
      <c r="I57" s="21">
        <v>0</v>
      </c>
      <c r="J57" s="21">
        <v>0</v>
      </c>
      <c r="K57" s="67"/>
      <c r="L57" s="97"/>
      <c r="M57" s="21">
        <v>0</v>
      </c>
      <c r="N57" s="55"/>
    </row>
    <row r="58" spans="1:14" ht="18.75" x14ac:dyDescent="0.25">
      <c r="A58" s="63"/>
      <c r="B58" s="21">
        <v>0</v>
      </c>
      <c r="C58" s="21">
        <v>0</v>
      </c>
      <c r="D58" s="67"/>
      <c r="E58" s="97"/>
      <c r="F58" s="21">
        <v>0</v>
      </c>
      <c r="G58" s="55"/>
      <c r="H58" s="63"/>
      <c r="I58" s="21">
        <v>0</v>
      </c>
      <c r="J58" s="21">
        <v>0</v>
      </c>
      <c r="K58" s="67"/>
      <c r="L58" s="97"/>
      <c r="M58" s="21">
        <v>0</v>
      </c>
      <c r="N58" s="55"/>
    </row>
    <row r="59" spans="1:14" ht="18.75" x14ac:dyDescent="0.25">
      <c r="A59" s="63"/>
      <c r="B59" s="21">
        <v>0</v>
      </c>
      <c r="C59" s="21">
        <v>0</v>
      </c>
      <c r="D59" s="67"/>
      <c r="E59" s="97"/>
      <c r="F59" s="21">
        <v>0</v>
      </c>
      <c r="G59" s="55"/>
      <c r="H59" s="63"/>
      <c r="I59" s="21">
        <v>0</v>
      </c>
      <c r="J59" s="21">
        <v>0</v>
      </c>
      <c r="K59" s="67"/>
      <c r="L59" s="97"/>
      <c r="M59" s="21">
        <v>0</v>
      </c>
      <c r="N59" s="55"/>
    </row>
    <row r="60" spans="1:14" ht="18.75" x14ac:dyDescent="0.25">
      <c r="A60" s="63"/>
      <c r="B60" s="21">
        <v>0</v>
      </c>
      <c r="C60" s="21">
        <v>0</v>
      </c>
      <c r="D60" s="67"/>
      <c r="E60" s="97"/>
      <c r="F60" s="21">
        <v>0</v>
      </c>
      <c r="G60" s="55"/>
      <c r="H60" s="63"/>
      <c r="I60" s="21">
        <v>0</v>
      </c>
      <c r="J60" s="21">
        <v>0</v>
      </c>
      <c r="K60" s="67"/>
      <c r="L60" s="97"/>
      <c r="M60" s="21">
        <v>0</v>
      </c>
      <c r="N60" s="55"/>
    </row>
    <row r="61" spans="1:14" ht="18.75" x14ac:dyDescent="0.25">
      <c r="A61" s="63"/>
      <c r="B61" s="21">
        <v>0</v>
      </c>
      <c r="C61" s="21">
        <v>0</v>
      </c>
      <c r="D61" s="67"/>
      <c r="E61" s="97"/>
      <c r="F61" s="21">
        <v>0</v>
      </c>
      <c r="G61" s="55"/>
      <c r="H61" s="63"/>
      <c r="I61" s="21">
        <v>0</v>
      </c>
      <c r="J61" s="21">
        <v>0</v>
      </c>
      <c r="K61" s="67"/>
      <c r="L61" s="97"/>
      <c r="M61" s="21">
        <v>0</v>
      </c>
      <c r="N61" s="55"/>
    </row>
    <row r="62" spans="1:14" ht="18.75" x14ac:dyDescent="0.25">
      <c r="A62" s="63"/>
      <c r="B62" s="21">
        <v>0</v>
      </c>
      <c r="C62" s="21">
        <v>0</v>
      </c>
      <c r="D62" s="67"/>
      <c r="E62" s="97"/>
      <c r="F62" s="21">
        <v>0</v>
      </c>
      <c r="G62" s="55"/>
      <c r="H62" s="63"/>
      <c r="I62" s="21">
        <v>0</v>
      </c>
      <c r="J62" s="21">
        <v>0</v>
      </c>
      <c r="K62" s="67"/>
      <c r="L62" s="97"/>
      <c r="M62" s="21">
        <v>0</v>
      </c>
      <c r="N62" s="55"/>
    </row>
    <row r="63" spans="1:14" ht="18.75" x14ac:dyDescent="0.25">
      <c r="A63" s="63"/>
      <c r="B63" s="21">
        <v>0</v>
      </c>
      <c r="C63" s="21">
        <v>0</v>
      </c>
      <c r="D63" s="67"/>
      <c r="E63" s="97"/>
      <c r="F63" s="21">
        <v>0</v>
      </c>
      <c r="G63" s="55"/>
      <c r="H63" s="63"/>
      <c r="I63" s="21">
        <v>0</v>
      </c>
      <c r="J63" s="21">
        <v>0</v>
      </c>
      <c r="K63" s="67"/>
      <c r="L63" s="97"/>
      <c r="M63" s="21">
        <v>0</v>
      </c>
      <c r="N63" s="55"/>
    </row>
    <row r="64" spans="1:14" ht="18.75" x14ac:dyDescent="0.25">
      <c r="A64" s="63"/>
      <c r="B64" s="21">
        <v>0</v>
      </c>
      <c r="C64" s="21">
        <v>0</v>
      </c>
      <c r="D64" s="67"/>
      <c r="E64" s="97"/>
      <c r="F64" s="21">
        <v>0</v>
      </c>
      <c r="G64" s="55"/>
      <c r="H64" s="63"/>
      <c r="I64" s="21">
        <v>0</v>
      </c>
      <c r="J64" s="21">
        <v>0</v>
      </c>
      <c r="K64" s="67"/>
      <c r="L64" s="97"/>
      <c r="M64" s="21">
        <v>0</v>
      </c>
      <c r="N64" s="55"/>
    </row>
    <row r="65" spans="1:14" ht="18.75" x14ac:dyDescent="0.25">
      <c r="A65" s="63"/>
      <c r="B65" s="21">
        <v>0</v>
      </c>
      <c r="C65" s="21">
        <v>0</v>
      </c>
      <c r="D65" s="67"/>
      <c r="E65" s="97"/>
      <c r="F65" s="21">
        <v>0</v>
      </c>
      <c r="G65" s="55"/>
      <c r="H65" s="63"/>
      <c r="I65" s="21">
        <v>0</v>
      </c>
      <c r="J65" s="21">
        <v>0</v>
      </c>
      <c r="K65" s="67"/>
      <c r="L65" s="97"/>
      <c r="M65" s="21">
        <v>0</v>
      </c>
      <c r="N65" s="55"/>
    </row>
    <row r="66" spans="1:14" ht="18.75" x14ac:dyDescent="0.25">
      <c r="A66" s="63"/>
      <c r="B66" s="21">
        <v>0</v>
      </c>
      <c r="C66" s="21">
        <v>0</v>
      </c>
      <c r="D66" s="67"/>
      <c r="E66" s="97"/>
      <c r="F66" s="21">
        <v>0</v>
      </c>
      <c r="G66" s="55"/>
      <c r="H66" s="63"/>
      <c r="I66" s="21">
        <v>0</v>
      </c>
      <c r="J66" s="21">
        <v>0</v>
      </c>
      <c r="K66" s="67"/>
      <c r="L66" s="97"/>
      <c r="M66" s="21">
        <v>0</v>
      </c>
      <c r="N66" s="55"/>
    </row>
    <row r="67" spans="1:14" ht="18.75" x14ac:dyDescent="0.25">
      <c r="A67" s="63"/>
      <c r="B67" s="21">
        <v>0</v>
      </c>
      <c r="C67" s="21">
        <v>0</v>
      </c>
      <c r="D67" s="67"/>
      <c r="E67" s="97"/>
      <c r="F67" s="21">
        <v>0</v>
      </c>
      <c r="G67" s="55"/>
      <c r="H67" s="63"/>
      <c r="I67" s="21">
        <v>0</v>
      </c>
      <c r="J67" s="21">
        <v>0</v>
      </c>
      <c r="K67" s="67"/>
      <c r="L67" s="97"/>
      <c r="M67" s="21">
        <v>0</v>
      </c>
      <c r="N67" s="55"/>
    </row>
    <row r="68" spans="1:14" ht="18.75" x14ac:dyDescent="0.25">
      <c r="A68" s="63"/>
      <c r="B68" s="21">
        <v>0</v>
      </c>
      <c r="C68" s="21">
        <v>0</v>
      </c>
      <c r="D68" s="67"/>
      <c r="E68" s="97"/>
      <c r="F68" s="21">
        <v>0</v>
      </c>
      <c r="G68" s="55"/>
      <c r="H68" s="63"/>
      <c r="I68" s="21">
        <v>0</v>
      </c>
      <c r="J68" s="21">
        <v>0</v>
      </c>
      <c r="K68" s="67"/>
      <c r="L68" s="97"/>
      <c r="M68" s="21">
        <v>0</v>
      </c>
      <c r="N68" s="55"/>
    </row>
    <row r="69" spans="1:14" ht="18.75" x14ac:dyDescent="0.25">
      <c r="A69" s="63"/>
      <c r="B69" s="21">
        <v>0</v>
      </c>
      <c r="C69" s="21">
        <v>0</v>
      </c>
      <c r="D69" s="67"/>
      <c r="E69" s="97"/>
      <c r="F69" s="21">
        <v>0</v>
      </c>
      <c r="G69" s="55"/>
      <c r="H69" s="63"/>
      <c r="I69" s="21">
        <v>0</v>
      </c>
      <c r="J69" s="21">
        <v>0</v>
      </c>
      <c r="K69" s="67"/>
      <c r="L69" s="97"/>
      <c r="M69" s="21">
        <v>0</v>
      </c>
      <c r="N69" s="55"/>
    </row>
    <row r="70" spans="1:14" ht="18.75" x14ac:dyDescent="0.25">
      <c r="A70" s="63"/>
      <c r="B70" s="21">
        <v>0</v>
      </c>
      <c r="C70" s="21">
        <v>0</v>
      </c>
      <c r="D70" s="67"/>
      <c r="E70" s="97"/>
      <c r="F70" s="21">
        <v>0</v>
      </c>
      <c r="G70" s="55"/>
      <c r="H70" s="63"/>
      <c r="I70" s="21">
        <v>0</v>
      </c>
      <c r="J70" s="21">
        <v>0</v>
      </c>
      <c r="K70" s="67"/>
      <c r="L70" s="97"/>
      <c r="M70" s="21">
        <v>0</v>
      </c>
      <c r="N70" s="55"/>
    </row>
    <row r="71" spans="1:14" ht="18.75" x14ac:dyDescent="0.25">
      <c r="A71" s="56"/>
      <c r="B71" s="21">
        <v>0</v>
      </c>
      <c r="C71" s="21">
        <v>0</v>
      </c>
      <c r="D71" s="67"/>
      <c r="E71" s="97"/>
      <c r="F71" s="21">
        <v>0</v>
      </c>
      <c r="G71" s="55"/>
      <c r="H71" s="63"/>
      <c r="I71" s="21">
        <v>0</v>
      </c>
      <c r="J71" s="21">
        <v>0</v>
      </c>
      <c r="K71" s="67"/>
      <c r="L71" s="97"/>
      <c r="M71" s="21">
        <v>0</v>
      </c>
      <c r="N71" s="55"/>
    </row>
    <row r="72" spans="1:14" ht="18.75" x14ac:dyDescent="0.25">
      <c r="A72" s="56"/>
      <c r="B72" s="21">
        <v>0</v>
      </c>
      <c r="C72" s="21">
        <v>0</v>
      </c>
      <c r="D72" s="67"/>
      <c r="E72" s="97"/>
      <c r="F72" s="21">
        <v>0</v>
      </c>
      <c r="G72" s="55"/>
      <c r="H72" s="63"/>
      <c r="I72" s="21">
        <v>0</v>
      </c>
      <c r="J72" s="21">
        <v>0</v>
      </c>
      <c r="K72" s="67"/>
      <c r="L72" s="97"/>
      <c r="M72" s="21">
        <v>0</v>
      </c>
      <c r="N72" s="55"/>
    </row>
    <row r="73" spans="1:14" ht="18.75" x14ac:dyDescent="0.25">
      <c r="A73" s="56"/>
      <c r="B73" s="21">
        <v>0</v>
      </c>
      <c r="C73" s="21">
        <v>0</v>
      </c>
      <c r="D73" s="67"/>
      <c r="E73" s="97"/>
      <c r="F73" s="21">
        <v>0</v>
      </c>
      <c r="G73" s="55"/>
      <c r="H73" s="63"/>
      <c r="I73" s="21">
        <v>0</v>
      </c>
      <c r="J73" s="21">
        <v>0</v>
      </c>
      <c r="K73" s="67"/>
      <c r="L73" s="97"/>
      <c r="M73" s="21">
        <v>0</v>
      </c>
      <c r="N73" s="55"/>
    </row>
    <row r="74" spans="1:14" ht="18.75" x14ac:dyDescent="0.25">
      <c r="A74" s="56"/>
      <c r="B74" s="21">
        <v>0</v>
      </c>
      <c r="C74" s="21">
        <v>0</v>
      </c>
      <c r="D74" s="67"/>
      <c r="E74" s="97"/>
      <c r="F74" s="21">
        <v>0</v>
      </c>
      <c r="G74" s="55"/>
      <c r="H74" s="63"/>
      <c r="I74" s="21">
        <v>0</v>
      </c>
      <c r="J74" s="21">
        <v>0</v>
      </c>
      <c r="K74" s="67"/>
      <c r="L74" s="97"/>
      <c r="M74" s="21">
        <v>0</v>
      </c>
      <c r="N74" s="55"/>
    </row>
    <row r="75" spans="1:14" ht="18.75" x14ac:dyDescent="0.25">
      <c r="A75" s="56"/>
      <c r="B75" s="21">
        <v>0</v>
      </c>
      <c r="C75" s="21">
        <v>0</v>
      </c>
      <c r="D75" s="67"/>
      <c r="E75" s="97"/>
      <c r="F75" s="21">
        <v>0</v>
      </c>
      <c r="G75" s="55"/>
      <c r="H75" s="63"/>
      <c r="I75" s="21">
        <v>0</v>
      </c>
      <c r="J75" s="21">
        <v>0</v>
      </c>
      <c r="K75" s="67"/>
      <c r="L75" s="97"/>
      <c r="M75" s="21">
        <v>0</v>
      </c>
      <c r="N75" s="55"/>
    </row>
    <row r="76" spans="1:14" ht="18.75" x14ac:dyDescent="0.25">
      <c r="A76" s="56"/>
      <c r="B76" s="21">
        <v>0</v>
      </c>
      <c r="C76" s="21">
        <v>0</v>
      </c>
      <c r="D76" s="67"/>
      <c r="E76" s="97"/>
      <c r="F76" s="21">
        <v>0</v>
      </c>
      <c r="G76" s="55"/>
      <c r="H76" s="63"/>
      <c r="I76" s="21">
        <v>0</v>
      </c>
      <c r="J76" s="21">
        <v>0</v>
      </c>
      <c r="K76" s="67"/>
      <c r="L76" s="97"/>
      <c r="M76" s="21">
        <v>0</v>
      </c>
      <c r="N76" s="55"/>
    </row>
    <row r="77" spans="1:14" ht="18.75" x14ac:dyDescent="0.25">
      <c r="A77" s="56"/>
      <c r="B77" s="21">
        <v>0</v>
      </c>
      <c r="C77" s="21">
        <v>0</v>
      </c>
      <c r="D77" s="67"/>
      <c r="E77" s="97"/>
      <c r="F77" s="21">
        <v>0</v>
      </c>
      <c r="G77" s="55"/>
      <c r="H77" s="63"/>
      <c r="I77" s="21">
        <v>0</v>
      </c>
      <c r="J77" s="21">
        <v>0</v>
      </c>
      <c r="K77" s="67"/>
      <c r="L77" s="97"/>
      <c r="M77" s="21">
        <v>0</v>
      </c>
      <c r="N77" s="55"/>
    </row>
    <row r="78" spans="1:14" ht="18.75" x14ac:dyDescent="0.25">
      <c r="A78" s="56"/>
      <c r="B78" s="21">
        <v>0</v>
      </c>
      <c r="C78" s="21">
        <v>0</v>
      </c>
      <c r="D78" s="67"/>
      <c r="E78" s="97"/>
      <c r="F78" s="21">
        <v>0</v>
      </c>
      <c r="G78" s="55"/>
      <c r="H78" s="63"/>
      <c r="I78" s="21">
        <v>0</v>
      </c>
      <c r="J78" s="21">
        <v>0</v>
      </c>
      <c r="K78" s="67"/>
      <c r="L78" s="97"/>
      <c r="M78" s="21">
        <v>0</v>
      </c>
      <c r="N78" s="55"/>
    </row>
    <row r="79" spans="1:14" ht="18.75" x14ac:dyDescent="0.25">
      <c r="A79" s="56"/>
      <c r="B79" s="21">
        <v>0</v>
      </c>
      <c r="C79" s="21">
        <v>0</v>
      </c>
      <c r="D79" s="67"/>
      <c r="E79" s="97"/>
      <c r="F79" s="21">
        <v>0</v>
      </c>
      <c r="G79" s="55"/>
      <c r="H79" s="63"/>
      <c r="I79" s="21">
        <v>0</v>
      </c>
      <c r="J79" s="21">
        <v>0</v>
      </c>
      <c r="K79" s="67"/>
      <c r="L79" s="97"/>
      <c r="M79" s="21">
        <v>0</v>
      </c>
      <c r="N79" s="55"/>
    </row>
    <row r="80" spans="1:14" ht="18.75" x14ac:dyDescent="0.25">
      <c r="A80" s="56"/>
      <c r="B80" s="21">
        <v>0</v>
      </c>
      <c r="C80" s="21">
        <v>0</v>
      </c>
      <c r="D80" s="67"/>
      <c r="E80" s="97"/>
      <c r="F80" s="21">
        <v>0</v>
      </c>
      <c r="G80" s="55"/>
      <c r="H80" s="63"/>
      <c r="I80" s="21">
        <v>0</v>
      </c>
      <c r="J80" s="21">
        <v>0</v>
      </c>
      <c r="K80" s="67"/>
      <c r="L80" s="97"/>
      <c r="M80" s="21">
        <v>0</v>
      </c>
      <c r="N80" s="55"/>
    </row>
    <row r="81" spans="1:14" ht="18.75" x14ac:dyDescent="0.25">
      <c r="A81" s="56"/>
      <c r="B81" s="21">
        <v>0</v>
      </c>
      <c r="C81" s="21">
        <v>0</v>
      </c>
      <c r="D81" s="67"/>
      <c r="E81" s="97"/>
      <c r="F81" s="21">
        <v>0</v>
      </c>
      <c r="G81" s="55"/>
      <c r="H81" s="63"/>
      <c r="I81" s="21">
        <v>0</v>
      </c>
      <c r="J81" s="21">
        <v>0</v>
      </c>
      <c r="K81" s="67"/>
      <c r="L81" s="97"/>
      <c r="M81" s="21">
        <v>0</v>
      </c>
      <c r="N81" s="55"/>
    </row>
    <row r="82" spans="1:14" ht="18.75" x14ac:dyDescent="0.25">
      <c r="A82" s="56"/>
      <c r="B82" s="21">
        <v>0</v>
      </c>
      <c r="C82" s="21">
        <v>0</v>
      </c>
      <c r="D82" s="67"/>
      <c r="E82" s="97"/>
      <c r="F82" s="21">
        <v>0</v>
      </c>
      <c r="G82" s="55"/>
      <c r="H82" s="63"/>
      <c r="I82" s="21">
        <v>0</v>
      </c>
      <c r="J82" s="21">
        <v>0</v>
      </c>
      <c r="K82" s="67"/>
      <c r="L82" s="97"/>
      <c r="M82" s="21">
        <v>0</v>
      </c>
      <c r="N82" s="55"/>
    </row>
    <row r="83" spans="1:14" ht="18.75" x14ac:dyDescent="0.25">
      <c r="A83" s="56"/>
      <c r="B83" s="21">
        <v>0</v>
      </c>
      <c r="C83" s="21">
        <v>0</v>
      </c>
      <c r="D83" s="67"/>
      <c r="E83" s="97"/>
      <c r="F83" s="21">
        <v>0</v>
      </c>
      <c r="G83" s="55"/>
      <c r="H83" s="63"/>
      <c r="I83" s="21">
        <v>0</v>
      </c>
      <c r="J83" s="21">
        <v>0</v>
      </c>
      <c r="K83" s="67"/>
      <c r="L83" s="97"/>
      <c r="M83" s="21">
        <v>0</v>
      </c>
      <c r="N83" s="55"/>
    </row>
    <row r="84" spans="1:14" ht="18.75" x14ac:dyDescent="0.25">
      <c r="A84" s="56"/>
      <c r="B84" s="21">
        <v>0</v>
      </c>
      <c r="C84" s="21">
        <v>0</v>
      </c>
      <c r="D84" s="67"/>
      <c r="E84" s="97"/>
      <c r="F84" s="21">
        <v>0</v>
      </c>
      <c r="G84" s="55"/>
      <c r="H84" s="63"/>
      <c r="I84" s="21">
        <v>0</v>
      </c>
      <c r="J84" s="21">
        <v>0</v>
      </c>
      <c r="K84" s="67"/>
      <c r="L84" s="97"/>
      <c r="M84" s="21">
        <v>0</v>
      </c>
      <c r="N84" s="55"/>
    </row>
    <row r="85" spans="1:14" ht="18.75" x14ac:dyDescent="0.25">
      <c r="A85" s="56"/>
      <c r="B85" s="21">
        <v>0</v>
      </c>
      <c r="C85" s="21">
        <v>0</v>
      </c>
      <c r="D85" s="67"/>
      <c r="E85" s="97"/>
      <c r="F85" s="21">
        <v>0</v>
      </c>
      <c r="G85" s="55"/>
      <c r="H85" s="63"/>
      <c r="I85" s="21">
        <v>0</v>
      </c>
      <c r="J85" s="21">
        <v>0</v>
      </c>
      <c r="K85" s="67"/>
      <c r="L85" s="97"/>
      <c r="M85" s="21">
        <v>0</v>
      </c>
      <c r="N85" s="55"/>
    </row>
    <row r="86" spans="1:14" ht="18.75" x14ac:dyDescent="0.25">
      <c r="A86" s="56"/>
      <c r="B86" s="21">
        <v>0</v>
      </c>
      <c r="C86" s="21">
        <v>0</v>
      </c>
      <c r="D86" s="67"/>
      <c r="E86" s="97"/>
      <c r="F86" s="21">
        <v>0</v>
      </c>
      <c r="G86" s="55"/>
      <c r="H86" s="63"/>
      <c r="I86" s="21">
        <v>0</v>
      </c>
      <c r="J86" s="21">
        <v>0</v>
      </c>
      <c r="K86" s="67"/>
      <c r="L86" s="97"/>
      <c r="M86" s="21">
        <v>0</v>
      </c>
      <c r="N86" s="55"/>
    </row>
    <row r="87" spans="1:14" ht="18.75" x14ac:dyDescent="0.25">
      <c r="A87" s="56"/>
      <c r="B87" s="21">
        <v>0</v>
      </c>
      <c r="C87" s="21">
        <v>0</v>
      </c>
      <c r="D87" s="67"/>
      <c r="E87" s="97"/>
      <c r="F87" s="21">
        <v>0</v>
      </c>
      <c r="G87" s="55"/>
      <c r="H87" s="63"/>
      <c r="I87" s="21">
        <v>0</v>
      </c>
      <c r="J87" s="21">
        <v>0</v>
      </c>
      <c r="K87" s="67"/>
      <c r="L87" s="97"/>
      <c r="M87" s="21">
        <v>0</v>
      </c>
      <c r="N87" s="55"/>
    </row>
    <row r="88" spans="1:14" ht="18.75" x14ac:dyDescent="0.25">
      <c r="A88" s="56"/>
      <c r="B88" s="21">
        <v>0</v>
      </c>
      <c r="C88" s="21">
        <v>0</v>
      </c>
      <c r="D88" s="67"/>
      <c r="E88" s="97"/>
      <c r="F88" s="21">
        <v>0</v>
      </c>
      <c r="G88" s="55"/>
      <c r="H88" s="63"/>
      <c r="I88" s="21">
        <v>0</v>
      </c>
      <c r="J88" s="21">
        <v>0</v>
      </c>
      <c r="K88" s="67"/>
      <c r="L88" s="97"/>
      <c r="M88" s="21">
        <v>0</v>
      </c>
      <c r="N88" s="55"/>
    </row>
    <row r="89" spans="1:14" ht="18.75" x14ac:dyDescent="0.25">
      <c r="A89" s="56"/>
      <c r="B89" s="21">
        <v>0</v>
      </c>
      <c r="C89" s="21">
        <v>0</v>
      </c>
      <c r="D89" s="67"/>
      <c r="E89" s="97"/>
      <c r="F89" s="21">
        <v>0</v>
      </c>
      <c r="G89" s="55"/>
      <c r="H89" s="63"/>
      <c r="I89" s="21">
        <v>0</v>
      </c>
      <c r="J89" s="21">
        <v>0</v>
      </c>
      <c r="K89" s="67"/>
      <c r="L89" s="97"/>
      <c r="M89" s="21">
        <v>0</v>
      </c>
      <c r="N89" s="55"/>
    </row>
    <row r="90" spans="1:14" ht="18.75" x14ac:dyDescent="0.25">
      <c r="A90" s="56"/>
      <c r="B90" s="21">
        <v>0</v>
      </c>
      <c r="C90" s="21">
        <v>0</v>
      </c>
      <c r="D90" s="67"/>
      <c r="E90" s="97"/>
      <c r="F90" s="21">
        <v>0</v>
      </c>
      <c r="G90" s="55"/>
      <c r="H90" s="63"/>
      <c r="I90" s="21">
        <v>0</v>
      </c>
      <c r="J90" s="21">
        <v>0</v>
      </c>
      <c r="K90" s="67"/>
      <c r="L90" s="97"/>
      <c r="M90" s="21">
        <v>0</v>
      </c>
      <c r="N90" s="55"/>
    </row>
    <row r="91" spans="1:14" ht="18.75" x14ac:dyDescent="0.25">
      <c r="A91" s="56"/>
      <c r="B91" s="21">
        <v>0</v>
      </c>
      <c r="C91" s="21">
        <v>0</v>
      </c>
      <c r="D91" s="67"/>
      <c r="E91" s="97"/>
      <c r="F91" s="21">
        <v>0</v>
      </c>
      <c r="G91" s="55"/>
      <c r="H91" s="63"/>
      <c r="I91" s="21">
        <v>0</v>
      </c>
      <c r="J91" s="21">
        <v>0</v>
      </c>
      <c r="K91" s="67"/>
      <c r="L91" s="97"/>
      <c r="M91" s="21">
        <v>0</v>
      </c>
      <c r="N91" s="55"/>
    </row>
    <row r="92" spans="1:14" ht="18.75" x14ac:dyDescent="0.25">
      <c r="A92" s="56"/>
      <c r="B92" s="21">
        <v>0</v>
      </c>
      <c r="C92" s="21">
        <v>0</v>
      </c>
      <c r="D92" s="67"/>
      <c r="E92" s="97"/>
      <c r="F92" s="21">
        <v>0</v>
      </c>
      <c r="G92" s="55"/>
      <c r="H92" s="63"/>
      <c r="I92" s="21">
        <v>0</v>
      </c>
      <c r="J92" s="21">
        <v>0</v>
      </c>
      <c r="K92" s="67"/>
      <c r="L92" s="97"/>
      <c r="M92" s="21">
        <v>0</v>
      </c>
      <c r="N92" s="55"/>
    </row>
    <row r="93" spans="1:14" ht="18.75" x14ac:dyDescent="0.25">
      <c r="A93" s="56"/>
      <c r="B93" s="21">
        <v>0</v>
      </c>
      <c r="C93" s="21">
        <v>0</v>
      </c>
      <c r="D93" s="67"/>
      <c r="E93" s="97"/>
      <c r="F93" s="21">
        <v>0</v>
      </c>
      <c r="G93" s="55"/>
      <c r="H93" s="63"/>
      <c r="I93" s="21">
        <v>0</v>
      </c>
      <c r="J93" s="21">
        <v>0</v>
      </c>
      <c r="K93" s="67"/>
      <c r="L93" s="97"/>
      <c r="M93" s="21">
        <v>0</v>
      </c>
      <c r="N93" s="55"/>
    </row>
    <row r="94" spans="1:14" ht="18.75" x14ac:dyDescent="0.25">
      <c r="A94" s="56"/>
      <c r="B94" s="21">
        <v>0</v>
      </c>
      <c r="C94" s="21">
        <v>0</v>
      </c>
      <c r="D94" s="67"/>
      <c r="E94" s="97"/>
      <c r="F94" s="21">
        <v>0</v>
      </c>
      <c r="G94" s="55"/>
      <c r="H94" s="63"/>
      <c r="I94" s="21">
        <v>0</v>
      </c>
      <c r="J94" s="21">
        <v>0</v>
      </c>
      <c r="K94" s="67"/>
      <c r="L94" s="97"/>
      <c r="M94" s="21">
        <v>0</v>
      </c>
      <c r="N94" s="55"/>
    </row>
    <row r="95" spans="1:14" ht="18.75" x14ac:dyDescent="0.25">
      <c r="A95" s="56"/>
      <c r="B95" s="21">
        <v>0</v>
      </c>
      <c r="C95" s="21">
        <v>0</v>
      </c>
      <c r="D95" s="67"/>
      <c r="E95" s="97"/>
      <c r="F95" s="21">
        <v>0</v>
      </c>
      <c r="G95" s="55"/>
      <c r="H95" s="63"/>
      <c r="I95" s="21">
        <v>0</v>
      </c>
      <c r="J95" s="21">
        <v>0</v>
      </c>
      <c r="K95" s="67"/>
      <c r="L95" s="97"/>
      <c r="M95" s="21">
        <v>0</v>
      </c>
      <c r="N95" s="55"/>
    </row>
    <row r="96" spans="1:14" ht="18.75" x14ac:dyDescent="0.25">
      <c r="A96" s="56"/>
      <c r="B96" s="21">
        <v>0</v>
      </c>
      <c r="C96" s="21">
        <v>0</v>
      </c>
      <c r="D96" s="67"/>
      <c r="E96" s="97"/>
      <c r="F96" s="21">
        <v>0</v>
      </c>
      <c r="G96" s="55"/>
      <c r="H96" s="63"/>
      <c r="I96" s="21">
        <v>0</v>
      </c>
      <c r="J96" s="21">
        <v>0</v>
      </c>
      <c r="K96" s="67"/>
      <c r="L96" s="97"/>
      <c r="M96" s="21">
        <v>0</v>
      </c>
      <c r="N96" s="55"/>
    </row>
    <row r="97" spans="1:14" ht="18.75" x14ac:dyDescent="0.25">
      <c r="A97" s="56"/>
      <c r="B97" s="21">
        <v>0</v>
      </c>
      <c r="C97" s="21">
        <v>0</v>
      </c>
      <c r="D97" s="67"/>
      <c r="E97" s="97"/>
      <c r="F97" s="21">
        <v>0</v>
      </c>
      <c r="G97" s="55"/>
      <c r="H97" s="63"/>
      <c r="I97" s="21">
        <v>0</v>
      </c>
      <c r="J97" s="21">
        <v>0</v>
      </c>
      <c r="K97" s="67"/>
      <c r="L97" s="97"/>
      <c r="M97" s="21">
        <v>0</v>
      </c>
      <c r="N97" s="55"/>
    </row>
    <row r="98" spans="1:14" ht="18.75" x14ac:dyDescent="0.25">
      <c r="A98" s="56"/>
      <c r="B98" s="21">
        <v>0</v>
      </c>
      <c r="C98" s="21">
        <v>0</v>
      </c>
      <c r="D98" s="67"/>
      <c r="E98" s="97"/>
      <c r="F98" s="21">
        <v>0</v>
      </c>
      <c r="G98" s="55"/>
      <c r="H98" s="63"/>
      <c r="I98" s="21">
        <v>0</v>
      </c>
      <c r="J98" s="21">
        <v>0</v>
      </c>
      <c r="K98" s="67"/>
      <c r="L98" s="97"/>
      <c r="M98" s="21">
        <v>0</v>
      </c>
      <c r="N98" s="55"/>
    </row>
    <row r="99" spans="1:14" ht="18.75" x14ac:dyDescent="0.25">
      <c r="A99" s="56"/>
      <c r="B99" s="21">
        <v>0</v>
      </c>
      <c r="C99" s="21">
        <v>0</v>
      </c>
      <c r="D99" s="67"/>
      <c r="E99" s="97"/>
      <c r="F99" s="21">
        <v>0</v>
      </c>
      <c r="G99" s="55"/>
      <c r="H99" s="63"/>
      <c r="I99" s="21">
        <v>0</v>
      </c>
      <c r="J99" s="21">
        <v>0</v>
      </c>
      <c r="K99" s="67"/>
      <c r="L99" s="97"/>
      <c r="M99" s="21">
        <v>0</v>
      </c>
      <c r="N99" s="55"/>
    </row>
    <row r="100" spans="1:14" ht="18.75" x14ac:dyDescent="0.25">
      <c r="A100" s="56"/>
      <c r="B100" s="21">
        <v>0</v>
      </c>
      <c r="C100" s="21">
        <v>0</v>
      </c>
      <c r="D100" s="67"/>
      <c r="E100" s="97"/>
      <c r="F100" s="21">
        <v>0</v>
      </c>
      <c r="G100" s="55"/>
      <c r="H100" s="63"/>
      <c r="I100" s="21">
        <v>0</v>
      </c>
      <c r="J100" s="21">
        <v>0</v>
      </c>
      <c r="K100" s="67"/>
      <c r="L100" s="97"/>
      <c r="M100" s="21">
        <v>0</v>
      </c>
      <c r="N100" s="55"/>
    </row>
    <row r="101" spans="1:14" ht="18.75" x14ac:dyDescent="0.25">
      <c r="A101" s="56"/>
      <c r="B101" s="21">
        <v>0</v>
      </c>
      <c r="C101" s="21">
        <v>0</v>
      </c>
      <c r="D101" s="67"/>
      <c r="E101" s="97"/>
      <c r="F101" s="21">
        <v>0</v>
      </c>
      <c r="G101" s="55"/>
      <c r="H101" s="63"/>
      <c r="I101" s="21">
        <v>0</v>
      </c>
      <c r="J101" s="21">
        <v>0</v>
      </c>
      <c r="K101" s="67"/>
      <c r="L101" s="97"/>
      <c r="M101" s="21">
        <v>0</v>
      </c>
      <c r="N101" s="55"/>
    </row>
    <row r="102" spans="1:14" ht="18.75" x14ac:dyDescent="0.25">
      <c r="A102" s="56"/>
      <c r="B102" s="21">
        <v>0</v>
      </c>
      <c r="C102" s="21">
        <v>0</v>
      </c>
      <c r="D102" s="67"/>
      <c r="E102" s="97"/>
      <c r="F102" s="21">
        <v>0</v>
      </c>
      <c r="G102" s="55"/>
      <c r="H102" s="63"/>
      <c r="I102" s="21">
        <v>0</v>
      </c>
      <c r="J102" s="21">
        <v>0</v>
      </c>
      <c r="K102" s="67"/>
      <c r="L102" s="97"/>
      <c r="M102" s="21">
        <v>0</v>
      </c>
      <c r="N102" s="55"/>
    </row>
    <row r="103" spans="1:14" ht="18.75" x14ac:dyDescent="0.25">
      <c r="A103" s="56"/>
      <c r="B103" s="21">
        <v>0</v>
      </c>
      <c r="C103" s="21">
        <v>0</v>
      </c>
      <c r="D103" s="67"/>
      <c r="E103" s="97"/>
      <c r="F103" s="21">
        <v>0</v>
      </c>
      <c r="G103" s="55"/>
      <c r="H103" s="63"/>
      <c r="I103" s="21">
        <v>0</v>
      </c>
      <c r="J103" s="21">
        <v>0</v>
      </c>
      <c r="K103" s="67"/>
      <c r="L103" s="97"/>
      <c r="M103" s="21">
        <v>0</v>
      </c>
      <c r="N103" s="55"/>
    </row>
    <row r="104" spans="1:14" ht="18.75" x14ac:dyDescent="0.25">
      <c r="A104" s="56"/>
      <c r="B104" s="21">
        <v>0</v>
      </c>
      <c r="C104" s="21">
        <v>0</v>
      </c>
      <c r="D104" s="67"/>
      <c r="E104" s="97"/>
      <c r="F104" s="21">
        <v>0</v>
      </c>
      <c r="G104" s="55"/>
      <c r="H104" s="63"/>
      <c r="I104" s="21">
        <v>0</v>
      </c>
      <c r="J104" s="21">
        <v>0</v>
      </c>
      <c r="K104" s="67"/>
      <c r="L104" s="97"/>
      <c r="M104" s="21">
        <v>0</v>
      </c>
      <c r="N104" s="55"/>
    </row>
    <row r="105" spans="1:14" ht="18.75" x14ac:dyDescent="0.25">
      <c r="A105" s="56"/>
      <c r="B105" s="21">
        <v>0</v>
      </c>
      <c r="C105" s="21">
        <v>0</v>
      </c>
      <c r="D105" s="67"/>
      <c r="E105" s="97"/>
      <c r="F105" s="21">
        <v>0</v>
      </c>
      <c r="G105" s="55"/>
      <c r="H105" s="63"/>
      <c r="I105" s="21">
        <v>0</v>
      </c>
      <c r="J105" s="21">
        <v>0</v>
      </c>
      <c r="K105" s="67"/>
      <c r="L105" s="97"/>
      <c r="M105" s="21">
        <v>0</v>
      </c>
      <c r="N105" s="55"/>
    </row>
    <row r="106" spans="1:14" ht="18.75" x14ac:dyDescent="0.25">
      <c r="A106" s="56"/>
      <c r="B106" s="21">
        <v>0</v>
      </c>
      <c r="C106" s="21">
        <v>0</v>
      </c>
      <c r="D106" s="67"/>
      <c r="E106" s="97"/>
      <c r="F106" s="21">
        <v>0</v>
      </c>
      <c r="G106" s="55"/>
      <c r="H106" s="63"/>
      <c r="I106" s="21">
        <v>0</v>
      </c>
      <c r="J106" s="21">
        <v>0</v>
      </c>
      <c r="K106" s="67"/>
      <c r="L106" s="97"/>
      <c r="M106" s="21">
        <v>0</v>
      </c>
      <c r="N106" s="55"/>
    </row>
    <row r="107" spans="1:14" ht="18.75" x14ac:dyDescent="0.25">
      <c r="A107" s="56"/>
      <c r="B107" s="21">
        <v>0</v>
      </c>
      <c r="C107" s="21">
        <v>0</v>
      </c>
      <c r="D107" s="67"/>
      <c r="E107" s="97"/>
      <c r="F107" s="21">
        <v>0</v>
      </c>
      <c r="G107" s="55"/>
      <c r="H107" s="63"/>
      <c r="I107" s="21">
        <v>0</v>
      </c>
      <c r="J107" s="21">
        <v>0</v>
      </c>
      <c r="K107" s="67"/>
      <c r="L107" s="97"/>
      <c r="M107" s="21">
        <v>0</v>
      </c>
      <c r="N107" s="55"/>
    </row>
    <row r="108" spans="1:14" ht="18.75" x14ac:dyDescent="0.25">
      <c r="A108" s="56"/>
      <c r="B108" s="21">
        <v>0</v>
      </c>
      <c r="C108" s="21">
        <v>0</v>
      </c>
      <c r="D108" s="67"/>
      <c r="E108" s="97"/>
      <c r="F108" s="21">
        <v>0</v>
      </c>
      <c r="G108" s="55"/>
      <c r="H108" s="63"/>
      <c r="I108" s="21">
        <v>0</v>
      </c>
      <c r="J108" s="21">
        <v>0</v>
      </c>
      <c r="K108" s="67"/>
      <c r="L108" s="97"/>
      <c r="M108" s="21">
        <v>0</v>
      </c>
      <c r="N108" s="55"/>
    </row>
    <row r="109" spans="1:14" ht="18.75" x14ac:dyDescent="0.25">
      <c r="A109" s="56"/>
      <c r="B109" s="21">
        <v>0</v>
      </c>
      <c r="C109" s="21">
        <v>0</v>
      </c>
      <c r="D109" s="67"/>
      <c r="E109" s="97"/>
      <c r="F109" s="21">
        <v>0</v>
      </c>
      <c r="G109" s="55"/>
      <c r="H109" s="63"/>
      <c r="I109" s="21">
        <v>0</v>
      </c>
      <c r="J109" s="21">
        <v>0</v>
      </c>
      <c r="K109" s="67"/>
      <c r="L109" s="97"/>
      <c r="M109" s="21">
        <v>0</v>
      </c>
      <c r="N109" s="55"/>
    </row>
    <row r="110" spans="1:14" ht="18.75" x14ac:dyDescent="0.25">
      <c r="A110" s="56"/>
      <c r="B110" s="21">
        <v>0</v>
      </c>
      <c r="C110" s="21">
        <v>0</v>
      </c>
      <c r="D110" s="67"/>
      <c r="E110" s="97"/>
      <c r="F110" s="21">
        <v>0</v>
      </c>
      <c r="G110" s="55"/>
      <c r="H110" s="63"/>
      <c r="I110" s="21">
        <v>0</v>
      </c>
      <c r="J110" s="21">
        <v>0</v>
      </c>
      <c r="K110" s="67"/>
      <c r="L110" s="97"/>
      <c r="M110" s="21">
        <v>0</v>
      </c>
      <c r="N110" s="55"/>
    </row>
    <row r="111" spans="1:14" ht="18.75" x14ac:dyDescent="0.25">
      <c r="A111" s="56"/>
      <c r="B111" s="21">
        <v>0</v>
      </c>
      <c r="C111" s="21">
        <v>0</v>
      </c>
      <c r="D111" s="67"/>
      <c r="E111" s="97"/>
      <c r="F111" s="21">
        <v>0</v>
      </c>
      <c r="G111" s="55"/>
      <c r="H111" s="63"/>
      <c r="I111" s="21">
        <v>0</v>
      </c>
      <c r="J111" s="21">
        <v>0</v>
      </c>
      <c r="K111" s="67"/>
      <c r="L111" s="97"/>
      <c r="M111" s="21">
        <v>0</v>
      </c>
      <c r="N111" s="55"/>
    </row>
    <row r="112" spans="1:14" ht="18.75" x14ac:dyDescent="0.25">
      <c r="A112" s="56"/>
      <c r="B112" s="21">
        <v>0</v>
      </c>
      <c r="C112" s="21">
        <v>0</v>
      </c>
      <c r="D112" s="67"/>
      <c r="E112" s="97"/>
      <c r="F112" s="21">
        <v>0</v>
      </c>
      <c r="G112" s="55"/>
      <c r="H112" s="63"/>
      <c r="I112" s="21">
        <v>0</v>
      </c>
      <c r="J112" s="21">
        <v>0</v>
      </c>
      <c r="K112" s="67"/>
      <c r="L112" s="97"/>
      <c r="M112" s="21">
        <v>0</v>
      </c>
      <c r="N112" s="55"/>
    </row>
    <row r="113" spans="1:14" ht="18.75" x14ac:dyDescent="0.25">
      <c r="A113" s="56"/>
      <c r="B113" s="21">
        <v>0</v>
      </c>
      <c r="C113" s="21">
        <v>0</v>
      </c>
      <c r="D113" s="67"/>
      <c r="E113" s="97"/>
      <c r="F113" s="21">
        <v>0</v>
      </c>
      <c r="G113" s="55"/>
      <c r="H113" s="63"/>
      <c r="I113" s="21">
        <v>0</v>
      </c>
      <c r="J113" s="21">
        <v>0</v>
      </c>
      <c r="K113" s="67"/>
      <c r="L113" s="97"/>
      <c r="M113" s="21">
        <v>0</v>
      </c>
      <c r="N113" s="55"/>
    </row>
    <row r="114" spans="1:14" ht="18.75" x14ac:dyDescent="0.25">
      <c r="A114" s="56"/>
      <c r="B114" s="21">
        <v>0</v>
      </c>
      <c r="C114" s="21">
        <v>0</v>
      </c>
      <c r="D114" s="67"/>
      <c r="E114" s="97"/>
      <c r="F114" s="21">
        <v>0</v>
      </c>
      <c r="G114" s="55"/>
      <c r="H114" s="63"/>
      <c r="I114" s="21">
        <v>0</v>
      </c>
      <c r="J114" s="21">
        <v>0</v>
      </c>
      <c r="K114" s="67"/>
      <c r="L114" s="97"/>
      <c r="M114" s="21">
        <v>0</v>
      </c>
      <c r="N114" s="55"/>
    </row>
    <row r="115" spans="1:14" ht="18.75" x14ac:dyDescent="0.25">
      <c r="A115" s="56"/>
      <c r="B115" s="21">
        <v>0</v>
      </c>
      <c r="C115" s="21">
        <v>0</v>
      </c>
      <c r="D115" s="67"/>
      <c r="E115" s="97"/>
      <c r="F115" s="21">
        <v>0</v>
      </c>
      <c r="G115" s="55"/>
      <c r="H115" s="63"/>
      <c r="I115" s="21">
        <v>0</v>
      </c>
      <c r="J115" s="21">
        <v>0</v>
      </c>
      <c r="K115" s="67"/>
      <c r="L115" s="97"/>
      <c r="M115" s="21">
        <v>0</v>
      </c>
      <c r="N115" s="55"/>
    </row>
    <row r="116" spans="1:14" ht="18.75" x14ac:dyDescent="0.25">
      <c r="A116" s="56"/>
      <c r="B116" s="21">
        <v>0</v>
      </c>
      <c r="C116" s="21">
        <v>0</v>
      </c>
      <c r="D116" s="67"/>
      <c r="E116" s="97"/>
      <c r="F116" s="21">
        <v>0</v>
      </c>
      <c r="G116" s="55"/>
      <c r="H116" s="63"/>
      <c r="I116" s="21">
        <v>0</v>
      </c>
      <c r="J116" s="21">
        <v>0</v>
      </c>
      <c r="K116" s="67"/>
      <c r="L116" s="97"/>
      <c r="M116" s="21">
        <v>0</v>
      </c>
      <c r="N116" s="55"/>
    </row>
    <row r="117" spans="1:14" ht="18.75" x14ac:dyDescent="0.25">
      <c r="A117" s="56"/>
      <c r="B117" s="21">
        <v>0</v>
      </c>
      <c r="C117" s="21">
        <v>0</v>
      </c>
      <c r="D117" s="67"/>
      <c r="E117" s="97"/>
      <c r="F117" s="21">
        <v>0</v>
      </c>
      <c r="G117" s="55"/>
      <c r="H117" s="63"/>
      <c r="I117" s="21">
        <v>0</v>
      </c>
      <c r="J117" s="21">
        <v>0</v>
      </c>
      <c r="K117" s="67"/>
      <c r="L117" s="97"/>
      <c r="M117" s="21">
        <v>0</v>
      </c>
      <c r="N117" s="55"/>
    </row>
    <row r="118" spans="1:14" ht="18.75" x14ac:dyDescent="0.25">
      <c r="A118" s="56"/>
      <c r="B118" s="21">
        <v>0</v>
      </c>
      <c r="C118" s="21">
        <v>0</v>
      </c>
      <c r="D118" s="67"/>
      <c r="E118" s="97"/>
      <c r="F118" s="21">
        <v>0</v>
      </c>
      <c r="G118" s="55"/>
      <c r="H118" s="63"/>
      <c r="I118" s="21">
        <v>0</v>
      </c>
      <c r="J118" s="21">
        <v>0</v>
      </c>
      <c r="K118" s="67"/>
      <c r="L118" s="97"/>
      <c r="M118" s="21">
        <v>0</v>
      </c>
      <c r="N118" s="55"/>
    </row>
    <row r="119" spans="1:14" ht="18.75" x14ac:dyDescent="0.25">
      <c r="A119" s="56"/>
      <c r="B119" s="21">
        <v>0</v>
      </c>
      <c r="C119" s="21">
        <v>0</v>
      </c>
      <c r="D119" s="67"/>
      <c r="E119" s="97"/>
      <c r="F119" s="21">
        <v>0</v>
      </c>
      <c r="G119" s="55"/>
      <c r="H119" s="63"/>
      <c r="I119" s="21">
        <v>0</v>
      </c>
      <c r="J119" s="21">
        <v>0</v>
      </c>
      <c r="K119" s="67"/>
      <c r="L119" s="97"/>
      <c r="M119" s="21">
        <v>0</v>
      </c>
      <c r="N119" s="55"/>
    </row>
    <row r="120" spans="1:14" ht="18.75" x14ac:dyDescent="0.25">
      <c r="A120" s="56"/>
      <c r="B120" s="21">
        <v>0</v>
      </c>
      <c r="C120" s="21">
        <v>0</v>
      </c>
      <c r="D120" s="67"/>
      <c r="E120" s="97"/>
      <c r="F120" s="21">
        <v>0</v>
      </c>
      <c r="G120" s="55"/>
      <c r="H120" s="63"/>
      <c r="I120" s="21">
        <v>0</v>
      </c>
      <c r="J120" s="21">
        <v>0</v>
      </c>
      <c r="K120" s="67"/>
      <c r="L120" s="97"/>
      <c r="M120" s="21">
        <v>0</v>
      </c>
      <c r="N120" s="55"/>
    </row>
    <row r="121" spans="1:14" ht="18.75" x14ac:dyDescent="0.25">
      <c r="A121" s="56"/>
      <c r="B121" s="21">
        <v>0</v>
      </c>
      <c r="C121" s="21">
        <v>0</v>
      </c>
      <c r="D121" s="67"/>
      <c r="E121" s="97"/>
      <c r="F121" s="21">
        <v>0</v>
      </c>
      <c r="G121" s="55"/>
      <c r="H121" s="63"/>
      <c r="I121" s="21">
        <v>0</v>
      </c>
      <c r="J121" s="21">
        <v>0</v>
      </c>
      <c r="K121" s="67"/>
      <c r="L121" s="97"/>
      <c r="M121" s="21">
        <v>0</v>
      </c>
      <c r="N121" s="55"/>
    </row>
    <row r="122" spans="1:14" ht="18.75" x14ac:dyDescent="0.25">
      <c r="B122" s="21">
        <v>0</v>
      </c>
      <c r="C122" s="21">
        <v>0</v>
      </c>
      <c r="D122" s="67"/>
      <c r="E122" s="97"/>
      <c r="F122" s="21">
        <v>0</v>
      </c>
      <c r="G122" s="55"/>
      <c r="H122" s="63"/>
      <c r="I122" s="21">
        <v>0</v>
      </c>
      <c r="J122" s="21">
        <v>0</v>
      </c>
      <c r="K122" s="67"/>
      <c r="L122" s="97"/>
      <c r="M122" s="21">
        <v>0</v>
      </c>
      <c r="N122" s="55"/>
    </row>
    <row r="123" spans="1:14" ht="18.75" x14ac:dyDescent="0.25">
      <c r="A123" s="56"/>
      <c r="B123" s="21">
        <v>0</v>
      </c>
      <c r="C123" s="21">
        <v>0</v>
      </c>
      <c r="D123" s="67"/>
      <c r="E123" s="97"/>
      <c r="F123" s="21">
        <v>0</v>
      </c>
      <c r="G123" s="55"/>
      <c r="H123" s="63"/>
      <c r="I123" s="21">
        <v>0</v>
      </c>
      <c r="J123" s="21">
        <v>0</v>
      </c>
      <c r="K123" s="67"/>
      <c r="L123" s="97"/>
      <c r="M123" s="21">
        <v>0</v>
      </c>
      <c r="N123" s="55"/>
    </row>
    <row r="124" spans="1:14" ht="18.75" x14ac:dyDescent="0.25">
      <c r="A124" s="56"/>
      <c r="B124" s="21">
        <v>0</v>
      </c>
      <c r="C124" s="21">
        <v>0</v>
      </c>
      <c r="D124" s="67"/>
      <c r="E124" s="97"/>
      <c r="F124" s="21">
        <v>0</v>
      </c>
      <c r="G124" s="55"/>
      <c r="H124" s="63"/>
      <c r="I124" s="21">
        <v>0</v>
      </c>
      <c r="J124" s="21">
        <v>0</v>
      </c>
      <c r="K124" s="67"/>
      <c r="L124" s="97"/>
      <c r="M124" s="21">
        <v>0</v>
      </c>
      <c r="N124" s="55"/>
    </row>
    <row r="125" spans="1:14" ht="18.75" x14ac:dyDescent="0.25">
      <c r="A125" s="56"/>
      <c r="B125" s="21">
        <v>0</v>
      </c>
      <c r="C125" s="21">
        <v>0</v>
      </c>
      <c r="D125" s="67"/>
      <c r="E125" s="97"/>
      <c r="F125" s="21">
        <v>0</v>
      </c>
      <c r="G125" s="55"/>
      <c r="H125" s="63"/>
      <c r="I125" s="21">
        <v>0</v>
      </c>
      <c r="J125" s="21">
        <v>0</v>
      </c>
      <c r="K125" s="67"/>
      <c r="L125" s="97"/>
      <c r="M125" s="21">
        <v>0</v>
      </c>
      <c r="N125" s="55"/>
    </row>
    <row r="126" spans="1:14" ht="18.75" x14ac:dyDescent="0.25">
      <c r="A126" s="56"/>
      <c r="B126" s="21">
        <v>0</v>
      </c>
      <c r="C126" s="21">
        <v>0</v>
      </c>
      <c r="D126" s="67"/>
      <c r="E126" s="97"/>
      <c r="F126" s="21">
        <v>0</v>
      </c>
      <c r="G126" s="55"/>
      <c r="H126" s="63"/>
      <c r="I126" s="21">
        <v>0</v>
      </c>
      <c r="J126" s="21">
        <v>0</v>
      </c>
      <c r="K126" s="67"/>
      <c r="L126" s="97"/>
      <c r="M126" s="21">
        <v>0</v>
      </c>
      <c r="N126" s="55"/>
    </row>
    <row r="127" spans="1:14" ht="18.75" x14ac:dyDescent="0.25">
      <c r="A127" s="56"/>
      <c r="B127" s="21">
        <v>0</v>
      </c>
      <c r="C127" s="21">
        <v>0</v>
      </c>
      <c r="D127" s="67"/>
      <c r="E127" s="97"/>
      <c r="F127" s="21">
        <v>0</v>
      </c>
      <c r="G127" s="55"/>
      <c r="H127" s="63"/>
      <c r="I127" s="21">
        <v>0</v>
      </c>
      <c r="J127" s="21">
        <v>0</v>
      </c>
      <c r="K127" s="67"/>
      <c r="L127" s="97"/>
      <c r="M127" s="21">
        <v>0</v>
      </c>
      <c r="N127" s="55"/>
    </row>
    <row r="128" spans="1:14" ht="18.75" x14ac:dyDescent="0.25">
      <c r="A128" s="56"/>
      <c r="B128" s="21">
        <v>0</v>
      </c>
      <c r="C128" s="21">
        <v>0</v>
      </c>
      <c r="D128" s="67"/>
      <c r="E128" s="97"/>
      <c r="F128" s="21">
        <v>0</v>
      </c>
      <c r="G128" s="55"/>
      <c r="H128" s="63"/>
      <c r="I128" s="21">
        <v>0</v>
      </c>
      <c r="J128" s="21">
        <v>0</v>
      </c>
      <c r="K128" s="67"/>
      <c r="L128" s="97"/>
      <c r="M128" s="21">
        <v>0</v>
      </c>
      <c r="N128" s="55"/>
    </row>
    <row r="129" spans="1:14" ht="18.75" x14ac:dyDescent="0.25">
      <c r="A129" s="56"/>
      <c r="B129" s="21">
        <v>0</v>
      </c>
      <c r="C129" s="21">
        <v>0</v>
      </c>
      <c r="D129" s="67"/>
      <c r="E129" s="97"/>
      <c r="F129" s="21">
        <v>0</v>
      </c>
      <c r="G129" s="55"/>
      <c r="H129" s="63"/>
      <c r="I129" s="21">
        <v>0</v>
      </c>
      <c r="J129" s="21">
        <v>0</v>
      </c>
      <c r="K129" s="67"/>
      <c r="L129" s="97"/>
      <c r="M129" s="21">
        <v>0</v>
      </c>
      <c r="N129" s="55"/>
    </row>
    <row r="130" spans="1:14" ht="18.75" x14ac:dyDescent="0.25">
      <c r="A130" s="56"/>
      <c r="B130" s="21">
        <v>0</v>
      </c>
      <c r="C130" s="21">
        <v>0</v>
      </c>
      <c r="D130" s="67"/>
      <c r="E130" s="97"/>
      <c r="F130" s="21">
        <v>0</v>
      </c>
      <c r="G130" s="55"/>
      <c r="H130" s="63"/>
      <c r="I130" s="21">
        <v>0</v>
      </c>
      <c r="J130" s="21">
        <v>0</v>
      </c>
      <c r="K130" s="67"/>
      <c r="L130" s="97"/>
      <c r="M130" s="21">
        <v>0</v>
      </c>
      <c r="N130" s="55"/>
    </row>
    <row r="131" spans="1:14" ht="18.75" x14ac:dyDescent="0.25">
      <c r="A131" s="56"/>
      <c r="B131" s="21">
        <v>0</v>
      </c>
      <c r="C131" s="21">
        <v>0</v>
      </c>
      <c r="D131" s="67"/>
      <c r="E131" s="97"/>
      <c r="F131" s="21">
        <v>0</v>
      </c>
      <c r="G131" s="55"/>
      <c r="H131" s="63"/>
      <c r="I131" s="21">
        <v>0</v>
      </c>
      <c r="J131" s="21">
        <v>0</v>
      </c>
      <c r="K131" s="67"/>
      <c r="L131" s="97"/>
      <c r="M131" s="21">
        <v>0</v>
      </c>
      <c r="N131" s="55"/>
    </row>
    <row r="132" spans="1:14" ht="18.75" x14ac:dyDescent="0.25">
      <c r="A132" s="56"/>
      <c r="B132" s="21">
        <v>0</v>
      </c>
      <c r="C132" s="21">
        <v>0</v>
      </c>
      <c r="D132" s="67"/>
      <c r="E132" s="97"/>
      <c r="F132" s="21">
        <v>0</v>
      </c>
      <c r="G132" s="55"/>
      <c r="H132" s="63"/>
      <c r="I132" s="21">
        <v>0</v>
      </c>
      <c r="J132" s="21">
        <v>0</v>
      </c>
      <c r="K132" s="67"/>
      <c r="L132" s="97"/>
      <c r="M132" s="21">
        <v>0</v>
      </c>
      <c r="N132" s="55"/>
    </row>
    <row r="133" spans="1:14" ht="18.75" x14ac:dyDescent="0.25">
      <c r="A133" s="56"/>
      <c r="B133" s="21">
        <v>0</v>
      </c>
      <c r="C133" s="21">
        <v>0</v>
      </c>
      <c r="D133" s="67"/>
      <c r="E133" s="97"/>
      <c r="F133" s="21">
        <v>0</v>
      </c>
      <c r="G133" s="55"/>
      <c r="H133" s="63"/>
      <c r="I133" s="21">
        <v>0</v>
      </c>
      <c r="J133" s="21">
        <v>0</v>
      </c>
      <c r="K133" s="67"/>
      <c r="L133" s="97"/>
      <c r="M133" s="21">
        <v>0</v>
      </c>
      <c r="N133" s="55"/>
    </row>
    <row r="134" spans="1:14" ht="18.75" x14ac:dyDescent="0.25">
      <c r="A134" s="56"/>
      <c r="B134" s="21">
        <v>0</v>
      </c>
      <c r="C134" s="21">
        <v>0</v>
      </c>
      <c r="D134" s="67"/>
      <c r="E134" s="97"/>
      <c r="F134" s="21">
        <v>0</v>
      </c>
      <c r="G134" s="55"/>
      <c r="H134" s="63"/>
      <c r="I134" s="21">
        <v>0</v>
      </c>
      <c r="J134" s="21">
        <v>0</v>
      </c>
      <c r="K134" s="67"/>
      <c r="L134" s="97"/>
      <c r="M134" s="21">
        <v>0</v>
      </c>
      <c r="N134" s="55"/>
    </row>
    <row r="135" spans="1:14" ht="18.75" x14ac:dyDescent="0.25">
      <c r="A135" s="56"/>
      <c r="B135" s="21">
        <v>0</v>
      </c>
      <c r="C135" s="21">
        <v>0</v>
      </c>
      <c r="D135" s="67"/>
      <c r="E135" s="97"/>
      <c r="F135" s="21">
        <v>0</v>
      </c>
      <c r="G135" s="55"/>
      <c r="H135" s="63"/>
      <c r="I135" s="21">
        <v>0</v>
      </c>
      <c r="J135" s="21">
        <v>0</v>
      </c>
      <c r="K135" s="67"/>
      <c r="L135" s="97"/>
      <c r="M135" s="21">
        <v>0</v>
      </c>
      <c r="N135" s="55"/>
    </row>
    <row r="136" spans="1:14" ht="18.75" x14ac:dyDescent="0.25">
      <c r="A136" s="56"/>
      <c r="B136" s="21">
        <v>0</v>
      </c>
      <c r="C136" s="21">
        <v>0</v>
      </c>
      <c r="D136" s="67"/>
      <c r="E136" s="97"/>
      <c r="F136" s="21">
        <v>0</v>
      </c>
      <c r="G136" s="55"/>
      <c r="H136" s="63"/>
      <c r="I136" s="21">
        <v>0</v>
      </c>
      <c r="J136" s="21">
        <v>0</v>
      </c>
      <c r="K136" s="67"/>
      <c r="L136" s="97"/>
      <c r="M136" s="21">
        <v>0</v>
      </c>
      <c r="N136" s="55"/>
    </row>
    <row r="137" spans="1:14" ht="18.75" x14ac:dyDescent="0.25">
      <c r="A137" s="56"/>
      <c r="B137" s="21">
        <v>0</v>
      </c>
      <c r="C137" s="21">
        <v>0</v>
      </c>
      <c r="D137" s="67"/>
      <c r="E137" s="97"/>
      <c r="F137" s="21">
        <v>0</v>
      </c>
      <c r="G137" s="55"/>
      <c r="H137" s="63"/>
      <c r="I137" s="21">
        <v>0</v>
      </c>
      <c r="J137" s="21">
        <v>0</v>
      </c>
      <c r="K137" s="67"/>
      <c r="L137" s="97"/>
      <c r="M137" s="21">
        <v>0</v>
      </c>
      <c r="N137" s="55"/>
    </row>
    <row r="138" spans="1:14" ht="18.75" x14ac:dyDescent="0.25">
      <c r="A138" s="56"/>
      <c r="B138" s="21">
        <v>0</v>
      </c>
      <c r="C138" s="21">
        <v>0</v>
      </c>
      <c r="D138" s="67"/>
      <c r="E138" s="97"/>
      <c r="F138" s="21">
        <v>0</v>
      </c>
      <c r="G138" s="55"/>
      <c r="H138" s="63"/>
      <c r="I138" s="21">
        <v>0</v>
      </c>
      <c r="J138" s="21">
        <v>0</v>
      </c>
      <c r="K138" s="67"/>
      <c r="L138" s="97"/>
      <c r="M138" s="21">
        <v>0</v>
      </c>
      <c r="N138" s="55"/>
    </row>
    <row r="139" spans="1:14" ht="18.75" x14ac:dyDescent="0.25">
      <c r="A139" s="56"/>
      <c r="B139" s="21">
        <v>0</v>
      </c>
      <c r="C139" s="21">
        <v>0</v>
      </c>
      <c r="D139" s="67"/>
      <c r="E139" s="97"/>
      <c r="F139" s="21">
        <v>0</v>
      </c>
      <c r="G139" s="55"/>
      <c r="H139" s="63"/>
      <c r="I139" s="21">
        <v>0</v>
      </c>
      <c r="J139" s="21">
        <v>0</v>
      </c>
      <c r="K139" s="67"/>
      <c r="L139" s="97"/>
      <c r="M139" s="21">
        <v>0</v>
      </c>
      <c r="N139" s="55"/>
    </row>
    <row r="140" spans="1:14" ht="18.75" x14ac:dyDescent="0.25">
      <c r="A140" s="56"/>
      <c r="B140" s="21">
        <v>0</v>
      </c>
      <c r="C140" s="21">
        <v>0</v>
      </c>
      <c r="D140" s="67"/>
      <c r="E140" s="97"/>
      <c r="F140" s="21">
        <v>0</v>
      </c>
      <c r="G140" s="55"/>
      <c r="H140" s="63"/>
      <c r="I140" s="21">
        <v>0</v>
      </c>
      <c r="J140" s="21">
        <v>0</v>
      </c>
      <c r="K140" s="67"/>
      <c r="L140" s="97"/>
      <c r="M140" s="21">
        <v>0</v>
      </c>
      <c r="N140" s="55"/>
    </row>
    <row r="141" spans="1:14" ht="18.75" x14ac:dyDescent="0.25">
      <c r="A141" s="56"/>
      <c r="B141" s="21">
        <v>0</v>
      </c>
      <c r="C141" s="21">
        <v>0</v>
      </c>
      <c r="D141" s="67"/>
      <c r="E141" s="97"/>
      <c r="F141" s="21">
        <v>0</v>
      </c>
      <c r="G141" s="55"/>
      <c r="H141" s="63"/>
      <c r="I141" s="21">
        <v>0</v>
      </c>
      <c r="J141" s="21">
        <v>0</v>
      </c>
      <c r="K141" s="67"/>
      <c r="L141" s="97"/>
      <c r="M141" s="21">
        <v>0</v>
      </c>
      <c r="N141" s="55"/>
    </row>
    <row r="142" spans="1:14" ht="18.75" x14ac:dyDescent="0.25">
      <c r="A142" s="56"/>
      <c r="B142" s="21">
        <v>0</v>
      </c>
      <c r="C142" s="21">
        <v>0</v>
      </c>
      <c r="D142" s="67"/>
      <c r="E142" s="97"/>
      <c r="F142" s="21">
        <v>0</v>
      </c>
      <c r="G142" s="55"/>
      <c r="H142" s="63"/>
      <c r="I142" s="21">
        <v>0</v>
      </c>
      <c r="J142" s="21">
        <v>0</v>
      </c>
      <c r="K142" s="67"/>
      <c r="L142" s="97"/>
      <c r="M142" s="21">
        <v>0</v>
      </c>
      <c r="N142" s="55"/>
    </row>
    <row r="143" spans="1:14" ht="18.75" x14ac:dyDescent="0.25">
      <c r="A143" s="56"/>
      <c r="B143" s="21">
        <v>0</v>
      </c>
      <c r="C143" s="21">
        <v>0</v>
      </c>
      <c r="D143" s="67"/>
      <c r="E143" s="97"/>
      <c r="F143" s="21">
        <v>0</v>
      </c>
      <c r="G143" s="55"/>
      <c r="H143" s="63"/>
      <c r="I143" s="21">
        <v>0</v>
      </c>
      <c r="J143" s="21">
        <v>0</v>
      </c>
      <c r="K143" s="67"/>
      <c r="L143" s="97"/>
      <c r="M143" s="21">
        <v>0</v>
      </c>
      <c r="N143" s="55"/>
    </row>
    <row r="144" spans="1:14" ht="18.75" x14ac:dyDescent="0.25">
      <c r="A144" s="56"/>
      <c r="B144" s="21">
        <v>0</v>
      </c>
      <c r="C144" s="21">
        <v>0</v>
      </c>
      <c r="D144" s="67"/>
      <c r="E144" s="97"/>
      <c r="F144" s="21">
        <v>0</v>
      </c>
      <c r="G144" s="55"/>
      <c r="H144" s="63"/>
      <c r="I144" s="21">
        <v>0</v>
      </c>
      <c r="J144" s="21">
        <v>0</v>
      </c>
      <c r="K144" s="67"/>
      <c r="L144" s="97"/>
      <c r="M144" s="21">
        <v>0</v>
      </c>
      <c r="N144" s="55"/>
    </row>
    <row r="145" spans="1:14" ht="18.75" x14ac:dyDescent="0.25">
      <c r="A145" s="56"/>
      <c r="B145" s="21">
        <v>0</v>
      </c>
      <c r="C145" s="21">
        <v>0</v>
      </c>
      <c r="D145" s="67"/>
      <c r="E145" s="97"/>
      <c r="F145" s="21">
        <v>0</v>
      </c>
      <c r="G145" s="55"/>
      <c r="H145" s="63"/>
      <c r="I145" s="21">
        <v>0</v>
      </c>
      <c r="J145" s="21">
        <v>0</v>
      </c>
      <c r="K145" s="67"/>
      <c r="L145" s="97"/>
      <c r="M145" s="21">
        <v>0</v>
      </c>
      <c r="N145" s="55"/>
    </row>
    <row r="146" spans="1:14" ht="18.75" x14ac:dyDescent="0.25">
      <c r="A146" s="56"/>
      <c r="B146" s="21">
        <v>0</v>
      </c>
      <c r="C146" s="21">
        <v>0</v>
      </c>
      <c r="D146" s="67"/>
      <c r="E146" s="97"/>
      <c r="F146" s="21">
        <v>0</v>
      </c>
      <c r="G146" s="55"/>
      <c r="H146" s="63"/>
      <c r="I146" s="21">
        <v>0</v>
      </c>
      <c r="J146" s="21">
        <v>0</v>
      </c>
      <c r="K146" s="67"/>
      <c r="L146" s="97"/>
      <c r="M146" s="21">
        <v>0</v>
      </c>
      <c r="N146" s="55"/>
    </row>
    <row r="147" spans="1:14" ht="18.75" x14ac:dyDescent="0.25">
      <c r="A147" s="56"/>
      <c r="B147" s="21">
        <v>0</v>
      </c>
      <c r="C147" s="21">
        <v>0</v>
      </c>
      <c r="D147" s="67"/>
      <c r="E147" s="97"/>
      <c r="F147" s="21">
        <v>0</v>
      </c>
      <c r="G147" s="55"/>
      <c r="H147" s="63"/>
      <c r="I147" s="21">
        <v>0</v>
      </c>
      <c r="J147" s="21">
        <v>0</v>
      </c>
      <c r="K147" s="67"/>
      <c r="L147" s="97"/>
      <c r="M147" s="21">
        <v>0</v>
      </c>
      <c r="N147" s="97"/>
    </row>
    <row r="148" spans="1:14" ht="18.75" x14ac:dyDescent="0.3">
      <c r="B148" s="2"/>
      <c r="C148" s="2"/>
      <c r="D148" s="1"/>
      <c r="E148" s="1"/>
      <c r="F148" s="1"/>
      <c r="G148" s="1"/>
      <c r="L148" s="3"/>
      <c r="M148" s="214"/>
      <c r="N148" s="3"/>
    </row>
    <row r="149" spans="1:14" ht="18.75" x14ac:dyDescent="0.3">
      <c r="B149" s="2"/>
      <c r="C149" s="2"/>
      <c r="D149" s="1"/>
      <c r="E149" s="1"/>
      <c r="F149" s="1"/>
      <c r="G149" s="1"/>
      <c r="L149" s="3"/>
      <c r="M149" s="214"/>
      <c r="N149" s="3"/>
    </row>
    <row r="150" spans="1:14" ht="18.75" x14ac:dyDescent="0.3">
      <c r="B150" s="2"/>
      <c r="C150" s="2"/>
      <c r="D150" s="1"/>
      <c r="E150" s="1"/>
      <c r="F150" s="1"/>
      <c r="G150" s="1"/>
      <c r="L150" s="3"/>
      <c r="M150" s="3"/>
      <c r="N150" s="3"/>
    </row>
    <row r="151" spans="1:14" ht="18.75" x14ac:dyDescent="0.3">
      <c r="B151" s="2"/>
      <c r="C151" s="2"/>
      <c r="D151" s="1"/>
      <c r="E151" s="1"/>
      <c r="F151" s="1"/>
      <c r="G151" s="1"/>
      <c r="M151" s="3"/>
      <c r="N151" s="3"/>
    </row>
    <row r="152" spans="1:14" ht="18.75" x14ac:dyDescent="0.3">
      <c r="B152" s="2"/>
      <c r="C152" s="2"/>
      <c r="D152" s="1"/>
      <c r="E152" s="1"/>
      <c r="F152" s="1"/>
      <c r="G152" s="1"/>
    </row>
    <row r="153" spans="1:14" ht="18.75" x14ac:dyDescent="0.3">
      <c r="B153" s="2"/>
      <c r="C153" s="2"/>
      <c r="D153" s="1"/>
      <c r="E153" s="1"/>
      <c r="F153" s="1"/>
      <c r="G153" s="1"/>
    </row>
    <row r="154" spans="1:14" ht="18.75" x14ac:dyDescent="0.3">
      <c r="B154" s="2"/>
      <c r="C154" s="2"/>
      <c r="D154" s="1"/>
      <c r="E154" s="1"/>
      <c r="F154" s="1"/>
      <c r="G154" s="1"/>
    </row>
    <row r="155" spans="1:14" ht="18.75" x14ac:dyDescent="0.3">
      <c r="B155" s="2"/>
      <c r="C155" s="2"/>
      <c r="D155" s="1"/>
      <c r="E155" s="1"/>
      <c r="F155" s="1"/>
      <c r="G155" s="1"/>
    </row>
    <row r="156" spans="1:14" ht="18.75" x14ac:dyDescent="0.3">
      <c r="B156" s="2"/>
      <c r="C156" s="2"/>
      <c r="D156" s="1"/>
      <c r="E156" s="1"/>
      <c r="F156" s="1"/>
      <c r="G156" s="1"/>
    </row>
    <row r="157" spans="1:14" ht="18.75" x14ac:dyDescent="0.3">
      <c r="B157" s="2"/>
      <c r="C157" s="2"/>
      <c r="D157" s="1"/>
      <c r="E157" s="1"/>
      <c r="F157" s="1"/>
      <c r="G157" s="1"/>
    </row>
    <row r="158" spans="1:14" ht="18.75" x14ac:dyDescent="0.3">
      <c r="B158" s="2"/>
      <c r="C158" s="2"/>
      <c r="D158" s="1"/>
      <c r="E158" s="1"/>
      <c r="F158" s="1"/>
      <c r="G158" s="1"/>
    </row>
    <row r="159" spans="1:14" ht="18.75" x14ac:dyDescent="0.3">
      <c r="B159" s="2"/>
      <c r="C159" s="2"/>
      <c r="D159" s="1"/>
      <c r="E159" s="1"/>
      <c r="F159" s="1"/>
      <c r="G159" s="1"/>
    </row>
    <row r="160" spans="1:14" ht="18.75" x14ac:dyDescent="0.3">
      <c r="B160" s="2"/>
      <c r="C160" s="2"/>
      <c r="D160" s="1"/>
      <c r="E160" s="1"/>
      <c r="F160" s="1"/>
      <c r="G160" s="1"/>
    </row>
    <row r="161" spans="2:7" ht="18.75" x14ac:dyDescent="0.3">
      <c r="B161" s="2"/>
      <c r="C161" s="2"/>
      <c r="D161" s="1"/>
      <c r="E161" s="1"/>
      <c r="F161" s="1"/>
      <c r="G161" s="1"/>
    </row>
    <row r="162" spans="2:7" ht="18.75" x14ac:dyDescent="0.3">
      <c r="B162" s="2"/>
      <c r="C162" s="2"/>
      <c r="D162" s="1"/>
      <c r="E162" s="1"/>
      <c r="F162" s="1"/>
      <c r="G162" s="1"/>
    </row>
    <row r="163" spans="2:7" ht="18.75" x14ac:dyDescent="0.3">
      <c r="B163" s="2"/>
      <c r="C163" s="2"/>
      <c r="D163" s="1"/>
      <c r="E163" s="1"/>
      <c r="F163" s="1"/>
      <c r="G163" s="1"/>
    </row>
    <row r="164" spans="2:7" ht="18.75" x14ac:dyDescent="0.3">
      <c r="B164" s="2"/>
      <c r="C164" s="2"/>
      <c r="D164" s="1"/>
      <c r="E164" s="1"/>
      <c r="F164" s="1"/>
      <c r="G164" s="1"/>
    </row>
    <row r="165" spans="2:7" ht="18.75" x14ac:dyDescent="0.3">
      <c r="B165" s="2"/>
      <c r="C165" s="2"/>
      <c r="D165" s="1"/>
      <c r="E165" s="1"/>
      <c r="F165" s="1"/>
      <c r="G165" s="1"/>
    </row>
    <row r="166" spans="2:7" ht="18.75" x14ac:dyDescent="0.3">
      <c r="B166" s="2"/>
      <c r="C166" s="2"/>
      <c r="D166" s="1"/>
      <c r="E166" s="1"/>
      <c r="F166" s="1"/>
      <c r="G166" s="1"/>
    </row>
    <row r="167" spans="2:7" ht="18.75" x14ac:dyDescent="0.3">
      <c r="B167" s="2"/>
      <c r="C167" s="2"/>
      <c r="D167" s="1"/>
      <c r="E167" s="1"/>
      <c r="F167" s="1"/>
      <c r="G167" s="1"/>
    </row>
    <row r="168" spans="2:7" ht="18.75" x14ac:dyDescent="0.3">
      <c r="B168" s="2"/>
      <c r="C168" s="2"/>
      <c r="D168" s="1"/>
      <c r="E168" s="1"/>
      <c r="F168" s="1"/>
      <c r="G168" s="1"/>
    </row>
    <row r="169" spans="2:7" ht="18.75" x14ac:dyDescent="0.3">
      <c r="B169" s="2"/>
      <c r="C169" s="2"/>
      <c r="D169" s="1"/>
      <c r="E169" s="1"/>
      <c r="F169" s="1"/>
      <c r="G169" s="1"/>
    </row>
    <row r="170" spans="2:7" ht="18.75" x14ac:dyDescent="0.3">
      <c r="B170" s="2"/>
      <c r="C170" s="2"/>
      <c r="D170" s="1"/>
      <c r="E170" s="1"/>
      <c r="F170" s="1"/>
      <c r="G170" s="1"/>
    </row>
    <row r="171" spans="2:7" ht="18.75" x14ac:dyDescent="0.3">
      <c r="B171" s="2"/>
      <c r="C171" s="2"/>
      <c r="D171" s="1"/>
      <c r="E171" s="1"/>
      <c r="F171" s="1"/>
      <c r="G171" s="1"/>
    </row>
    <row r="172" spans="2:7" ht="18.75" x14ac:dyDescent="0.3">
      <c r="B172" s="2"/>
      <c r="C172" s="2"/>
      <c r="D172" s="1"/>
      <c r="E172" s="1"/>
      <c r="F172" s="1"/>
      <c r="G172" s="1"/>
    </row>
    <row r="173" spans="2:7" ht="18.75" x14ac:dyDescent="0.3">
      <c r="B173" s="2"/>
      <c r="C173" s="2"/>
      <c r="D173" s="1"/>
      <c r="E173" s="1"/>
      <c r="F173" s="1"/>
      <c r="G173" s="1"/>
    </row>
    <row r="174" spans="2:7" ht="18.75" x14ac:dyDescent="0.3">
      <c r="B174" s="2"/>
      <c r="C174" s="2"/>
      <c r="D174" s="1"/>
      <c r="E174" s="1"/>
      <c r="F174" s="1"/>
      <c r="G174" s="1"/>
    </row>
    <row r="175" spans="2:7" ht="18.75" x14ac:dyDescent="0.3">
      <c r="B175" s="2"/>
      <c r="C175" s="2"/>
      <c r="D175" s="1"/>
      <c r="E175" s="1"/>
      <c r="F175" s="1"/>
      <c r="G175" s="1"/>
    </row>
    <row r="176" spans="2:7" ht="18.75" x14ac:dyDescent="0.3">
      <c r="B176" s="2"/>
      <c r="C176" s="2"/>
      <c r="D176" s="1"/>
      <c r="E176" s="1"/>
      <c r="F176" s="1"/>
      <c r="G176" s="1"/>
    </row>
    <row r="177" spans="2:7" ht="18.75" x14ac:dyDescent="0.3">
      <c r="B177" s="2"/>
      <c r="C177" s="2"/>
      <c r="D177" s="1"/>
      <c r="E177" s="1"/>
      <c r="F177" s="1"/>
      <c r="G177" s="1"/>
    </row>
    <row r="178" spans="2:7" ht="18.75" x14ac:dyDescent="0.3">
      <c r="B178" s="2"/>
      <c r="C178" s="2"/>
      <c r="D178" s="1"/>
      <c r="E178" s="1"/>
      <c r="F178" s="1"/>
      <c r="G178" s="1"/>
    </row>
    <row r="179" spans="2:7" ht="18.75" x14ac:dyDescent="0.3">
      <c r="B179" s="2"/>
      <c r="C179" s="2"/>
      <c r="D179" s="1"/>
      <c r="E179" s="1"/>
      <c r="F179" s="1"/>
      <c r="G179" s="1"/>
    </row>
    <row r="180" spans="2:7" ht="18.75" x14ac:dyDescent="0.3">
      <c r="B180" s="2"/>
      <c r="C180" s="2"/>
      <c r="D180" s="1"/>
      <c r="E180" s="1"/>
      <c r="F180" s="1"/>
      <c r="G180" s="1"/>
    </row>
    <row r="181" spans="2:7" ht="18.75" x14ac:dyDescent="0.3">
      <c r="B181" s="2"/>
      <c r="C181" s="2"/>
      <c r="D181" s="1"/>
      <c r="E181" s="1"/>
      <c r="F181" s="1"/>
      <c r="G181" s="1"/>
    </row>
    <row r="182" spans="2:7" ht="18.75" x14ac:dyDescent="0.3">
      <c r="B182" s="2"/>
      <c r="C182" s="2"/>
      <c r="D182" s="1"/>
      <c r="E182" s="1"/>
      <c r="F182" s="1"/>
      <c r="G182" s="1"/>
    </row>
    <row r="183" spans="2:7" ht="18.75" x14ac:dyDescent="0.3">
      <c r="B183" s="2"/>
      <c r="C183" s="2"/>
      <c r="D183" s="1"/>
      <c r="E183" s="1"/>
      <c r="F183" s="1"/>
      <c r="G183" s="1"/>
    </row>
    <row r="184" spans="2:7" ht="18.75" x14ac:dyDescent="0.3">
      <c r="B184" s="2"/>
      <c r="C184" s="2"/>
      <c r="D184" s="1"/>
      <c r="E184" s="1"/>
      <c r="F184" s="1"/>
      <c r="G184" s="1"/>
    </row>
    <row r="185" spans="2:7" ht="18.75" x14ac:dyDescent="0.3">
      <c r="B185" s="2"/>
      <c r="C185" s="2"/>
      <c r="D185" s="1"/>
      <c r="E185" s="1"/>
      <c r="F185" s="1"/>
      <c r="G185" s="1"/>
    </row>
    <row r="186" spans="2:7" ht="18.75" x14ac:dyDescent="0.3">
      <c r="B186" s="2"/>
      <c r="C186" s="2"/>
      <c r="D186" s="1"/>
      <c r="E186" s="1"/>
      <c r="F186" s="1"/>
      <c r="G186" s="1"/>
    </row>
    <row r="187" spans="2:7" ht="18.75" x14ac:dyDescent="0.3">
      <c r="B187" s="2"/>
      <c r="C187" s="2"/>
      <c r="D187" s="1"/>
      <c r="E187" s="1"/>
      <c r="F187" s="1"/>
      <c r="G187" s="1"/>
    </row>
    <row r="188" spans="2:7" ht="18.75" x14ac:dyDescent="0.3">
      <c r="B188" s="2"/>
      <c r="C188" s="2"/>
      <c r="D188" s="1"/>
      <c r="E188" s="1"/>
      <c r="F188" s="1"/>
      <c r="G188" s="1"/>
    </row>
    <row r="189" spans="2:7" ht="18.75" x14ac:dyDescent="0.3">
      <c r="B189" s="2"/>
      <c r="C189" s="2"/>
      <c r="D189" s="1"/>
      <c r="E189" s="1"/>
      <c r="F189" s="1"/>
      <c r="G189" s="1"/>
    </row>
    <row r="190" spans="2:7" ht="18.75" x14ac:dyDescent="0.3">
      <c r="B190" s="2"/>
      <c r="C190" s="2"/>
      <c r="D190" s="1"/>
      <c r="E190" s="1"/>
      <c r="F190" s="1"/>
      <c r="G190" s="1"/>
    </row>
    <row r="191" spans="2:7" ht="18.75" x14ac:dyDescent="0.3">
      <c r="B191" s="2"/>
      <c r="C191" s="2"/>
      <c r="D191" s="1"/>
      <c r="E191" s="1"/>
      <c r="F191" s="1"/>
      <c r="G191" s="1"/>
    </row>
    <row r="192" spans="2:7" ht="18.75" x14ac:dyDescent="0.3">
      <c r="B192" s="2"/>
      <c r="C192" s="2"/>
      <c r="D192" s="1"/>
      <c r="E192" s="1"/>
      <c r="F192" s="1"/>
      <c r="G192" s="1"/>
    </row>
    <row r="193" spans="2:7" ht="18.75" x14ac:dyDescent="0.3">
      <c r="B193" s="2"/>
      <c r="C193" s="2"/>
      <c r="D193" s="1"/>
      <c r="E193" s="1"/>
      <c r="F193" s="1"/>
      <c r="G193" s="1"/>
    </row>
    <row r="194" spans="2:7" ht="18.75" x14ac:dyDescent="0.3">
      <c r="B194" s="2"/>
      <c r="C194" s="2"/>
      <c r="D194" s="1"/>
      <c r="E194" s="1"/>
      <c r="F194" s="1"/>
      <c r="G194" s="1"/>
    </row>
    <row r="195" spans="2:7" ht="18.75" x14ac:dyDescent="0.3">
      <c r="B195" s="2"/>
      <c r="C195" s="2"/>
      <c r="D195" s="1"/>
      <c r="E195" s="1"/>
      <c r="F195" s="1"/>
      <c r="G195" s="1"/>
    </row>
    <row r="196" spans="2:7" ht="18.75" x14ac:dyDescent="0.3">
      <c r="B196" s="2"/>
      <c r="C196" s="2"/>
      <c r="D196" s="1"/>
      <c r="E196" s="1"/>
      <c r="F196" s="1"/>
      <c r="G196" s="1"/>
    </row>
    <row r="197" spans="2:7" ht="18.75" x14ac:dyDescent="0.3">
      <c r="B197" s="2"/>
      <c r="C197" s="2"/>
      <c r="D197" s="1"/>
      <c r="E197" s="1"/>
      <c r="F197" s="1"/>
      <c r="G197" s="1"/>
    </row>
    <row r="198" spans="2:7" ht="18.75" x14ac:dyDescent="0.3">
      <c r="B198" s="2"/>
      <c r="C198" s="2"/>
      <c r="D198" s="1"/>
      <c r="E198" s="1"/>
      <c r="F198" s="1"/>
      <c r="G198" s="1"/>
    </row>
    <row r="199" spans="2:7" ht="18.75" x14ac:dyDescent="0.3">
      <c r="B199" s="2"/>
      <c r="C199" s="2"/>
      <c r="D199" s="1"/>
      <c r="E199" s="1"/>
      <c r="F199" s="1"/>
      <c r="G199" s="1"/>
    </row>
    <row r="200" spans="2:7" ht="18.75" x14ac:dyDescent="0.3">
      <c r="B200" s="2"/>
      <c r="C200" s="2"/>
      <c r="D200" s="1"/>
      <c r="E200" s="1"/>
      <c r="F200" s="1"/>
      <c r="G200" s="1"/>
    </row>
    <row r="201" spans="2:7" ht="18.75" x14ac:dyDescent="0.3">
      <c r="B201" s="2"/>
      <c r="C201" s="2"/>
      <c r="D201" s="1"/>
      <c r="E201" s="1"/>
      <c r="F201" s="1"/>
      <c r="G201" s="1"/>
    </row>
    <row r="202" spans="2:7" ht="18.75" x14ac:dyDescent="0.3">
      <c r="B202" s="2"/>
      <c r="C202" s="2"/>
      <c r="D202" s="1"/>
      <c r="E202" s="1"/>
      <c r="F202" s="1"/>
      <c r="G202" s="1"/>
    </row>
    <row r="203" spans="2:7" ht="18.75" x14ac:dyDescent="0.3">
      <c r="B203" s="2"/>
      <c r="C203" s="2"/>
      <c r="D203" s="1"/>
      <c r="E203" s="1"/>
      <c r="F203" s="1"/>
      <c r="G203" s="1"/>
    </row>
    <row r="204" spans="2:7" ht="18.75" x14ac:dyDescent="0.3">
      <c r="B204" s="2"/>
      <c r="C204" s="2"/>
      <c r="D204" s="1"/>
      <c r="E204" s="1"/>
      <c r="F204" s="1"/>
      <c r="G204" s="1"/>
    </row>
    <row r="205" spans="2:7" ht="18.75" x14ac:dyDescent="0.3">
      <c r="B205" s="2"/>
      <c r="C205" s="2"/>
      <c r="D205" s="1"/>
      <c r="E205" s="1"/>
      <c r="F205" s="1"/>
      <c r="G205" s="1"/>
    </row>
    <row r="206" spans="2:7" ht="18.75" x14ac:dyDescent="0.3">
      <c r="B206" s="2"/>
      <c r="C206" s="2"/>
      <c r="D206" s="1"/>
      <c r="E206" s="1"/>
      <c r="F206" s="1"/>
      <c r="G206" s="1"/>
    </row>
    <row r="207" spans="2:7" ht="18.75" x14ac:dyDescent="0.3">
      <c r="B207" s="2"/>
      <c r="C207" s="2"/>
      <c r="D207" s="1"/>
      <c r="E207" s="1"/>
      <c r="F207" s="1"/>
      <c r="G207" s="1"/>
    </row>
    <row r="208" spans="2:7" ht="18.75" x14ac:dyDescent="0.3">
      <c r="B208" s="2"/>
      <c r="C208" s="2"/>
      <c r="D208" s="1"/>
      <c r="E208" s="1"/>
      <c r="F208" s="1"/>
      <c r="G208" s="1"/>
    </row>
    <row r="209" spans="2:7" ht="18.75" x14ac:dyDescent="0.3">
      <c r="B209" s="2"/>
      <c r="C209" s="2"/>
      <c r="D209" s="1"/>
      <c r="E209" s="1"/>
      <c r="F209" s="1"/>
      <c r="G209" s="1"/>
    </row>
    <row r="210" spans="2:7" ht="18.75" x14ac:dyDescent="0.3">
      <c r="B210" s="2"/>
      <c r="C210" s="2"/>
      <c r="D210" s="1"/>
      <c r="E210" s="1"/>
      <c r="F210" s="1"/>
      <c r="G210" s="1"/>
    </row>
    <row r="211" spans="2:7" ht="18.75" x14ac:dyDescent="0.3">
      <c r="B211" s="2"/>
      <c r="C211" s="2"/>
      <c r="D211" s="1"/>
      <c r="E211" s="1"/>
      <c r="F211" s="1"/>
      <c r="G211" s="1"/>
    </row>
    <row r="212" spans="2:7" ht="18.75" x14ac:dyDescent="0.3">
      <c r="B212" s="2"/>
      <c r="C212" s="2"/>
      <c r="D212" s="1"/>
      <c r="E212" s="1"/>
      <c r="F212" s="1"/>
      <c r="G212" s="1"/>
    </row>
    <row r="213" spans="2:7" ht="18.75" x14ac:dyDescent="0.3">
      <c r="B213" s="2"/>
      <c r="C213" s="2"/>
      <c r="D213" s="1"/>
      <c r="E213" s="1"/>
      <c r="F213" s="1"/>
      <c r="G213" s="1"/>
    </row>
    <row r="214" spans="2:7" ht="18.75" x14ac:dyDescent="0.3">
      <c r="B214" s="2"/>
      <c r="C214" s="2"/>
      <c r="D214" s="1"/>
      <c r="E214" s="1"/>
      <c r="F214" s="1"/>
      <c r="G214" s="1"/>
    </row>
    <row r="215" spans="2:7" ht="18.75" x14ac:dyDescent="0.3">
      <c r="B215" s="2"/>
      <c r="C215" s="2"/>
      <c r="D215" s="1"/>
      <c r="E215" s="1"/>
      <c r="F215" s="1"/>
      <c r="G215" s="1"/>
    </row>
    <row r="216" spans="2:7" ht="18.75" x14ac:dyDescent="0.3">
      <c r="B216" s="2"/>
      <c r="C216" s="2"/>
      <c r="D216" s="1"/>
      <c r="E216" s="1"/>
      <c r="F216" s="1"/>
      <c r="G216" s="1"/>
    </row>
    <row r="217" spans="2:7" ht="18.75" x14ac:dyDescent="0.3">
      <c r="B217" s="2"/>
      <c r="C217" s="2"/>
      <c r="D217" s="1"/>
      <c r="E217" s="1"/>
      <c r="F217" s="1"/>
      <c r="G217" s="1"/>
    </row>
    <row r="218" spans="2:7" ht="18.75" x14ac:dyDescent="0.3">
      <c r="B218" s="2"/>
      <c r="C218" s="2"/>
      <c r="D218" s="1"/>
      <c r="E218" s="1"/>
      <c r="F218" s="1"/>
      <c r="G218" s="1"/>
    </row>
    <row r="219" spans="2:7" ht="18.75" x14ac:dyDescent="0.3">
      <c r="B219" s="2"/>
      <c r="C219" s="2"/>
      <c r="D219" s="1"/>
      <c r="E219" s="1"/>
      <c r="F219" s="1"/>
      <c r="G219" s="1"/>
    </row>
    <row r="220" spans="2:7" ht="18.75" x14ac:dyDescent="0.3">
      <c r="B220" s="2"/>
      <c r="C220" s="2"/>
      <c r="D220" s="1"/>
      <c r="E220" s="1"/>
      <c r="F220" s="1"/>
      <c r="G220" s="1"/>
    </row>
    <row r="221" spans="2:7" ht="18.75" x14ac:dyDescent="0.3">
      <c r="B221" s="2"/>
      <c r="C221" s="2"/>
      <c r="D221" s="1"/>
      <c r="E221" s="1"/>
      <c r="F221" s="1"/>
      <c r="G221" s="1"/>
    </row>
    <row r="222" spans="2:7" ht="18.75" x14ac:dyDescent="0.3">
      <c r="B222" s="2"/>
      <c r="C222" s="2"/>
      <c r="D222" s="1"/>
      <c r="E222" s="1"/>
      <c r="F222" s="1"/>
      <c r="G222" s="1"/>
    </row>
    <row r="223" spans="2:7" ht="18.75" x14ac:dyDescent="0.3">
      <c r="B223" s="2"/>
      <c r="C223" s="2"/>
      <c r="D223" s="1"/>
      <c r="E223" s="1"/>
      <c r="F223" s="1"/>
      <c r="G223" s="1"/>
    </row>
    <row r="224" spans="2:7" ht="18.75" x14ac:dyDescent="0.3">
      <c r="B224" s="2"/>
      <c r="C224" s="2"/>
      <c r="D224" s="1"/>
      <c r="E224" s="1"/>
      <c r="F224" s="1"/>
      <c r="G224" s="1"/>
    </row>
    <row r="225" spans="2:7" ht="18.75" x14ac:dyDescent="0.3">
      <c r="B225" s="2"/>
      <c r="C225" s="2"/>
      <c r="D225" s="1"/>
      <c r="E225" s="1"/>
      <c r="F225" s="1"/>
      <c r="G225" s="1"/>
    </row>
    <row r="226" spans="2:7" ht="18.75" x14ac:dyDescent="0.3">
      <c r="B226" s="2"/>
      <c r="C226" s="2"/>
      <c r="D226" s="1"/>
      <c r="E226" s="1"/>
      <c r="F226" s="1"/>
      <c r="G226" s="1"/>
    </row>
    <row r="227" spans="2:7" ht="18.75" x14ac:dyDescent="0.3">
      <c r="B227" s="2"/>
      <c r="C227" s="2"/>
      <c r="D227" s="1"/>
      <c r="E227" s="1"/>
      <c r="F227" s="1"/>
      <c r="G227" s="1"/>
    </row>
    <row r="228" spans="2:7" ht="18.75" x14ac:dyDescent="0.3">
      <c r="B228" s="2"/>
      <c r="C228" s="2"/>
      <c r="D228" s="1"/>
      <c r="E228" s="1"/>
      <c r="F228" s="1"/>
      <c r="G228" s="1"/>
    </row>
    <row r="229" spans="2:7" ht="18.75" x14ac:dyDescent="0.3">
      <c r="B229" s="2"/>
      <c r="C229" s="2"/>
      <c r="D229" s="1"/>
      <c r="E229" s="1"/>
      <c r="F229" s="1"/>
      <c r="G229" s="1"/>
    </row>
    <row r="230" spans="2:7" ht="18.75" x14ac:dyDescent="0.3">
      <c r="B230" s="2"/>
      <c r="C230" s="2"/>
      <c r="D230" s="1"/>
      <c r="E230" s="1"/>
      <c r="F230" s="1"/>
      <c r="G230" s="1"/>
    </row>
    <row r="231" spans="2:7" ht="18.75" x14ac:dyDescent="0.3">
      <c r="B231" s="2"/>
      <c r="C231" s="2"/>
      <c r="D231" s="1"/>
      <c r="E231" s="1"/>
      <c r="F231" s="1"/>
      <c r="G231" s="1"/>
    </row>
    <row r="232" spans="2:7" ht="18.75" x14ac:dyDescent="0.3">
      <c r="B232" s="2"/>
      <c r="C232" s="2"/>
      <c r="D232" s="1"/>
      <c r="E232" s="1"/>
      <c r="F232" s="1"/>
      <c r="G232" s="1"/>
    </row>
    <row r="233" spans="2:7" ht="18.75" x14ac:dyDescent="0.3">
      <c r="B233" s="2"/>
      <c r="C233" s="2"/>
      <c r="D233" s="1"/>
      <c r="E233" s="1"/>
      <c r="F233" s="1"/>
      <c r="G233" s="1"/>
    </row>
    <row r="234" spans="2:7" ht="18.75" x14ac:dyDescent="0.3">
      <c r="B234" s="2"/>
      <c r="C234" s="2"/>
      <c r="D234" s="1"/>
      <c r="E234" s="1"/>
      <c r="F234" s="1"/>
      <c r="G234" s="1"/>
    </row>
    <row r="235" spans="2:7" ht="18.75" x14ac:dyDescent="0.3">
      <c r="B235" s="2"/>
      <c r="C235" s="2"/>
      <c r="D235" s="1"/>
      <c r="E235" s="1"/>
      <c r="F235" s="1"/>
      <c r="G235" s="1"/>
    </row>
    <row r="236" spans="2:7" ht="18.75" x14ac:dyDescent="0.3">
      <c r="B236" s="2"/>
      <c r="C236" s="2"/>
      <c r="D236" s="1"/>
      <c r="E236" s="1"/>
      <c r="F236" s="1"/>
      <c r="G236" s="1"/>
    </row>
    <row r="237" spans="2:7" ht="18.75" x14ac:dyDescent="0.3">
      <c r="B237" s="2"/>
      <c r="C237" s="2"/>
      <c r="D237" s="1"/>
      <c r="E237" s="1"/>
      <c r="F237" s="1"/>
      <c r="G237" s="1"/>
    </row>
    <row r="238" spans="2:7" ht="18.75" x14ac:dyDescent="0.3">
      <c r="B238" s="2"/>
      <c r="C238" s="2"/>
      <c r="D238" s="1"/>
      <c r="E238" s="1"/>
      <c r="F238" s="1"/>
      <c r="G238" s="1"/>
    </row>
    <row r="239" spans="2:7" ht="18.75" x14ac:dyDescent="0.3">
      <c r="B239" s="2"/>
      <c r="C239" s="2"/>
      <c r="D239" s="1"/>
      <c r="E239" s="1"/>
      <c r="F239" s="1"/>
      <c r="G239" s="1"/>
    </row>
    <row r="240" spans="2:7" ht="18.75" x14ac:dyDescent="0.3">
      <c r="B240" s="2"/>
      <c r="C240" s="2"/>
      <c r="D240" s="1"/>
      <c r="E240" s="1"/>
      <c r="F240" s="1"/>
      <c r="G240" s="1"/>
    </row>
    <row r="241" spans="2:7" ht="18.75" x14ac:dyDescent="0.3">
      <c r="B241" s="2"/>
      <c r="C241" s="2"/>
      <c r="D241" s="1"/>
      <c r="E241" s="1"/>
      <c r="F241" s="1"/>
      <c r="G241" s="1"/>
    </row>
    <row r="242" spans="2:7" ht="18.75" x14ac:dyDescent="0.3">
      <c r="B242" s="2"/>
      <c r="C242" s="2"/>
      <c r="D242" s="1"/>
      <c r="E242" s="1"/>
      <c r="F242" s="1"/>
      <c r="G242" s="1"/>
    </row>
    <row r="243" spans="2:7" ht="18.75" x14ac:dyDescent="0.3">
      <c r="B243" s="2"/>
      <c r="C243" s="2"/>
      <c r="D243" s="1"/>
      <c r="E243" s="1"/>
      <c r="F243" s="1"/>
      <c r="G243" s="1"/>
    </row>
    <row r="244" spans="2:7" ht="18.75" x14ac:dyDescent="0.3">
      <c r="B244" s="2"/>
      <c r="C244" s="2"/>
      <c r="D244" s="1"/>
      <c r="E244" s="1"/>
      <c r="F244" s="1"/>
      <c r="G244" s="1"/>
    </row>
    <row r="245" spans="2:7" ht="18.75" x14ac:dyDescent="0.3">
      <c r="B245" s="2"/>
      <c r="C245" s="2"/>
      <c r="D245" s="1"/>
      <c r="E245" s="1"/>
      <c r="F245" s="1"/>
      <c r="G245" s="1"/>
    </row>
    <row r="246" spans="2:7" ht="18.75" x14ac:dyDescent="0.3">
      <c r="B246" s="2"/>
      <c r="C246" s="2"/>
      <c r="D246" s="1"/>
      <c r="E246" s="1"/>
      <c r="F246" s="1"/>
      <c r="G246" s="1"/>
    </row>
    <row r="247" spans="2:7" ht="18.75" x14ac:dyDescent="0.3">
      <c r="B247" s="2"/>
      <c r="C247" s="2"/>
      <c r="D247" s="1"/>
      <c r="E247" s="1"/>
      <c r="F247" s="1"/>
      <c r="G247" s="1"/>
    </row>
    <row r="248" spans="2:7" ht="18.75" x14ac:dyDescent="0.3">
      <c r="B248" s="2"/>
      <c r="C248" s="2"/>
      <c r="D248" s="1"/>
      <c r="E248" s="1"/>
      <c r="F248" s="1"/>
      <c r="G248" s="1"/>
    </row>
    <row r="249" spans="2:7" ht="18.75" x14ac:dyDescent="0.3">
      <c r="B249" s="2"/>
      <c r="C249" s="2"/>
      <c r="D249" s="1"/>
      <c r="E249" s="1"/>
      <c r="F249" s="1"/>
      <c r="G249" s="1"/>
    </row>
    <row r="250" spans="2:7" ht="18.75" x14ac:dyDescent="0.3">
      <c r="B250" s="2"/>
      <c r="C250" s="2"/>
      <c r="D250" s="1"/>
      <c r="E250" s="1"/>
      <c r="F250" s="1"/>
      <c r="G250" s="1"/>
    </row>
    <row r="251" spans="2:7" ht="18.75" x14ac:dyDescent="0.3">
      <c r="B251" s="2"/>
      <c r="C251" s="2"/>
      <c r="D251" s="1"/>
      <c r="E251" s="1"/>
      <c r="F251" s="1"/>
      <c r="G251" s="1"/>
    </row>
    <row r="252" spans="2:7" ht="18.75" x14ac:dyDescent="0.3">
      <c r="B252" s="2"/>
      <c r="C252" s="2"/>
      <c r="D252" s="1"/>
      <c r="E252" s="1"/>
      <c r="F252" s="1"/>
      <c r="G252" s="1"/>
    </row>
    <row r="253" spans="2:7" ht="18.75" x14ac:dyDescent="0.3">
      <c r="B253" s="2"/>
      <c r="C253" s="2"/>
      <c r="D253" s="1"/>
      <c r="E253" s="1"/>
      <c r="F253" s="1"/>
      <c r="G253" s="1"/>
    </row>
    <row r="254" spans="2:7" ht="18.75" x14ac:dyDescent="0.3">
      <c r="B254" s="2"/>
      <c r="C254" s="2"/>
      <c r="D254" s="1"/>
      <c r="E254" s="1"/>
      <c r="F254" s="1"/>
      <c r="G254" s="1"/>
    </row>
    <row r="255" spans="2:7" ht="18.75" x14ac:dyDescent="0.3">
      <c r="B255" s="2"/>
      <c r="C255" s="2"/>
      <c r="D255" s="1"/>
      <c r="E255" s="1"/>
      <c r="F255" s="1"/>
      <c r="G255" s="1"/>
    </row>
    <row r="256" spans="2:7" ht="18.75" x14ac:dyDescent="0.3">
      <c r="B256" s="2"/>
      <c r="C256" s="2"/>
      <c r="D256" s="1"/>
      <c r="E256" s="1"/>
      <c r="F256" s="1"/>
      <c r="G256" s="1"/>
    </row>
    <row r="257" spans="2:7" ht="18.75" x14ac:dyDescent="0.3">
      <c r="B257" s="2"/>
      <c r="C257" s="2"/>
      <c r="D257" s="1"/>
      <c r="E257" s="1"/>
      <c r="F257" s="1"/>
      <c r="G257" s="1"/>
    </row>
    <row r="258" spans="2:7" ht="18.75" x14ac:dyDescent="0.3">
      <c r="B258" s="2"/>
      <c r="C258" s="2"/>
      <c r="D258" s="1"/>
      <c r="E258" s="1"/>
      <c r="F258" s="1"/>
      <c r="G258" s="1"/>
    </row>
    <row r="259" spans="2:7" ht="18.75" x14ac:dyDescent="0.3">
      <c r="B259" s="2"/>
      <c r="C259" s="2"/>
      <c r="D259" s="1"/>
      <c r="E259" s="1"/>
      <c r="F259" s="1"/>
      <c r="G259" s="1"/>
    </row>
    <row r="260" spans="2:7" ht="18.75" x14ac:dyDescent="0.3">
      <c r="B260" s="2"/>
      <c r="C260" s="2"/>
      <c r="D260" s="1"/>
      <c r="E260" s="1"/>
      <c r="F260" s="1"/>
      <c r="G260" s="1"/>
    </row>
    <row r="261" spans="2:7" ht="18.75" x14ac:dyDescent="0.3">
      <c r="B261" s="2"/>
      <c r="C261" s="2"/>
      <c r="D261" s="1"/>
      <c r="E261" s="1"/>
      <c r="F261" s="1"/>
      <c r="G261" s="1"/>
    </row>
    <row r="262" spans="2:7" ht="18.75" x14ac:dyDescent="0.3">
      <c r="B262" s="2"/>
      <c r="C262" s="2"/>
      <c r="D262" s="1"/>
      <c r="E262" s="1"/>
      <c r="F262" s="1"/>
      <c r="G262" s="1"/>
    </row>
    <row r="263" spans="2:7" ht="18.75" x14ac:dyDescent="0.3">
      <c r="B263" s="2"/>
      <c r="C263" s="2"/>
      <c r="D263" s="1"/>
      <c r="E263" s="1"/>
      <c r="F263" s="1"/>
      <c r="G263" s="1"/>
    </row>
    <row r="264" spans="2:7" ht="18.75" x14ac:dyDescent="0.3">
      <c r="B264" s="2"/>
      <c r="C264" s="2"/>
      <c r="D264" s="1"/>
      <c r="E264" s="1"/>
      <c r="F264" s="1"/>
      <c r="G264" s="1"/>
    </row>
    <row r="265" spans="2:7" ht="18.75" x14ac:dyDescent="0.3">
      <c r="B265" s="2"/>
      <c r="C265" s="2"/>
      <c r="D265" s="1"/>
      <c r="E265" s="1"/>
      <c r="F265" s="1"/>
      <c r="G265" s="1"/>
    </row>
    <row r="266" spans="2:7" ht="18.75" x14ac:dyDescent="0.3">
      <c r="B266" s="2"/>
      <c r="C266" s="2"/>
      <c r="D266" s="1"/>
      <c r="E266" s="1"/>
      <c r="F266" s="1"/>
      <c r="G266" s="1"/>
    </row>
    <row r="267" spans="2:7" ht="18.75" x14ac:dyDescent="0.3">
      <c r="B267" s="2"/>
      <c r="C267" s="2"/>
      <c r="D267" s="1"/>
      <c r="E267" s="1"/>
      <c r="F267" s="1"/>
      <c r="G267" s="1"/>
    </row>
    <row r="268" spans="2:7" ht="18.75" x14ac:dyDescent="0.3">
      <c r="B268" s="2"/>
      <c r="C268" s="2"/>
      <c r="D268" s="1"/>
      <c r="E268" s="1"/>
      <c r="F268" s="1"/>
      <c r="G268" s="1"/>
    </row>
    <row r="269" spans="2:7" ht="18.75" x14ac:dyDescent="0.3">
      <c r="B269" s="2"/>
      <c r="C269" s="2"/>
      <c r="D269" s="1"/>
      <c r="E269" s="1"/>
      <c r="F269" s="1"/>
      <c r="G269" s="1"/>
    </row>
    <row r="270" spans="2:7" ht="18.75" x14ac:dyDescent="0.3">
      <c r="B270" s="2"/>
      <c r="C270" s="2"/>
      <c r="D270" s="1"/>
      <c r="E270" s="1"/>
      <c r="F270" s="1"/>
      <c r="G270" s="1"/>
    </row>
    <row r="271" spans="2:7" ht="18.75" x14ac:dyDescent="0.3">
      <c r="B271" s="2"/>
      <c r="C271" s="2"/>
      <c r="D271" s="1"/>
      <c r="E271" s="1"/>
      <c r="F271" s="1"/>
      <c r="G271" s="1"/>
    </row>
    <row r="272" spans="2:7" ht="18.75" x14ac:dyDescent="0.3">
      <c r="B272" s="2"/>
      <c r="C272" s="2"/>
      <c r="D272" s="1"/>
      <c r="E272" s="1"/>
      <c r="F272" s="1"/>
      <c r="G272" s="1"/>
    </row>
    <row r="273" spans="2:7" ht="18.75" x14ac:dyDescent="0.3">
      <c r="B273" s="2"/>
      <c r="C273" s="2"/>
      <c r="D273" s="1"/>
      <c r="E273" s="1"/>
      <c r="F273" s="1"/>
      <c r="G273" s="1"/>
    </row>
    <row r="274" spans="2:7" ht="18.75" x14ac:dyDescent="0.3">
      <c r="B274" s="2"/>
      <c r="C274" s="2"/>
      <c r="D274" s="1"/>
      <c r="E274" s="1"/>
      <c r="F274" s="1"/>
      <c r="G274" s="1"/>
    </row>
    <row r="275" spans="2:7" ht="18.75" x14ac:dyDescent="0.3">
      <c r="B275" s="2"/>
      <c r="C275" s="2"/>
      <c r="D275" s="1"/>
      <c r="E275" s="1"/>
      <c r="F275" s="1"/>
      <c r="G275" s="1"/>
    </row>
    <row r="276" spans="2:7" ht="18.75" x14ac:dyDescent="0.3">
      <c r="B276" s="2"/>
      <c r="C276" s="2"/>
      <c r="D276" s="1"/>
      <c r="E276" s="1"/>
      <c r="F276" s="1"/>
      <c r="G276" s="1"/>
    </row>
    <row r="277" spans="2:7" ht="18.75" x14ac:dyDescent="0.3">
      <c r="B277" s="2"/>
      <c r="C277" s="2"/>
      <c r="D277" s="1"/>
      <c r="E277" s="1"/>
      <c r="F277" s="1"/>
      <c r="G277" s="1"/>
    </row>
    <row r="278" spans="2:7" ht="18.75" x14ac:dyDescent="0.3">
      <c r="B278" s="2"/>
      <c r="C278" s="2"/>
      <c r="D278" s="1"/>
      <c r="E278" s="1"/>
      <c r="F278" s="1"/>
      <c r="G278" s="1"/>
    </row>
    <row r="279" spans="2:7" ht="18.75" x14ac:dyDescent="0.3">
      <c r="B279" s="2"/>
      <c r="C279" s="2"/>
      <c r="D279" s="1"/>
      <c r="E279" s="1"/>
      <c r="F279" s="1"/>
      <c r="G279" s="1"/>
    </row>
    <row r="280" spans="2:7" ht="18.75" x14ac:dyDescent="0.3">
      <c r="B280" s="2"/>
      <c r="C280" s="2"/>
      <c r="D280" s="1"/>
      <c r="E280" s="1"/>
      <c r="F280" s="1"/>
      <c r="G280" s="1"/>
    </row>
    <row r="281" spans="2:7" ht="18.75" x14ac:dyDescent="0.3">
      <c r="B281" s="2"/>
      <c r="C281" s="2"/>
      <c r="D281" s="1"/>
      <c r="E281" s="1"/>
      <c r="F281" s="1"/>
      <c r="G281" s="1"/>
    </row>
    <row r="282" spans="2:7" ht="18.75" x14ac:dyDescent="0.3">
      <c r="B282" s="2"/>
      <c r="C282" s="2"/>
      <c r="D282" s="1"/>
      <c r="E282" s="1"/>
      <c r="F282" s="1"/>
      <c r="G282" s="1"/>
    </row>
    <row r="283" spans="2:7" ht="18.75" x14ac:dyDescent="0.3">
      <c r="B283" s="2"/>
      <c r="C283" s="2"/>
      <c r="D283" s="1"/>
      <c r="E283" s="1"/>
      <c r="F283" s="1"/>
      <c r="G283" s="1"/>
    </row>
    <row r="284" spans="2:7" ht="18.75" x14ac:dyDescent="0.3">
      <c r="B284" s="2"/>
      <c r="C284" s="2"/>
      <c r="D284" s="1"/>
      <c r="E284" s="1"/>
      <c r="F284" s="1"/>
      <c r="G284" s="1"/>
    </row>
    <row r="285" spans="2:7" ht="18.75" x14ac:dyDescent="0.3">
      <c r="B285" s="2"/>
      <c r="C285" s="2"/>
      <c r="D285" s="1"/>
      <c r="E285" s="1"/>
      <c r="F285" s="1"/>
      <c r="G285" s="1"/>
    </row>
    <row r="286" spans="2:7" ht="18.75" x14ac:dyDescent="0.3">
      <c r="B286" s="2"/>
      <c r="C286" s="2"/>
      <c r="D286" s="1"/>
      <c r="E286" s="1"/>
      <c r="F286" s="1"/>
      <c r="G286" s="1"/>
    </row>
    <row r="287" spans="2:7" ht="18.75" x14ac:dyDescent="0.3">
      <c r="B287" s="2"/>
      <c r="C287" s="2"/>
      <c r="D287" s="1"/>
      <c r="E287" s="1"/>
      <c r="F287" s="1"/>
      <c r="G287" s="1"/>
    </row>
    <row r="288" spans="2:7" ht="18.75" x14ac:dyDescent="0.3">
      <c r="B288" s="2"/>
      <c r="C288" s="2"/>
      <c r="D288" s="1"/>
      <c r="E288" s="1"/>
      <c r="F288" s="1"/>
      <c r="G288" s="1"/>
    </row>
    <row r="289" spans="2:7" ht="18.75" x14ac:dyDescent="0.3">
      <c r="B289" s="2"/>
      <c r="C289" s="2"/>
      <c r="D289" s="1"/>
      <c r="E289" s="1"/>
      <c r="F289" s="1"/>
      <c r="G289" s="1"/>
    </row>
    <row r="290" spans="2:7" ht="18.75" x14ac:dyDescent="0.3">
      <c r="B290" s="2"/>
      <c r="C290" s="2"/>
      <c r="D290" s="1"/>
      <c r="E290" s="1"/>
      <c r="F290" s="1"/>
      <c r="G290" s="1"/>
    </row>
    <row r="291" spans="2:7" ht="18.75" x14ac:dyDescent="0.3">
      <c r="B291" s="2"/>
      <c r="C291" s="2"/>
      <c r="D291" s="1"/>
      <c r="E291" s="1"/>
      <c r="F291" s="1"/>
      <c r="G291" s="1"/>
    </row>
    <row r="292" spans="2:7" ht="18.75" x14ac:dyDescent="0.3">
      <c r="B292" s="2"/>
      <c r="C292" s="2"/>
      <c r="D292" s="1"/>
      <c r="E292" s="1"/>
      <c r="F292" s="1"/>
      <c r="G292" s="1"/>
    </row>
    <row r="293" spans="2:7" ht="18.75" x14ac:dyDescent="0.3">
      <c r="B293" s="2"/>
      <c r="C293" s="2"/>
      <c r="D293" s="1"/>
      <c r="E293" s="1"/>
      <c r="F293" s="1"/>
      <c r="G293" s="1"/>
    </row>
    <row r="294" spans="2:7" ht="18.75" x14ac:dyDescent="0.3">
      <c r="B294" s="2"/>
      <c r="C294" s="2"/>
      <c r="D294" s="1"/>
      <c r="E294" s="1"/>
      <c r="F294" s="1"/>
      <c r="G294" s="1"/>
    </row>
    <row r="295" spans="2:7" ht="18.75" x14ac:dyDescent="0.3">
      <c r="B295" s="2"/>
      <c r="C295" s="2"/>
      <c r="D295" s="1"/>
      <c r="E295" s="1"/>
      <c r="F295" s="1"/>
      <c r="G295" s="1"/>
    </row>
    <row r="296" spans="2:7" ht="18.75" x14ac:dyDescent="0.3">
      <c r="B296" s="2"/>
      <c r="C296" s="2"/>
      <c r="D296" s="1"/>
      <c r="E296" s="1"/>
      <c r="F296" s="1"/>
      <c r="G296" s="1"/>
    </row>
    <row r="297" spans="2:7" ht="18.75" x14ac:dyDescent="0.3">
      <c r="B297" s="2"/>
      <c r="C297" s="2"/>
      <c r="D297" s="1"/>
      <c r="E297" s="1"/>
      <c r="F297" s="1"/>
      <c r="G297" s="1"/>
    </row>
    <row r="298" spans="2:7" ht="18.75" x14ac:dyDescent="0.3">
      <c r="B298" s="2"/>
      <c r="C298" s="2"/>
      <c r="D298" s="1"/>
      <c r="E298" s="1"/>
      <c r="F298" s="1"/>
      <c r="G298" s="1"/>
    </row>
    <row r="299" spans="2:7" ht="18.75" x14ac:dyDescent="0.3">
      <c r="B299" s="2"/>
      <c r="C299" s="2"/>
      <c r="D299" s="1"/>
      <c r="E299" s="1"/>
      <c r="F299" s="1"/>
      <c r="G299" s="1"/>
    </row>
    <row r="300" spans="2:7" ht="18.75" x14ac:dyDescent="0.3">
      <c r="B300" s="2"/>
      <c r="C300" s="2"/>
      <c r="D300" s="1"/>
      <c r="E300" s="1"/>
      <c r="F300" s="1"/>
      <c r="G300" s="1"/>
    </row>
    <row r="301" spans="2:7" ht="18.75" x14ac:dyDescent="0.3">
      <c r="B301" s="2"/>
      <c r="C301" s="2"/>
      <c r="D301" s="1"/>
      <c r="E301" s="1"/>
      <c r="F301" s="1"/>
      <c r="G301" s="1"/>
    </row>
    <row r="302" spans="2:7" ht="18.75" x14ac:dyDescent="0.3">
      <c r="B302" s="2"/>
      <c r="C302" s="2"/>
      <c r="D302" s="1"/>
      <c r="E302" s="1"/>
      <c r="F302" s="1"/>
      <c r="G302" s="1"/>
    </row>
    <row r="303" spans="2:7" ht="18.75" x14ac:dyDescent="0.3">
      <c r="B303" s="2"/>
      <c r="C303" s="2"/>
      <c r="D303" s="1"/>
      <c r="E303" s="1"/>
      <c r="F303" s="1"/>
      <c r="G303" s="1"/>
    </row>
    <row r="304" spans="2:7" ht="18.75" x14ac:dyDescent="0.3">
      <c r="B304" s="2"/>
      <c r="C304" s="2"/>
      <c r="D304" s="1"/>
      <c r="E304" s="1"/>
      <c r="F304" s="1"/>
      <c r="G304" s="1"/>
    </row>
    <row r="305" spans="2:7" ht="18.75" x14ac:dyDescent="0.3">
      <c r="B305" s="2"/>
      <c r="C305" s="2"/>
      <c r="D305" s="1"/>
      <c r="E305" s="1"/>
      <c r="F305" s="1"/>
      <c r="G305" s="1"/>
    </row>
    <row r="306" spans="2:7" ht="18.75" x14ac:dyDescent="0.3">
      <c r="B306" s="2"/>
      <c r="C306" s="2"/>
      <c r="D306" s="1"/>
      <c r="E306" s="1"/>
      <c r="F306" s="1"/>
      <c r="G306" s="1"/>
    </row>
    <row r="307" spans="2:7" ht="18.75" x14ac:dyDescent="0.3">
      <c r="B307" s="2"/>
      <c r="C307" s="2"/>
      <c r="D307" s="1"/>
      <c r="E307" s="1"/>
      <c r="F307" s="1"/>
      <c r="G307" s="1"/>
    </row>
    <row r="308" spans="2:7" ht="18.75" x14ac:dyDescent="0.3">
      <c r="B308" s="2"/>
      <c r="C308" s="2"/>
      <c r="D308" s="1"/>
      <c r="E308" s="1"/>
      <c r="F308" s="1"/>
      <c r="G308" s="1"/>
    </row>
    <row r="309" spans="2:7" ht="18.75" x14ac:dyDescent="0.3">
      <c r="B309" s="2"/>
      <c r="C309" s="2"/>
      <c r="D309" s="1"/>
      <c r="E309" s="1"/>
      <c r="F309" s="1"/>
      <c r="G309" s="1"/>
    </row>
    <row r="310" spans="2:7" ht="18.75" x14ac:dyDescent="0.3">
      <c r="B310" s="2"/>
      <c r="C310" s="2"/>
      <c r="D310" s="1"/>
      <c r="E310" s="1"/>
      <c r="F310" s="1"/>
      <c r="G310" s="1"/>
    </row>
    <row r="311" spans="2:7" ht="18.75" x14ac:dyDescent="0.3">
      <c r="B311" s="2"/>
      <c r="C311" s="2"/>
      <c r="D311" s="1"/>
      <c r="E311" s="1"/>
      <c r="F311" s="1"/>
      <c r="G311" s="1"/>
    </row>
    <row r="312" spans="2:7" ht="18.75" x14ac:dyDescent="0.3">
      <c r="B312" s="2"/>
      <c r="C312" s="2"/>
      <c r="D312" s="1"/>
      <c r="E312" s="1"/>
      <c r="F312" s="1"/>
      <c r="G312" s="1"/>
    </row>
    <row r="313" spans="2:7" ht="18.75" x14ac:dyDescent="0.3">
      <c r="B313" s="2"/>
      <c r="C313" s="2"/>
      <c r="D313" s="1"/>
      <c r="E313" s="1"/>
      <c r="F313" s="1"/>
      <c r="G313" s="1"/>
    </row>
    <row r="314" spans="2:7" ht="18.75" x14ac:dyDescent="0.3">
      <c r="B314" s="2"/>
      <c r="C314" s="2"/>
      <c r="D314" s="1"/>
      <c r="E314" s="1"/>
      <c r="F314" s="1"/>
      <c r="G314" s="1"/>
    </row>
    <row r="315" spans="2:7" ht="18.75" x14ac:dyDescent="0.3">
      <c r="B315" s="2"/>
      <c r="C315" s="2"/>
      <c r="D315" s="1"/>
      <c r="E315" s="1"/>
      <c r="F315" s="1"/>
      <c r="G315" s="1"/>
    </row>
    <row r="316" spans="2:7" ht="18.75" x14ac:dyDescent="0.3">
      <c r="B316" s="2"/>
      <c r="C316" s="2"/>
      <c r="D316" s="1"/>
      <c r="E316" s="1"/>
      <c r="F316" s="1"/>
      <c r="G316" s="1"/>
    </row>
    <row r="317" spans="2:7" ht="18.75" x14ac:dyDescent="0.3">
      <c r="B317" s="2"/>
      <c r="C317" s="2"/>
      <c r="D317" s="1"/>
      <c r="E317" s="1"/>
      <c r="F317" s="1"/>
      <c r="G317" s="1"/>
    </row>
    <row r="318" spans="2:7" ht="18.75" x14ac:dyDescent="0.3">
      <c r="B318" s="2"/>
      <c r="C318" s="2"/>
      <c r="D318" s="1"/>
      <c r="E318" s="1"/>
      <c r="F318" s="1"/>
      <c r="G318" s="1"/>
    </row>
    <row r="319" spans="2:7" ht="18.75" x14ac:dyDescent="0.3">
      <c r="B319" s="2"/>
      <c r="C319" s="2"/>
      <c r="D319" s="1"/>
      <c r="E319" s="1"/>
      <c r="F319" s="1"/>
      <c r="G319" s="1"/>
    </row>
    <row r="320" spans="2:7" ht="18.75" x14ac:dyDescent="0.3">
      <c r="B320" s="2"/>
      <c r="C320" s="2"/>
      <c r="D320" s="1"/>
      <c r="E320" s="1"/>
      <c r="F320" s="1"/>
      <c r="G320" s="1"/>
    </row>
    <row r="321" spans="2:7" ht="18.75" x14ac:dyDescent="0.3">
      <c r="B321" s="2"/>
      <c r="C321" s="2"/>
      <c r="D321" s="1"/>
      <c r="E321" s="1"/>
      <c r="F321" s="1"/>
      <c r="G321" s="1"/>
    </row>
    <row r="322" spans="2:7" ht="18.75" x14ac:dyDescent="0.3">
      <c r="B322" s="2"/>
      <c r="C322" s="2"/>
      <c r="D322" s="1"/>
      <c r="E322" s="1"/>
      <c r="F322" s="1"/>
      <c r="G322" s="1"/>
    </row>
    <row r="323" spans="2:7" ht="18.75" x14ac:dyDescent="0.3">
      <c r="B323" s="2"/>
      <c r="C323" s="2"/>
      <c r="D323" s="1"/>
      <c r="E323" s="1"/>
      <c r="F323" s="1"/>
      <c r="G323" s="1"/>
    </row>
    <row r="324" spans="2:7" ht="18.75" x14ac:dyDescent="0.3">
      <c r="B324" s="2"/>
      <c r="C324" s="2"/>
      <c r="D324" s="1"/>
      <c r="E324" s="1"/>
      <c r="F324" s="1"/>
      <c r="G324" s="1"/>
    </row>
    <row r="325" spans="2:7" ht="18.75" x14ac:dyDescent="0.3">
      <c r="B325" s="2"/>
      <c r="C325" s="2"/>
      <c r="D325" s="1"/>
      <c r="E325" s="1"/>
      <c r="F325" s="1"/>
      <c r="G325" s="1"/>
    </row>
    <row r="326" spans="2:7" ht="18.75" x14ac:dyDescent="0.3">
      <c r="B326" s="2"/>
      <c r="C326" s="2"/>
      <c r="D326" s="1"/>
      <c r="E326" s="1"/>
      <c r="F326" s="1"/>
      <c r="G326" s="1"/>
    </row>
    <row r="327" spans="2:7" ht="18.75" x14ac:dyDescent="0.3">
      <c r="B327" s="2"/>
      <c r="C327" s="2"/>
      <c r="D327" s="1"/>
      <c r="E327" s="1"/>
      <c r="F327" s="1"/>
      <c r="G327" s="1"/>
    </row>
    <row r="328" spans="2:7" ht="18.75" x14ac:dyDescent="0.3">
      <c r="B328" s="2"/>
      <c r="C328" s="2"/>
      <c r="D328" s="1"/>
      <c r="E328" s="1"/>
      <c r="F328" s="1"/>
      <c r="G328" s="1"/>
    </row>
    <row r="329" spans="2:7" ht="18.75" x14ac:dyDescent="0.3">
      <c r="B329" s="2"/>
      <c r="C329" s="2"/>
      <c r="D329" s="1"/>
      <c r="E329" s="1"/>
      <c r="F329" s="1"/>
      <c r="G329" s="1"/>
    </row>
    <row r="330" spans="2:7" ht="18.75" x14ac:dyDescent="0.3">
      <c r="B330" s="2"/>
      <c r="C330" s="2"/>
      <c r="D330" s="1"/>
      <c r="E330" s="1"/>
      <c r="F330" s="1"/>
      <c r="G330" s="1"/>
    </row>
    <row r="331" spans="2:7" ht="18.75" x14ac:dyDescent="0.3">
      <c r="B331" s="2"/>
      <c r="C331" s="2"/>
      <c r="D331" s="1"/>
      <c r="E331" s="1"/>
      <c r="F331" s="1"/>
      <c r="G331" s="1"/>
    </row>
    <row r="332" spans="2:7" ht="18.75" x14ac:dyDescent="0.3">
      <c r="B332" s="2"/>
      <c r="C332" s="2"/>
      <c r="D332" s="1"/>
      <c r="E332" s="1"/>
      <c r="F332" s="1"/>
      <c r="G332" s="1"/>
    </row>
    <row r="333" spans="2:7" ht="18.75" x14ac:dyDescent="0.3">
      <c r="B333" s="2"/>
      <c r="C333" s="2"/>
      <c r="D333" s="1"/>
      <c r="E333" s="1"/>
      <c r="F333" s="1"/>
      <c r="G333" s="1"/>
    </row>
    <row r="334" spans="2:7" ht="18.75" x14ac:dyDescent="0.3">
      <c r="B334" s="2"/>
      <c r="C334" s="2"/>
      <c r="D334" s="1"/>
      <c r="E334" s="1"/>
      <c r="F334" s="1"/>
      <c r="G334" s="1"/>
    </row>
    <row r="335" spans="2:7" ht="18.75" x14ac:dyDescent="0.3">
      <c r="B335" s="2"/>
      <c r="C335" s="2"/>
      <c r="D335" s="1"/>
      <c r="E335" s="1"/>
      <c r="F335" s="1"/>
      <c r="G335" s="1"/>
    </row>
    <row r="336" spans="2:7" ht="18.75" x14ac:dyDescent="0.3">
      <c r="B336" s="2"/>
      <c r="C336" s="2"/>
      <c r="D336" s="1"/>
      <c r="E336" s="1"/>
      <c r="F336" s="1"/>
      <c r="G336" s="1"/>
    </row>
    <row r="337" spans="2:7" ht="18.75" x14ac:dyDescent="0.3">
      <c r="B337" s="2"/>
      <c r="C337" s="2"/>
      <c r="D337" s="1"/>
      <c r="E337" s="1"/>
      <c r="F337" s="1"/>
      <c r="G337" s="1"/>
    </row>
    <row r="338" spans="2:7" ht="18.75" x14ac:dyDescent="0.3">
      <c r="B338" s="2"/>
      <c r="C338" s="2"/>
      <c r="D338" s="1"/>
      <c r="E338" s="1"/>
      <c r="F338" s="1"/>
      <c r="G338" s="1"/>
    </row>
    <row r="339" spans="2:7" ht="18.75" x14ac:dyDescent="0.3">
      <c r="B339" s="2"/>
      <c r="C339" s="2"/>
      <c r="D339" s="1"/>
      <c r="E339" s="1"/>
      <c r="F339" s="1"/>
      <c r="G339" s="1"/>
    </row>
    <row r="340" spans="2:7" ht="18.75" x14ac:dyDescent="0.3">
      <c r="B340" s="2"/>
      <c r="C340" s="2"/>
      <c r="D340" s="1"/>
      <c r="E340" s="1"/>
      <c r="F340" s="1"/>
      <c r="G340" s="1"/>
    </row>
    <row r="341" spans="2:7" ht="18.75" x14ac:dyDescent="0.3">
      <c r="B341" s="2"/>
      <c r="C341" s="2"/>
      <c r="D341" s="1"/>
      <c r="E341" s="1"/>
      <c r="F341" s="1"/>
      <c r="G341" s="1"/>
    </row>
    <row r="342" spans="2:7" ht="18.75" x14ac:dyDescent="0.3">
      <c r="B342" s="2"/>
      <c r="C342" s="2"/>
      <c r="D342" s="1"/>
      <c r="E342" s="1"/>
      <c r="F342" s="1"/>
      <c r="G342" s="1"/>
    </row>
    <row r="343" spans="2:7" ht="18.75" x14ac:dyDescent="0.3">
      <c r="B343" s="2"/>
      <c r="C343" s="2"/>
      <c r="D343" s="1"/>
      <c r="E343" s="1"/>
      <c r="F343" s="1"/>
      <c r="G343" s="1"/>
    </row>
    <row r="344" spans="2:7" ht="18.75" x14ac:dyDescent="0.3">
      <c r="B344" s="2"/>
      <c r="C344" s="2"/>
      <c r="D344" s="1"/>
      <c r="E344" s="1"/>
      <c r="F344" s="1"/>
      <c r="G344" s="1"/>
    </row>
    <row r="345" spans="2:7" ht="18.75" x14ac:dyDescent="0.3">
      <c r="B345" s="2"/>
      <c r="C345" s="2"/>
      <c r="D345" s="1"/>
      <c r="E345" s="1"/>
      <c r="F345" s="1"/>
      <c r="G345" s="1"/>
    </row>
    <row r="346" spans="2:7" ht="18.75" x14ac:dyDescent="0.3">
      <c r="B346" s="2"/>
      <c r="C346" s="2"/>
      <c r="D346" s="1"/>
      <c r="E346" s="1"/>
      <c r="F346" s="1"/>
      <c r="G346" s="1"/>
    </row>
    <row r="347" spans="2:7" ht="18.75" x14ac:dyDescent="0.3">
      <c r="B347" s="2"/>
      <c r="C347" s="2"/>
      <c r="D347" s="1"/>
      <c r="E347" s="1"/>
      <c r="F347" s="1"/>
      <c r="G347" s="1"/>
    </row>
    <row r="348" spans="2:7" ht="18.75" x14ac:dyDescent="0.3">
      <c r="B348" s="2"/>
      <c r="C348" s="2"/>
      <c r="D348" s="1"/>
      <c r="E348" s="1"/>
      <c r="F348" s="1"/>
      <c r="G348" s="1"/>
    </row>
    <row r="349" spans="2:7" ht="18.75" x14ac:dyDescent="0.3">
      <c r="B349" s="2"/>
      <c r="C349" s="2"/>
      <c r="D349" s="1"/>
      <c r="E349" s="1"/>
      <c r="F349" s="1"/>
      <c r="G349" s="1"/>
    </row>
    <row r="350" spans="2:7" ht="18.75" x14ac:dyDescent="0.3">
      <c r="B350" s="2"/>
      <c r="C350" s="2"/>
      <c r="D350" s="1"/>
      <c r="E350" s="1"/>
      <c r="F350" s="1"/>
      <c r="G350" s="1"/>
    </row>
    <row r="351" spans="2:7" ht="18.75" x14ac:dyDescent="0.3">
      <c r="B351" s="2"/>
      <c r="C351" s="2"/>
      <c r="D351" s="1"/>
      <c r="E351" s="1"/>
      <c r="F351" s="1"/>
      <c r="G351" s="1"/>
    </row>
    <row r="352" spans="2:7" ht="18.75" x14ac:dyDescent="0.3">
      <c r="B352" s="2"/>
      <c r="C352" s="2"/>
      <c r="D352" s="1"/>
      <c r="E352" s="1"/>
      <c r="F352" s="1"/>
      <c r="G352" s="1"/>
    </row>
    <row r="353" spans="2:7" ht="18.75" x14ac:dyDescent="0.3">
      <c r="B353" s="2"/>
      <c r="C353" s="2"/>
      <c r="D353" s="1"/>
      <c r="E353" s="1"/>
      <c r="F353" s="1"/>
      <c r="G353" s="1"/>
    </row>
    <row r="354" spans="2:7" ht="18.75" x14ac:dyDescent="0.3">
      <c r="B354" s="2"/>
      <c r="C354" s="2"/>
      <c r="D354" s="1"/>
      <c r="E354" s="1"/>
      <c r="F354" s="1"/>
      <c r="G354" s="1"/>
    </row>
    <row r="355" spans="2:7" ht="18.75" x14ac:dyDescent="0.3">
      <c r="B355" s="2"/>
      <c r="C355" s="2"/>
      <c r="D355" s="1"/>
      <c r="E355" s="1"/>
      <c r="F355" s="1"/>
      <c r="G355" s="1"/>
    </row>
    <row r="356" spans="2:7" ht="18.75" x14ac:dyDescent="0.3">
      <c r="B356" s="2"/>
      <c r="C356" s="2"/>
      <c r="D356" s="1"/>
      <c r="E356" s="1"/>
      <c r="F356" s="1"/>
      <c r="G356" s="1"/>
    </row>
    <row r="357" spans="2:7" ht="18.75" x14ac:dyDescent="0.3">
      <c r="B357" s="2"/>
      <c r="C357" s="2"/>
      <c r="D357" s="1"/>
      <c r="E357" s="1"/>
      <c r="F357" s="1"/>
      <c r="G357" s="1"/>
    </row>
    <row r="358" spans="2:7" ht="18.75" x14ac:dyDescent="0.3">
      <c r="B358" s="2"/>
      <c r="C358" s="2"/>
      <c r="D358" s="1"/>
      <c r="E358" s="1"/>
      <c r="F358" s="1"/>
      <c r="G358" s="1"/>
    </row>
    <row r="359" spans="2:7" ht="18.75" x14ac:dyDescent="0.3">
      <c r="B359" s="2"/>
      <c r="C359" s="2"/>
      <c r="D359" s="1"/>
      <c r="E359" s="1"/>
      <c r="F359" s="1"/>
      <c r="G359" s="1"/>
    </row>
    <row r="360" spans="2:7" ht="18.75" x14ac:dyDescent="0.3">
      <c r="B360" s="2"/>
      <c r="C360" s="2"/>
      <c r="D360" s="1"/>
      <c r="E360" s="1"/>
      <c r="F360" s="1"/>
      <c r="G360" s="1"/>
    </row>
    <row r="361" spans="2:7" ht="18.75" x14ac:dyDescent="0.3">
      <c r="B361" s="2"/>
      <c r="C361" s="2"/>
      <c r="D361" s="1"/>
      <c r="E361" s="1"/>
      <c r="F361" s="1"/>
      <c r="G361" s="1"/>
    </row>
    <row r="362" spans="2:7" ht="18.75" x14ac:dyDescent="0.3">
      <c r="B362" s="2"/>
      <c r="C362" s="2"/>
      <c r="D362" s="1"/>
      <c r="E362" s="1"/>
      <c r="F362" s="1"/>
      <c r="G362" s="1"/>
    </row>
    <row r="363" spans="2:7" ht="18.75" x14ac:dyDescent="0.3">
      <c r="B363" s="2"/>
      <c r="C363" s="2"/>
      <c r="D363" s="1"/>
      <c r="E363" s="1"/>
      <c r="F363" s="1"/>
      <c r="G363" s="1"/>
    </row>
    <row r="364" spans="2:7" ht="18.75" x14ac:dyDescent="0.3">
      <c r="B364" s="2"/>
      <c r="C364" s="2"/>
      <c r="D364" s="1"/>
      <c r="E364" s="1"/>
      <c r="F364" s="1"/>
      <c r="G364" s="1"/>
    </row>
    <row r="365" spans="2:7" ht="18.75" x14ac:dyDescent="0.3">
      <c r="B365" s="2"/>
      <c r="C365" s="2"/>
      <c r="D365" s="1"/>
      <c r="E365" s="1"/>
      <c r="F365" s="1"/>
      <c r="G365" s="1"/>
    </row>
    <row r="366" spans="2:7" ht="18.75" x14ac:dyDescent="0.3">
      <c r="B366" s="2"/>
      <c r="C366" s="2"/>
      <c r="D366" s="1"/>
      <c r="E366" s="1"/>
      <c r="F366" s="1"/>
      <c r="G366" s="1"/>
    </row>
    <row r="367" spans="2:7" ht="18.75" x14ac:dyDescent="0.3">
      <c r="B367" s="2"/>
      <c r="C367" s="2"/>
      <c r="D367" s="1"/>
      <c r="E367" s="1"/>
      <c r="F367" s="1"/>
      <c r="G367" s="1"/>
    </row>
    <row r="368" spans="2:7" ht="18.75" x14ac:dyDescent="0.3">
      <c r="B368" s="2"/>
      <c r="C368" s="2"/>
      <c r="D368" s="1"/>
      <c r="E368" s="1"/>
      <c r="F368" s="1"/>
      <c r="G368" s="1"/>
    </row>
    <row r="369" spans="2:7" ht="18.75" x14ac:dyDescent="0.3">
      <c r="B369" s="2"/>
      <c r="C369" s="2"/>
      <c r="D369" s="1"/>
      <c r="E369" s="1"/>
      <c r="F369" s="1"/>
      <c r="G369" s="1"/>
    </row>
    <row r="370" spans="2:7" ht="18.75" x14ac:dyDescent="0.3">
      <c r="B370" s="2"/>
      <c r="C370" s="2"/>
      <c r="D370" s="1"/>
      <c r="E370" s="1"/>
      <c r="F370" s="1"/>
      <c r="G370" s="1"/>
    </row>
    <row r="371" spans="2:7" ht="18.75" x14ac:dyDescent="0.3">
      <c r="B371" s="2"/>
      <c r="C371" s="2"/>
      <c r="D371" s="1"/>
      <c r="E371" s="1"/>
      <c r="F371" s="1"/>
      <c r="G371" s="1"/>
    </row>
    <row r="372" spans="2:7" ht="18.75" x14ac:dyDescent="0.3">
      <c r="B372" s="2"/>
      <c r="C372" s="2"/>
      <c r="D372" s="1"/>
      <c r="E372" s="1"/>
      <c r="F372" s="1"/>
      <c r="G372" s="1"/>
    </row>
    <row r="373" spans="2:7" ht="18.75" x14ac:dyDescent="0.3">
      <c r="B373" s="2"/>
      <c r="C373" s="2"/>
      <c r="D373" s="1"/>
      <c r="E373" s="1"/>
      <c r="F373" s="1"/>
      <c r="G373" s="1"/>
    </row>
    <row r="374" spans="2:7" ht="18.75" x14ac:dyDescent="0.3">
      <c r="B374" s="2"/>
      <c r="C374" s="2"/>
      <c r="D374" s="1"/>
      <c r="E374" s="1"/>
      <c r="F374" s="1"/>
      <c r="G374" s="1"/>
    </row>
    <row r="375" spans="2:7" ht="18.75" x14ac:dyDescent="0.3">
      <c r="B375" s="2"/>
      <c r="C375" s="2"/>
      <c r="D375" s="1"/>
      <c r="E375" s="1"/>
      <c r="F375" s="1"/>
      <c r="G375" s="1"/>
    </row>
    <row r="376" spans="2:7" ht="18.75" x14ac:dyDescent="0.3">
      <c r="B376" s="2"/>
      <c r="C376" s="2"/>
      <c r="D376" s="1"/>
      <c r="E376" s="1"/>
      <c r="F376" s="1"/>
      <c r="G376" s="1"/>
    </row>
    <row r="377" spans="2:7" ht="18.75" x14ac:dyDescent="0.3">
      <c r="B377" s="2"/>
      <c r="C377" s="2"/>
      <c r="D377" s="1"/>
      <c r="E377" s="1"/>
      <c r="F377" s="1"/>
      <c r="G377" s="1"/>
    </row>
    <row r="378" spans="2:7" ht="18.75" x14ac:dyDescent="0.3">
      <c r="B378" s="2"/>
      <c r="C378" s="2"/>
      <c r="D378" s="1"/>
      <c r="E378" s="1"/>
      <c r="F378" s="1"/>
      <c r="G378" s="1"/>
    </row>
    <row r="379" spans="2:7" ht="18.75" x14ac:dyDescent="0.3">
      <c r="B379" s="2"/>
      <c r="C379" s="2"/>
      <c r="D379" s="1"/>
      <c r="E379" s="1"/>
      <c r="F379" s="1"/>
      <c r="G379" s="1"/>
    </row>
    <row r="380" spans="2:7" ht="18.75" x14ac:dyDescent="0.3">
      <c r="B380" s="2"/>
      <c r="C380" s="2"/>
      <c r="D380" s="1"/>
      <c r="E380" s="1"/>
      <c r="F380" s="1"/>
      <c r="G380" s="1"/>
    </row>
    <row r="381" spans="2:7" ht="18.75" x14ac:dyDescent="0.3">
      <c r="B381" s="2"/>
      <c r="C381" s="2"/>
      <c r="D381" s="1"/>
      <c r="E381" s="1"/>
      <c r="F381" s="1"/>
      <c r="G381" s="1"/>
    </row>
    <row r="382" spans="2:7" ht="18.75" x14ac:dyDescent="0.3">
      <c r="B382" s="2"/>
      <c r="C382" s="2"/>
      <c r="D382" s="1"/>
      <c r="E382" s="1"/>
      <c r="F382" s="1"/>
      <c r="G382" s="1"/>
    </row>
    <row r="383" spans="2:7" ht="18.75" x14ac:dyDescent="0.3">
      <c r="B383" s="2"/>
      <c r="C383" s="2"/>
      <c r="D383" s="1"/>
      <c r="E383" s="1"/>
      <c r="F383" s="1"/>
      <c r="G383" s="1"/>
    </row>
    <row r="384" spans="2:7" ht="18.75" x14ac:dyDescent="0.3">
      <c r="B384" s="2"/>
      <c r="C384" s="2"/>
      <c r="D384" s="1"/>
      <c r="E384" s="1"/>
      <c r="F384" s="1"/>
      <c r="G384" s="1"/>
    </row>
    <row r="385" spans="2:7" ht="18.75" x14ac:dyDescent="0.3">
      <c r="B385" s="2"/>
      <c r="C385" s="2"/>
      <c r="D385" s="1"/>
      <c r="E385" s="1"/>
      <c r="F385" s="1"/>
      <c r="G385" s="1"/>
    </row>
    <row r="386" spans="2:7" ht="18.75" x14ac:dyDescent="0.3">
      <c r="B386" s="2"/>
      <c r="C386" s="2"/>
      <c r="D386" s="1"/>
      <c r="E386" s="1"/>
      <c r="F386" s="1"/>
      <c r="G386" s="1"/>
    </row>
    <row r="387" spans="2:7" ht="18.75" x14ac:dyDescent="0.3">
      <c r="B387" s="2"/>
      <c r="C387" s="2"/>
      <c r="D387" s="1"/>
      <c r="E387" s="1"/>
      <c r="F387" s="1"/>
      <c r="G387" s="1"/>
    </row>
    <row r="388" spans="2:7" ht="18.75" x14ac:dyDescent="0.3">
      <c r="B388" s="2"/>
      <c r="C388" s="2"/>
      <c r="D388" s="1"/>
      <c r="E388" s="1"/>
      <c r="F388" s="1"/>
      <c r="G388" s="1"/>
    </row>
    <row r="389" spans="2:7" ht="18.75" x14ac:dyDescent="0.3">
      <c r="B389" s="2"/>
      <c r="C389" s="2"/>
      <c r="D389" s="1"/>
      <c r="E389" s="1"/>
      <c r="F389" s="1"/>
      <c r="G389" s="1"/>
    </row>
    <row r="390" spans="2:7" ht="18.75" x14ac:dyDescent="0.3">
      <c r="B390" s="2"/>
      <c r="C390" s="2"/>
      <c r="D390" s="1"/>
      <c r="E390" s="1"/>
      <c r="F390" s="1"/>
      <c r="G390" s="1"/>
    </row>
    <row r="391" spans="2:7" ht="18.75" x14ac:dyDescent="0.3">
      <c r="B391" s="2"/>
      <c r="C391" s="2"/>
      <c r="D391" s="1"/>
      <c r="E391" s="1"/>
      <c r="F391" s="1"/>
      <c r="G391" s="1"/>
    </row>
    <row r="392" spans="2:7" ht="18.75" x14ac:dyDescent="0.3">
      <c r="B392" s="2"/>
      <c r="C392" s="2"/>
      <c r="D392" s="1"/>
      <c r="E392" s="1"/>
      <c r="F392" s="1"/>
      <c r="G392" s="1"/>
    </row>
    <row r="393" spans="2:7" ht="18.75" x14ac:dyDescent="0.3">
      <c r="B393" s="2"/>
      <c r="C393" s="2"/>
      <c r="D393" s="1"/>
      <c r="E393" s="1"/>
      <c r="F393" s="1"/>
      <c r="G393" s="1"/>
    </row>
    <row r="394" spans="2:7" ht="18.75" x14ac:dyDescent="0.3">
      <c r="B394" s="2"/>
      <c r="C394" s="2"/>
      <c r="D394" s="1"/>
      <c r="E394" s="1"/>
      <c r="F394" s="1"/>
      <c r="G394" s="1"/>
    </row>
    <row r="395" spans="2:7" ht="18.75" x14ac:dyDescent="0.3">
      <c r="B395" s="2"/>
      <c r="C395" s="2"/>
      <c r="D395" s="1"/>
      <c r="E395" s="1"/>
      <c r="F395" s="1"/>
      <c r="G395" s="1"/>
    </row>
    <row r="396" spans="2:7" ht="18.75" x14ac:dyDescent="0.3">
      <c r="B396" s="2"/>
      <c r="C396" s="2"/>
      <c r="D396" s="1"/>
      <c r="E396" s="1"/>
      <c r="F396" s="1"/>
      <c r="G396" s="1"/>
    </row>
    <row r="397" spans="2:7" ht="18.75" x14ac:dyDescent="0.3">
      <c r="B397" s="2"/>
      <c r="C397" s="2"/>
      <c r="D397" s="1"/>
      <c r="E397" s="1"/>
      <c r="F397" s="1"/>
      <c r="G397" s="1"/>
    </row>
    <row r="398" spans="2:7" ht="18.75" x14ac:dyDescent="0.3">
      <c r="B398" s="2"/>
      <c r="C398" s="2"/>
      <c r="D398" s="1"/>
      <c r="E398" s="1"/>
      <c r="F398" s="1"/>
      <c r="G398" s="1"/>
    </row>
    <row r="399" spans="2:7" ht="18.75" x14ac:dyDescent="0.3">
      <c r="B399" s="2"/>
      <c r="C399" s="2"/>
      <c r="D399" s="1"/>
      <c r="E399" s="1"/>
      <c r="F399" s="1"/>
      <c r="G399" s="1"/>
    </row>
    <row r="400" spans="2:7" ht="18.75" x14ac:dyDescent="0.3">
      <c r="B400" s="2"/>
      <c r="C400" s="2"/>
      <c r="D400" s="1"/>
      <c r="E400" s="1"/>
      <c r="F400" s="1"/>
      <c r="G400" s="1"/>
    </row>
    <row r="401" spans="2:7" ht="18.75" x14ac:dyDescent="0.3">
      <c r="B401" s="2"/>
      <c r="C401" s="2"/>
      <c r="D401" s="1"/>
      <c r="E401" s="1"/>
      <c r="F401" s="1"/>
      <c r="G401" s="1"/>
    </row>
    <row r="402" spans="2:7" ht="18.75" x14ac:dyDescent="0.3">
      <c r="B402" s="2"/>
      <c r="C402" s="2"/>
      <c r="D402" s="1"/>
      <c r="E402" s="1"/>
      <c r="F402" s="1"/>
      <c r="G402" s="1"/>
    </row>
    <row r="403" spans="2:7" ht="18.75" x14ac:dyDescent="0.3">
      <c r="B403" s="2"/>
      <c r="C403" s="2"/>
      <c r="D403" s="1"/>
      <c r="E403" s="1"/>
      <c r="F403" s="1"/>
      <c r="G403" s="1"/>
    </row>
    <row r="404" spans="2:7" ht="18.75" x14ac:dyDescent="0.3">
      <c r="B404" s="2"/>
      <c r="C404" s="2"/>
      <c r="D404" s="1"/>
      <c r="E404" s="1"/>
      <c r="F404" s="1"/>
      <c r="G404" s="1"/>
    </row>
    <row r="405" spans="2:7" ht="18.75" x14ac:dyDescent="0.3">
      <c r="B405" s="2"/>
      <c r="C405" s="2"/>
      <c r="D405" s="1"/>
      <c r="E405" s="1"/>
      <c r="F405" s="1"/>
      <c r="G405" s="1"/>
    </row>
    <row r="406" spans="2:7" ht="18.75" x14ac:dyDescent="0.3">
      <c r="B406" s="2"/>
      <c r="C406" s="2"/>
      <c r="D406" s="1"/>
      <c r="E406" s="1"/>
      <c r="F406" s="1"/>
      <c r="G406" s="1"/>
    </row>
    <row r="407" spans="2:7" ht="18.75" x14ac:dyDescent="0.3">
      <c r="B407" s="2"/>
      <c r="C407" s="2"/>
      <c r="D407" s="1"/>
      <c r="E407" s="1"/>
      <c r="F407" s="1"/>
      <c r="G407" s="1"/>
    </row>
    <row r="408" spans="2:7" ht="18.75" x14ac:dyDescent="0.3">
      <c r="B408" s="2"/>
      <c r="C408" s="2"/>
      <c r="D408" s="1"/>
      <c r="E408" s="1"/>
      <c r="F408" s="1"/>
      <c r="G408" s="1"/>
    </row>
    <row r="409" spans="2:7" ht="18.75" x14ac:dyDescent="0.3">
      <c r="B409" s="2"/>
      <c r="C409" s="2"/>
      <c r="D409" s="1"/>
      <c r="E409" s="1"/>
      <c r="F409" s="1"/>
      <c r="G409" s="1"/>
    </row>
    <row r="410" spans="2:7" ht="18.75" x14ac:dyDescent="0.3">
      <c r="B410" s="2"/>
      <c r="C410" s="2"/>
      <c r="D410" s="1"/>
      <c r="E410" s="1"/>
      <c r="F410" s="1"/>
      <c r="G410" s="1"/>
    </row>
    <row r="411" spans="2:7" ht="18.75" x14ac:dyDescent="0.3">
      <c r="B411" s="2"/>
      <c r="C411" s="2"/>
      <c r="D411" s="1"/>
      <c r="E411" s="1"/>
      <c r="F411" s="1"/>
      <c r="G411" s="1"/>
    </row>
    <row r="412" spans="2:7" ht="18.75" x14ac:dyDescent="0.3">
      <c r="B412" s="2"/>
      <c r="C412" s="2"/>
      <c r="D412" s="1"/>
      <c r="E412" s="1"/>
      <c r="F412" s="1"/>
      <c r="G412" s="1"/>
    </row>
    <row r="413" spans="2:7" ht="18.75" x14ac:dyDescent="0.3">
      <c r="B413" s="2"/>
      <c r="C413" s="2"/>
      <c r="D413" s="1"/>
      <c r="E413" s="1"/>
      <c r="F413" s="1"/>
      <c r="G413" s="1"/>
    </row>
    <row r="414" spans="2:7" ht="18.75" x14ac:dyDescent="0.3">
      <c r="B414" s="2"/>
      <c r="C414" s="2"/>
      <c r="D414" s="1"/>
      <c r="E414" s="1"/>
      <c r="F414" s="1"/>
      <c r="G414" s="1"/>
    </row>
    <row r="415" spans="2:7" ht="18.75" x14ac:dyDescent="0.3">
      <c r="B415" s="2"/>
      <c r="C415" s="2"/>
      <c r="D415" s="1"/>
      <c r="E415" s="1"/>
      <c r="F415" s="1"/>
      <c r="G415" s="1"/>
    </row>
    <row r="416" spans="2:7" ht="18.75" x14ac:dyDescent="0.3">
      <c r="B416" s="2"/>
      <c r="C416" s="2"/>
      <c r="D416" s="1"/>
      <c r="E416" s="1"/>
      <c r="F416" s="1"/>
      <c r="G416" s="1"/>
    </row>
    <row r="417" spans="2:7" ht="18.75" x14ac:dyDescent="0.3">
      <c r="B417" s="2"/>
      <c r="C417" s="2"/>
      <c r="D417" s="1"/>
      <c r="E417" s="1"/>
      <c r="F417" s="1"/>
      <c r="G417" s="1"/>
    </row>
    <row r="418" spans="2:7" ht="18.75" x14ac:dyDescent="0.3">
      <c r="B418" s="2"/>
      <c r="C418" s="2"/>
      <c r="D418" s="1"/>
      <c r="E418" s="1"/>
      <c r="F418" s="1"/>
      <c r="G418" s="1"/>
    </row>
    <row r="419" spans="2:7" ht="18.75" x14ac:dyDescent="0.3">
      <c r="B419" s="2"/>
      <c r="C419" s="2"/>
      <c r="D419" s="1"/>
      <c r="E419" s="1"/>
      <c r="F419" s="1"/>
      <c r="G419" s="1"/>
    </row>
    <row r="420" spans="2:7" ht="18.75" x14ac:dyDescent="0.3">
      <c r="B420" s="2"/>
      <c r="C420" s="2"/>
      <c r="D420" s="1"/>
      <c r="E420" s="1"/>
      <c r="F420" s="1"/>
      <c r="G420" s="1"/>
    </row>
    <row r="421" spans="2:7" ht="18.75" x14ac:dyDescent="0.3">
      <c r="B421" s="2"/>
      <c r="C421" s="2"/>
      <c r="D421" s="1"/>
      <c r="E421" s="1"/>
      <c r="F421" s="1"/>
      <c r="G421" s="1"/>
    </row>
    <row r="422" spans="2:7" ht="18.75" x14ac:dyDescent="0.3">
      <c r="B422" s="2"/>
      <c r="C422" s="2"/>
      <c r="D422" s="1"/>
      <c r="E422" s="1"/>
      <c r="F422" s="1"/>
      <c r="G422" s="1"/>
    </row>
    <row r="423" spans="2:7" ht="18.75" x14ac:dyDescent="0.3">
      <c r="B423" s="2"/>
      <c r="C423" s="2"/>
      <c r="D423" s="1"/>
      <c r="E423" s="1"/>
      <c r="F423" s="1"/>
      <c r="G423" s="1"/>
    </row>
    <row r="424" spans="2:7" ht="18.75" x14ac:dyDescent="0.3">
      <c r="B424" s="2"/>
      <c r="C424" s="2"/>
      <c r="D424" s="1"/>
      <c r="E424" s="1"/>
      <c r="F424" s="1"/>
      <c r="G424" s="1"/>
    </row>
    <row r="425" spans="2:7" ht="18.75" x14ac:dyDescent="0.3">
      <c r="B425" s="2"/>
      <c r="C425" s="2"/>
      <c r="D425" s="1"/>
      <c r="E425" s="1"/>
      <c r="F425" s="1"/>
      <c r="G425" s="1"/>
    </row>
    <row r="426" spans="2:7" ht="18.75" x14ac:dyDescent="0.3">
      <c r="B426" s="2"/>
      <c r="C426" s="2"/>
      <c r="D426" s="1"/>
      <c r="E426" s="1"/>
      <c r="F426" s="1"/>
      <c r="G426" s="1"/>
    </row>
    <row r="427" spans="2:7" ht="18.75" x14ac:dyDescent="0.3">
      <c r="B427" s="2"/>
      <c r="C427" s="2"/>
      <c r="D427" s="1"/>
      <c r="E427" s="1"/>
      <c r="F427" s="1"/>
      <c r="G427" s="1"/>
    </row>
    <row r="428" spans="2:7" ht="18.75" x14ac:dyDescent="0.3">
      <c r="B428" s="2"/>
      <c r="C428" s="2"/>
      <c r="D428" s="1"/>
      <c r="E428" s="1"/>
      <c r="F428" s="1"/>
      <c r="G428" s="1"/>
    </row>
    <row r="429" spans="2:7" ht="18.75" x14ac:dyDescent="0.3">
      <c r="B429" s="2"/>
      <c r="C429" s="2"/>
      <c r="D429" s="1"/>
      <c r="E429" s="1"/>
      <c r="F429" s="1"/>
      <c r="G429" s="1"/>
    </row>
    <row r="430" spans="2:7" ht="18.75" x14ac:dyDescent="0.3">
      <c r="B430" s="2"/>
      <c r="C430" s="2"/>
      <c r="D430" s="1"/>
      <c r="E430" s="1"/>
      <c r="F430" s="1"/>
      <c r="G430" s="1"/>
    </row>
    <row r="431" spans="2:7" ht="18.75" x14ac:dyDescent="0.3">
      <c r="B431" s="2"/>
      <c r="C431" s="2"/>
      <c r="D431" s="1"/>
      <c r="E431" s="1"/>
      <c r="F431" s="1"/>
      <c r="G431" s="1"/>
    </row>
    <row r="432" spans="2:7" ht="18.75" x14ac:dyDescent="0.3">
      <c r="B432" s="2"/>
      <c r="C432" s="2"/>
      <c r="D432" s="1"/>
      <c r="E432" s="1"/>
      <c r="F432" s="1"/>
      <c r="G432" s="1"/>
    </row>
    <row r="433" spans="2:7" ht="18.75" x14ac:dyDescent="0.3">
      <c r="B433" s="2"/>
      <c r="C433" s="2"/>
      <c r="D433" s="1"/>
      <c r="E433" s="1"/>
      <c r="F433" s="1"/>
      <c r="G433" s="1"/>
    </row>
    <row r="434" spans="2:7" ht="18.75" x14ac:dyDescent="0.3">
      <c r="B434" s="2"/>
      <c r="C434" s="2"/>
      <c r="D434" s="1"/>
      <c r="E434" s="1"/>
      <c r="F434" s="1"/>
      <c r="G434" s="1"/>
    </row>
    <row r="435" spans="2:7" ht="18.75" x14ac:dyDescent="0.3">
      <c r="B435" s="2"/>
      <c r="C435" s="2"/>
      <c r="D435" s="1"/>
      <c r="E435" s="1"/>
      <c r="F435" s="1"/>
      <c r="G435" s="1"/>
    </row>
    <row r="436" spans="2:7" ht="18.75" x14ac:dyDescent="0.3">
      <c r="B436" s="2"/>
      <c r="C436" s="2"/>
      <c r="D436" s="1"/>
      <c r="E436" s="1"/>
      <c r="F436" s="1"/>
      <c r="G436" s="1"/>
    </row>
    <row r="437" spans="2:7" ht="18.75" x14ac:dyDescent="0.3">
      <c r="B437" s="2"/>
      <c r="C437" s="2"/>
      <c r="D437" s="1"/>
      <c r="E437" s="1"/>
      <c r="F437" s="1"/>
      <c r="G437" s="1"/>
    </row>
    <row r="438" spans="2:7" ht="18.75" x14ac:dyDescent="0.3">
      <c r="B438" s="2"/>
      <c r="C438" s="2"/>
      <c r="D438" s="1"/>
      <c r="E438" s="1"/>
      <c r="F438" s="1"/>
      <c r="G438" s="1"/>
    </row>
    <row r="439" spans="2:7" ht="18.75" x14ac:dyDescent="0.3">
      <c r="B439" s="2"/>
      <c r="C439" s="2"/>
      <c r="D439" s="1"/>
      <c r="E439" s="1"/>
      <c r="F439" s="1"/>
      <c r="G439" s="1"/>
    </row>
    <row r="440" spans="2:7" ht="18.75" x14ac:dyDescent="0.3">
      <c r="B440" s="2"/>
      <c r="C440" s="2"/>
      <c r="D440" s="1"/>
      <c r="E440" s="1"/>
      <c r="F440" s="1"/>
      <c r="G440" s="1"/>
    </row>
    <row r="441" spans="2:7" ht="18.75" x14ac:dyDescent="0.3">
      <c r="B441" s="2"/>
      <c r="C441" s="2"/>
      <c r="D441" s="1"/>
      <c r="E441" s="1"/>
      <c r="F441" s="1"/>
      <c r="G441" s="1"/>
    </row>
    <row r="442" spans="2:7" ht="18.75" x14ac:dyDescent="0.3">
      <c r="B442" s="2"/>
      <c r="C442" s="2"/>
      <c r="D442" s="1"/>
      <c r="E442" s="1"/>
      <c r="F442" s="1"/>
      <c r="G442" s="1"/>
    </row>
    <row r="443" spans="2:7" ht="18.75" x14ac:dyDescent="0.3">
      <c r="B443" s="2"/>
      <c r="C443" s="2"/>
      <c r="D443" s="1"/>
      <c r="E443" s="1"/>
      <c r="F443" s="1"/>
      <c r="G443" s="1"/>
    </row>
    <row r="444" spans="2:7" ht="18.75" x14ac:dyDescent="0.3">
      <c r="B444" s="2"/>
      <c r="C444" s="2"/>
      <c r="D444" s="1"/>
      <c r="E444" s="1"/>
      <c r="F444" s="1"/>
      <c r="G444" s="1"/>
    </row>
    <row r="445" spans="2:7" ht="18.75" x14ac:dyDescent="0.3">
      <c r="B445" s="2"/>
      <c r="C445" s="2"/>
      <c r="D445" s="1"/>
      <c r="E445" s="1"/>
      <c r="F445" s="1"/>
      <c r="G445" s="1"/>
    </row>
    <row r="446" spans="2:7" ht="18.75" x14ac:dyDescent="0.3">
      <c r="B446" s="2"/>
      <c r="C446" s="2"/>
      <c r="D446" s="1"/>
      <c r="E446" s="1"/>
      <c r="F446" s="1"/>
      <c r="G446" s="1"/>
    </row>
    <row r="447" spans="2:7" ht="18.75" x14ac:dyDescent="0.3">
      <c r="B447" s="2"/>
      <c r="C447" s="2"/>
      <c r="D447" s="1"/>
      <c r="E447" s="1"/>
      <c r="F447" s="1"/>
      <c r="G447" s="1"/>
    </row>
    <row r="448" spans="2:7" ht="18.75" x14ac:dyDescent="0.3">
      <c r="B448" s="2"/>
      <c r="C448" s="2"/>
      <c r="D448" s="1"/>
      <c r="E448" s="1"/>
      <c r="F448" s="1"/>
      <c r="G448" s="1"/>
    </row>
    <row r="449" spans="2:7" ht="18.75" x14ac:dyDescent="0.3">
      <c r="B449" s="2"/>
      <c r="C449" s="2"/>
      <c r="D449" s="1"/>
      <c r="E449" s="1"/>
      <c r="F449" s="1"/>
      <c r="G449" s="1"/>
    </row>
    <row r="450" spans="2:7" ht="18.75" x14ac:dyDescent="0.3">
      <c r="B450" s="2"/>
      <c r="C450" s="2"/>
      <c r="D450" s="1"/>
      <c r="E450" s="1"/>
      <c r="F450" s="1"/>
      <c r="G450" s="1"/>
    </row>
    <row r="451" spans="2:7" ht="18.75" x14ac:dyDescent="0.3">
      <c r="B451" s="2"/>
      <c r="C451" s="2"/>
      <c r="D451" s="1"/>
      <c r="E451" s="1"/>
      <c r="F451" s="1"/>
      <c r="G451" s="1"/>
    </row>
    <row r="452" spans="2:7" ht="18.75" x14ac:dyDescent="0.3">
      <c r="B452" s="2"/>
      <c r="C452" s="2"/>
      <c r="D452" s="1"/>
      <c r="E452" s="1"/>
      <c r="F452" s="1"/>
      <c r="G452" s="1"/>
    </row>
    <row r="453" spans="2:7" ht="18.75" x14ac:dyDescent="0.3">
      <c r="B453" s="2"/>
      <c r="C453" s="2"/>
      <c r="D453" s="1"/>
      <c r="E453" s="1"/>
      <c r="F453" s="1"/>
      <c r="G453" s="1"/>
    </row>
    <row r="454" spans="2:7" ht="18.75" x14ac:dyDescent="0.3">
      <c r="B454" s="2"/>
      <c r="C454" s="2"/>
      <c r="D454" s="1"/>
      <c r="E454" s="1"/>
      <c r="F454" s="1"/>
      <c r="G454" s="1"/>
    </row>
    <row r="455" spans="2:7" ht="18.75" x14ac:dyDescent="0.3">
      <c r="B455" s="2"/>
      <c r="C455" s="2"/>
      <c r="D455" s="1"/>
      <c r="E455" s="1"/>
      <c r="F455" s="1"/>
      <c r="G455" s="1"/>
    </row>
    <row r="456" spans="2:7" ht="18.75" x14ac:dyDescent="0.3">
      <c r="B456" s="2"/>
      <c r="C456" s="2"/>
      <c r="D456" s="1"/>
      <c r="E456" s="1"/>
      <c r="F456" s="1"/>
      <c r="G456" s="1"/>
    </row>
    <row r="457" spans="2:7" ht="18.75" x14ac:dyDescent="0.3">
      <c r="B457" s="2"/>
      <c r="C457" s="2"/>
      <c r="D457" s="1"/>
      <c r="E457" s="1"/>
      <c r="F457" s="1"/>
      <c r="G457" s="1"/>
    </row>
    <row r="458" spans="2:7" ht="18.75" x14ac:dyDescent="0.3">
      <c r="B458" s="2"/>
      <c r="C458" s="2"/>
      <c r="D458" s="1"/>
      <c r="E458" s="1"/>
      <c r="F458" s="1"/>
      <c r="G458" s="1"/>
    </row>
    <row r="459" spans="2:7" ht="18.75" x14ac:dyDescent="0.3">
      <c r="B459" s="2"/>
      <c r="C459" s="2"/>
      <c r="D459" s="1"/>
      <c r="E459" s="1"/>
      <c r="F459" s="1"/>
      <c r="G459" s="1"/>
    </row>
    <row r="460" spans="2:7" ht="18.75" x14ac:dyDescent="0.3">
      <c r="B460" s="2"/>
      <c r="C460" s="2"/>
      <c r="D460" s="1"/>
      <c r="E460" s="1"/>
      <c r="F460" s="1"/>
      <c r="G460" s="1"/>
    </row>
    <row r="461" spans="2:7" ht="18.75" x14ac:dyDescent="0.3">
      <c r="B461" s="2"/>
      <c r="C461" s="2"/>
      <c r="D461" s="1"/>
      <c r="E461" s="1"/>
      <c r="F461" s="1"/>
      <c r="G461" s="1"/>
    </row>
    <row r="462" spans="2:7" ht="18.75" x14ac:dyDescent="0.3">
      <c r="B462" s="2"/>
      <c r="C462" s="2"/>
      <c r="D462" s="1"/>
      <c r="E462" s="1"/>
      <c r="F462" s="1"/>
      <c r="G462" s="1"/>
    </row>
    <row r="463" spans="2:7" ht="18.75" x14ac:dyDescent="0.3">
      <c r="B463" s="2"/>
      <c r="C463" s="2"/>
      <c r="D463" s="1"/>
      <c r="E463" s="1"/>
      <c r="F463" s="1"/>
      <c r="G463" s="1"/>
    </row>
    <row r="464" spans="2:7" ht="18.75" x14ac:dyDescent="0.3">
      <c r="B464" s="2"/>
      <c r="C464" s="2"/>
      <c r="D464" s="1"/>
      <c r="E464" s="1"/>
      <c r="F464" s="1"/>
      <c r="G464" s="1"/>
    </row>
    <row r="465" spans="2:7" ht="18.75" x14ac:dyDescent="0.3">
      <c r="B465" s="2"/>
      <c r="C465" s="2"/>
      <c r="D465" s="1"/>
      <c r="E465" s="1"/>
      <c r="F465" s="1"/>
      <c r="G465" s="1"/>
    </row>
    <row r="466" spans="2:7" ht="18.75" x14ac:dyDescent="0.3">
      <c r="B466" s="2"/>
      <c r="C466" s="2"/>
      <c r="D466" s="1"/>
      <c r="E466" s="1"/>
      <c r="F466" s="1"/>
      <c r="G466" s="1"/>
    </row>
    <row r="467" spans="2:7" ht="18.75" x14ac:dyDescent="0.3">
      <c r="B467" s="2"/>
      <c r="C467" s="2"/>
      <c r="D467" s="1"/>
      <c r="E467" s="1"/>
      <c r="F467" s="1"/>
      <c r="G467" s="1"/>
    </row>
    <row r="468" spans="2:7" ht="18.75" x14ac:dyDescent="0.3">
      <c r="B468" s="2"/>
      <c r="C468" s="2"/>
      <c r="D468" s="1"/>
      <c r="E468" s="1"/>
      <c r="F468" s="1"/>
      <c r="G468" s="1"/>
    </row>
    <row r="469" spans="2:7" ht="18.75" x14ac:dyDescent="0.3">
      <c r="B469" s="2"/>
      <c r="C469" s="2"/>
      <c r="D469" s="1"/>
      <c r="E469" s="1"/>
      <c r="F469" s="1"/>
      <c r="G469" s="1"/>
    </row>
    <row r="470" spans="2:7" ht="18.75" x14ac:dyDescent="0.3">
      <c r="B470" s="2"/>
      <c r="C470" s="2"/>
      <c r="D470" s="1"/>
      <c r="E470" s="1"/>
      <c r="F470" s="1"/>
      <c r="G470" s="1"/>
    </row>
    <row r="471" spans="2:7" ht="18.75" x14ac:dyDescent="0.3">
      <c r="B471" s="2"/>
      <c r="C471" s="2"/>
      <c r="D471" s="1"/>
      <c r="E471" s="1"/>
      <c r="F471" s="1"/>
      <c r="G471" s="1"/>
    </row>
    <row r="472" spans="2:7" ht="18.75" x14ac:dyDescent="0.3">
      <c r="B472" s="2"/>
      <c r="C472" s="2"/>
      <c r="D472" s="1"/>
      <c r="E472" s="1"/>
      <c r="F472" s="1"/>
      <c r="G472" s="1"/>
    </row>
    <row r="473" spans="2:7" ht="18.75" x14ac:dyDescent="0.3">
      <c r="B473" s="2"/>
      <c r="C473" s="2"/>
      <c r="D473" s="1"/>
      <c r="E473" s="1"/>
      <c r="F473" s="1"/>
      <c r="G473" s="1"/>
    </row>
    <row r="474" spans="2:7" ht="18.75" x14ac:dyDescent="0.3">
      <c r="B474" s="2"/>
      <c r="C474" s="2"/>
      <c r="D474" s="1"/>
      <c r="E474" s="1"/>
      <c r="F474" s="1"/>
      <c r="G474" s="1"/>
    </row>
    <row r="475" spans="2:7" ht="18.75" x14ac:dyDescent="0.3">
      <c r="B475" s="2"/>
      <c r="C475" s="2"/>
      <c r="D475" s="1"/>
      <c r="E475" s="1"/>
      <c r="F475" s="1"/>
      <c r="G475" s="1"/>
    </row>
    <row r="476" spans="2:7" ht="18.75" x14ac:dyDescent="0.3">
      <c r="B476" s="2"/>
      <c r="C476" s="2"/>
      <c r="D476" s="1"/>
      <c r="E476" s="1"/>
      <c r="F476" s="1"/>
      <c r="G476" s="1"/>
    </row>
    <row r="477" spans="2:7" ht="18.75" x14ac:dyDescent="0.3">
      <c r="B477" s="2"/>
      <c r="C477" s="2"/>
      <c r="D477" s="1"/>
      <c r="E477" s="1"/>
      <c r="F477" s="1"/>
      <c r="G477" s="1"/>
    </row>
    <row r="478" spans="2:7" ht="18.75" x14ac:dyDescent="0.3">
      <c r="B478" s="2"/>
      <c r="C478" s="2"/>
      <c r="D478" s="1"/>
      <c r="E478" s="1"/>
      <c r="F478" s="1"/>
      <c r="G478" s="1"/>
    </row>
    <row r="479" spans="2:7" ht="18.75" x14ac:dyDescent="0.3">
      <c r="B479" s="2"/>
      <c r="C479" s="2"/>
      <c r="D479" s="1"/>
      <c r="E479" s="1"/>
      <c r="F479" s="1"/>
      <c r="G479" s="1"/>
    </row>
    <row r="480" spans="2:7" ht="18.75" x14ac:dyDescent="0.3">
      <c r="B480" s="2"/>
      <c r="C480" s="2"/>
      <c r="D480" s="1"/>
      <c r="E480" s="1"/>
      <c r="F480" s="1"/>
      <c r="G480" s="1"/>
    </row>
    <row r="481" spans="2:7" ht="18.75" x14ac:dyDescent="0.3">
      <c r="B481" s="2"/>
      <c r="C481" s="2"/>
      <c r="D481" s="1"/>
      <c r="E481" s="1"/>
      <c r="F481" s="1"/>
      <c r="G481" s="1"/>
    </row>
    <row r="482" spans="2:7" ht="18.75" x14ac:dyDescent="0.3">
      <c r="B482" s="2"/>
      <c r="C482" s="2"/>
      <c r="D482" s="1"/>
      <c r="E482" s="1"/>
      <c r="F482" s="1"/>
      <c r="G482" s="1"/>
    </row>
    <row r="483" spans="2:7" ht="18.75" x14ac:dyDescent="0.3">
      <c r="B483" s="2"/>
      <c r="C483" s="2"/>
      <c r="D483" s="1"/>
      <c r="E483" s="1"/>
      <c r="F483" s="1"/>
      <c r="G483" s="1"/>
    </row>
    <row r="484" spans="2:7" ht="18.75" x14ac:dyDescent="0.3">
      <c r="B484" s="2"/>
      <c r="C484" s="2"/>
      <c r="D484" s="1"/>
      <c r="E484" s="1"/>
      <c r="F484" s="1"/>
      <c r="G484" s="1"/>
    </row>
    <row r="485" spans="2:7" ht="18.75" x14ac:dyDescent="0.3">
      <c r="B485" s="2"/>
      <c r="C485" s="2"/>
      <c r="D485" s="1"/>
      <c r="E485" s="1"/>
      <c r="F485" s="1"/>
      <c r="G485" s="1"/>
    </row>
    <row r="486" spans="2:7" ht="18.75" x14ac:dyDescent="0.3">
      <c r="B486" s="2"/>
      <c r="C486" s="2"/>
      <c r="D486" s="1"/>
      <c r="E486" s="1"/>
      <c r="F486" s="1"/>
      <c r="G486" s="1"/>
    </row>
    <row r="487" spans="2:7" ht="18.75" x14ac:dyDescent="0.3">
      <c r="B487" s="2"/>
      <c r="C487" s="2"/>
      <c r="D487" s="1"/>
      <c r="E487" s="1"/>
      <c r="F487" s="1"/>
      <c r="G487" s="1"/>
    </row>
  </sheetData>
  <sheetProtection sort="0" autoFilter="0" pivotTables="0"/>
  <mergeCells count="13">
    <mergeCell ref="G3:G4"/>
    <mergeCell ref="A2:G2"/>
    <mergeCell ref="A3:A4"/>
    <mergeCell ref="B3:C3"/>
    <mergeCell ref="D3:D4"/>
    <mergeCell ref="F3:F4"/>
    <mergeCell ref="E3:E4"/>
    <mergeCell ref="N3:N4"/>
    <mergeCell ref="H3:H4"/>
    <mergeCell ref="I3:J3"/>
    <mergeCell ref="K3:K4"/>
    <mergeCell ref="M3:M4"/>
    <mergeCell ref="L3:L4"/>
  </mergeCells>
  <pageMargins left="0.7" right="0.7" top="0.75" bottom="0.75" header="0.3" footer="0.3"/>
  <pageSetup paperSize="9" scale="96" orientation="landscape" r:id="rId1"/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0"/>
  <sheetViews>
    <sheetView view="pageBreakPreview" zoomScale="80" zoomScaleSheetLayoutView="80" workbookViewId="0">
      <selection activeCell="I10" sqref="I10"/>
    </sheetView>
  </sheetViews>
  <sheetFormatPr defaultRowHeight="15" x14ac:dyDescent="0.25"/>
  <cols>
    <col min="1" max="1" width="49.42578125" customWidth="1"/>
    <col min="2" max="4" width="18.7109375" customWidth="1"/>
  </cols>
  <sheetData>
    <row r="1" spans="1:4" ht="18.75" customHeight="1" x14ac:dyDescent="0.25">
      <c r="A1" s="116" t="s">
        <v>239</v>
      </c>
      <c r="B1" s="116"/>
      <c r="C1" s="116"/>
      <c r="D1" s="116"/>
    </row>
    <row r="2" spans="1:4" ht="94.5" customHeight="1" x14ac:dyDescent="0.25">
      <c r="A2" s="99" t="s">
        <v>237</v>
      </c>
      <c r="B2" s="114" t="s">
        <v>207</v>
      </c>
      <c r="C2" s="114" t="s">
        <v>208</v>
      </c>
      <c r="D2" s="114" t="s">
        <v>181</v>
      </c>
    </row>
    <row r="3" spans="1:4" ht="37.5" customHeight="1" x14ac:dyDescent="0.25">
      <c r="A3" s="94" t="s">
        <v>54</v>
      </c>
      <c r="B3" s="136">
        <v>174</v>
      </c>
      <c r="C3" s="100">
        <v>174</v>
      </c>
      <c r="D3" s="100">
        <v>11226</v>
      </c>
    </row>
    <row r="4" spans="1:4" ht="37.5" customHeight="1" x14ac:dyDescent="0.25">
      <c r="A4" s="94" t="s">
        <v>55</v>
      </c>
      <c r="B4" s="136">
        <v>32</v>
      </c>
      <c r="C4" s="100">
        <v>32</v>
      </c>
      <c r="D4" s="100">
        <v>1484</v>
      </c>
    </row>
    <row r="5" spans="1:4" ht="37.5" customHeight="1" x14ac:dyDescent="0.25">
      <c r="A5" s="94" t="s">
        <v>63</v>
      </c>
      <c r="B5" s="136">
        <v>11</v>
      </c>
      <c r="C5" s="100">
        <v>11</v>
      </c>
      <c r="D5" s="100">
        <v>495</v>
      </c>
    </row>
    <row r="6" spans="1:4" ht="37.5" customHeight="1" x14ac:dyDescent="0.25">
      <c r="A6" s="94" t="s">
        <v>64</v>
      </c>
      <c r="B6" s="136">
        <v>12</v>
      </c>
      <c r="C6" s="100">
        <v>12</v>
      </c>
      <c r="D6" s="100">
        <v>759</v>
      </c>
    </row>
    <row r="7" spans="1:4" ht="37.5" customHeight="1" x14ac:dyDescent="0.25">
      <c r="A7" s="94" t="s">
        <v>65</v>
      </c>
      <c r="B7" s="136">
        <v>52</v>
      </c>
      <c r="C7" s="100">
        <v>52</v>
      </c>
      <c r="D7" s="100">
        <v>2735</v>
      </c>
    </row>
    <row r="8" spans="1:4" ht="37.5" customHeight="1" x14ac:dyDescent="0.25">
      <c r="A8" s="94" t="s">
        <v>66</v>
      </c>
      <c r="B8" s="136">
        <v>9</v>
      </c>
      <c r="C8" s="100">
        <v>9</v>
      </c>
      <c r="D8" s="100">
        <v>405</v>
      </c>
    </row>
    <row r="9" spans="1:4" s="473" customFormat="1" ht="37.5" customHeight="1" x14ac:dyDescent="0.25">
      <c r="A9" s="481" t="s">
        <v>180</v>
      </c>
      <c r="B9" s="490">
        <v>1</v>
      </c>
      <c r="C9" s="491">
        <v>1</v>
      </c>
      <c r="D9" s="491">
        <v>45</v>
      </c>
    </row>
    <row r="10" spans="1:4" ht="37.5" customHeight="1" x14ac:dyDescent="0.25">
      <c r="A10" s="115" t="s">
        <v>84</v>
      </c>
      <c r="B10" s="35">
        <f>SUM(B3:B9)</f>
        <v>291</v>
      </c>
      <c r="C10" s="35">
        <f>SUM(C3:C9)</f>
        <v>291</v>
      </c>
      <c r="D10" s="35">
        <f>SUM(D3:D9)</f>
        <v>17149</v>
      </c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34"/>
  <sheetViews>
    <sheetView view="pageBreakPreview" topLeftCell="B1" zoomScale="70" zoomScaleSheetLayoutView="70" workbookViewId="0">
      <selection activeCell="E36" sqref="E36"/>
    </sheetView>
  </sheetViews>
  <sheetFormatPr defaultRowHeight="15" x14ac:dyDescent="0.25"/>
  <cols>
    <col min="1" max="1" width="5" customWidth="1"/>
    <col min="2" max="2" width="97.42578125" customWidth="1"/>
    <col min="3" max="3" width="22.85546875" customWidth="1"/>
    <col min="4" max="5" width="25.28515625" customWidth="1"/>
    <col min="6" max="6" width="25.42578125" customWidth="1"/>
  </cols>
  <sheetData>
    <row r="1" spans="1:6" ht="37.5" customHeight="1" x14ac:dyDescent="0.25">
      <c r="A1" s="595" t="s">
        <v>240</v>
      </c>
      <c r="B1" s="595"/>
      <c r="C1" s="595"/>
      <c r="D1" s="595"/>
      <c r="E1" s="595"/>
      <c r="F1" s="595"/>
    </row>
    <row r="2" spans="1:6" ht="86.25" customHeight="1" x14ac:dyDescent="0.25">
      <c r="A2" s="27" t="s">
        <v>56</v>
      </c>
      <c r="B2" s="27" t="s">
        <v>117</v>
      </c>
      <c r="C2" s="27" t="s">
        <v>248</v>
      </c>
      <c r="D2" s="222" t="s">
        <v>259</v>
      </c>
      <c r="E2" s="144" t="s">
        <v>246</v>
      </c>
      <c r="F2" s="143" t="s">
        <v>260</v>
      </c>
    </row>
    <row r="3" spans="1:6" ht="18.75" x14ac:dyDescent="0.25">
      <c r="A3" s="131"/>
      <c r="B3" s="132" t="s">
        <v>218</v>
      </c>
      <c r="C3" s="131"/>
      <c r="D3" s="153"/>
      <c r="E3" s="153"/>
      <c r="F3" s="131"/>
    </row>
    <row r="4" spans="1:6" ht="18.75" x14ac:dyDescent="0.3">
      <c r="A4" s="133"/>
      <c r="B4" s="129" t="s">
        <v>55</v>
      </c>
      <c r="C4" s="130"/>
      <c r="D4" s="130"/>
      <c r="E4" s="130"/>
      <c r="F4" s="130"/>
    </row>
    <row r="5" spans="1:6" ht="18.75" x14ac:dyDescent="0.25">
      <c r="A5" s="96">
        <v>1</v>
      </c>
      <c r="B5" s="67"/>
      <c r="C5" s="67"/>
      <c r="D5" s="67"/>
      <c r="E5" s="67"/>
      <c r="F5" s="67"/>
    </row>
    <row r="6" spans="1:6" ht="18.75" x14ac:dyDescent="0.25">
      <c r="A6" s="96">
        <v>2</v>
      </c>
      <c r="B6" s="67"/>
      <c r="C6" s="67"/>
      <c r="D6" s="67"/>
      <c r="E6" s="67"/>
      <c r="F6" s="67"/>
    </row>
    <row r="7" spans="1:6" ht="18.75" x14ac:dyDescent="0.25">
      <c r="A7" s="96">
        <v>3</v>
      </c>
      <c r="B7" s="67"/>
      <c r="C7" s="67"/>
      <c r="D7" s="67"/>
      <c r="E7" s="67"/>
      <c r="F7" s="67"/>
    </row>
    <row r="8" spans="1:6" ht="18.75" x14ac:dyDescent="0.25">
      <c r="A8" s="96">
        <v>4</v>
      </c>
      <c r="B8" s="67"/>
      <c r="C8" s="67"/>
      <c r="D8" s="67"/>
      <c r="E8" s="67"/>
      <c r="F8" s="67"/>
    </row>
    <row r="9" spans="1:6" ht="18.75" x14ac:dyDescent="0.25">
      <c r="A9" s="96">
        <v>5</v>
      </c>
      <c r="B9" s="67"/>
      <c r="C9" s="67"/>
      <c r="D9" s="67"/>
      <c r="E9" s="67"/>
      <c r="F9" s="67"/>
    </row>
    <row r="10" spans="1:6" ht="23.25" customHeight="1" x14ac:dyDescent="0.3">
      <c r="A10" s="133"/>
      <c r="B10" s="129" t="s">
        <v>220</v>
      </c>
      <c r="C10" s="130"/>
      <c r="D10" s="130"/>
      <c r="E10" s="130"/>
      <c r="F10" s="130"/>
    </row>
    <row r="11" spans="1:6" ht="37.5" x14ac:dyDescent="0.3">
      <c r="A11" s="96">
        <v>1</v>
      </c>
      <c r="B11" s="512" t="s">
        <v>664</v>
      </c>
      <c r="C11" s="516">
        <v>45122</v>
      </c>
      <c r="D11" s="512" t="s">
        <v>665</v>
      </c>
      <c r="E11" s="512" t="s">
        <v>666</v>
      </c>
      <c r="F11" s="512" t="s">
        <v>649</v>
      </c>
    </row>
    <row r="12" spans="1:6" ht="56.25" x14ac:dyDescent="0.3">
      <c r="A12" s="96">
        <v>2</v>
      </c>
      <c r="B12" s="512" t="s">
        <v>667</v>
      </c>
      <c r="C12" s="516">
        <v>45067</v>
      </c>
      <c r="D12" s="512" t="s">
        <v>669</v>
      </c>
      <c r="E12" s="513" t="s">
        <v>668</v>
      </c>
      <c r="F12" s="512" t="s">
        <v>649</v>
      </c>
    </row>
    <row r="13" spans="1:6" ht="18.75" x14ac:dyDescent="0.3">
      <c r="A13" s="96">
        <v>3</v>
      </c>
      <c r="B13" s="512"/>
      <c r="C13" s="512"/>
      <c r="D13" s="512"/>
      <c r="E13" s="512"/>
      <c r="F13" s="512"/>
    </row>
    <row r="14" spans="1:6" ht="18.75" x14ac:dyDescent="0.3">
      <c r="A14" s="96">
        <v>4</v>
      </c>
      <c r="B14" s="512"/>
      <c r="C14" s="512"/>
      <c r="D14" s="512"/>
      <c r="E14" s="512"/>
      <c r="F14" s="512"/>
    </row>
    <row r="15" spans="1:6" ht="18.75" x14ac:dyDescent="0.3">
      <c r="A15" s="96">
        <v>5</v>
      </c>
      <c r="B15" s="512"/>
      <c r="C15" s="512"/>
      <c r="D15" s="512"/>
      <c r="E15" s="512"/>
      <c r="F15" s="512"/>
    </row>
    <row r="16" spans="1:6" ht="18.75" x14ac:dyDescent="0.3">
      <c r="A16" s="133"/>
      <c r="B16" s="129" t="s">
        <v>65</v>
      </c>
      <c r="C16" s="130"/>
      <c r="D16" s="130"/>
      <c r="E16" s="130"/>
      <c r="F16" s="130"/>
    </row>
    <row r="17" spans="1:6" ht="18.75" x14ac:dyDescent="0.25">
      <c r="A17" s="96">
        <v>1</v>
      </c>
      <c r="B17" s="56"/>
      <c r="C17" s="56"/>
      <c r="D17" s="56"/>
      <c r="E17" s="56"/>
      <c r="F17" s="56"/>
    </row>
    <row r="18" spans="1:6" ht="18.75" x14ac:dyDescent="0.25">
      <c r="A18" s="96">
        <v>2</v>
      </c>
      <c r="B18" s="56"/>
      <c r="C18" s="56"/>
      <c r="D18" s="56"/>
      <c r="E18" s="56"/>
      <c r="F18" s="56"/>
    </row>
    <row r="19" spans="1:6" ht="18.75" x14ac:dyDescent="0.25">
      <c r="A19" s="96">
        <v>3</v>
      </c>
      <c r="B19" s="56"/>
      <c r="C19" s="56"/>
      <c r="D19" s="56"/>
      <c r="E19" s="56"/>
      <c r="F19" s="56"/>
    </row>
    <row r="20" spans="1:6" ht="18.75" x14ac:dyDescent="0.25">
      <c r="A20" s="96">
        <v>4</v>
      </c>
      <c r="B20" s="56"/>
      <c r="C20" s="56"/>
      <c r="D20" s="56"/>
      <c r="E20" s="56"/>
      <c r="F20" s="56"/>
    </row>
    <row r="21" spans="1:6" ht="18.75" x14ac:dyDescent="0.25">
      <c r="A21" s="96">
        <v>5</v>
      </c>
      <c r="B21" s="67"/>
      <c r="C21" s="67"/>
      <c r="D21" s="67"/>
      <c r="E21" s="67"/>
      <c r="F21" s="67"/>
    </row>
    <row r="22" spans="1:6" ht="37.5" x14ac:dyDescent="0.3">
      <c r="A22" s="133"/>
      <c r="B22" s="135" t="s">
        <v>180</v>
      </c>
      <c r="C22" s="130"/>
      <c r="D22" s="130"/>
      <c r="E22" s="130"/>
      <c r="F22" s="130"/>
    </row>
    <row r="23" spans="1:6" ht="18.75" x14ac:dyDescent="0.3">
      <c r="A23" s="151">
        <v>1</v>
      </c>
      <c r="B23" s="136"/>
      <c r="C23" s="134"/>
      <c r="D23" s="134"/>
      <c r="E23" s="134"/>
      <c r="F23" s="134"/>
    </row>
    <row r="24" spans="1:6" ht="18.75" x14ac:dyDescent="0.3">
      <c r="A24" s="151">
        <v>2</v>
      </c>
      <c r="B24" s="136"/>
      <c r="C24" s="134"/>
      <c r="D24" s="134"/>
      <c r="E24" s="134"/>
      <c r="F24" s="134"/>
    </row>
    <row r="25" spans="1:6" ht="18.75" x14ac:dyDescent="0.3">
      <c r="A25" s="151">
        <v>3</v>
      </c>
      <c r="B25" s="136"/>
      <c r="C25" s="134"/>
      <c r="D25" s="134"/>
      <c r="E25" s="134"/>
      <c r="F25" s="134"/>
    </row>
    <row r="26" spans="1:6" ht="18.75" x14ac:dyDescent="0.3">
      <c r="A26" s="151">
        <v>4</v>
      </c>
      <c r="B26" s="136"/>
      <c r="C26" s="134"/>
      <c r="D26" s="134"/>
      <c r="E26" s="134"/>
      <c r="F26" s="134"/>
    </row>
    <row r="27" spans="1:6" ht="18.75" x14ac:dyDescent="0.3">
      <c r="A27" s="151">
        <v>5</v>
      </c>
      <c r="B27" s="136"/>
      <c r="C27" s="134"/>
      <c r="D27" s="134"/>
      <c r="E27" s="134"/>
      <c r="F27" s="134"/>
    </row>
    <row r="28" spans="1:6" ht="18.75" x14ac:dyDescent="0.25">
      <c r="A28" s="153"/>
      <c r="B28" s="132" t="s">
        <v>217</v>
      </c>
      <c r="C28" s="181"/>
      <c r="D28" s="181"/>
      <c r="E28" s="181"/>
      <c r="F28" s="181"/>
    </row>
    <row r="29" spans="1:6" ht="18.75" x14ac:dyDescent="0.3">
      <c r="A29" s="133"/>
      <c r="B29" s="129" t="s">
        <v>221</v>
      </c>
      <c r="C29" s="180"/>
      <c r="D29" s="130"/>
      <c r="E29" s="130"/>
      <c r="F29" s="130"/>
    </row>
    <row r="30" spans="1:6" ht="18.75" x14ac:dyDescent="0.25">
      <c r="A30" s="96">
        <v>1</v>
      </c>
      <c r="B30" s="56"/>
      <c r="C30" s="56"/>
      <c r="D30" s="56"/>
      <c r="E30" s="56"/>
      <c r="F30" s="56"/>
    </row>
    <row r="31" spans="1:6" ht="18.75" x14ac:dyDescent="0.25">
      <c r="A31" s="96">
        <v>2</v>
      </c>
      <c r="B31" s="56"/>
      <c r="C31" s="56"/>
      <c r="D31" s="56"/>
      <c r="E31" s="56"/>
      <c r="F31" s="56"/>
    </row>
    <row r="32" spans="1:6" ht="18.75" x14ac:dyDescent="0.25">
      <c r="A32" s="96">
        <v>3</v>
      </c>
      <c r="B32" s="56"/>
      <c r="C32" s="56"/>
      <c r="D32" s="56"/>
      <c r="E32" s="56"/>
      <c r="F32" s="56"/>
    </row>
    <row r="33" spans="1:6" ht="18.75" x14ac:dyDescent="0.25">
      <c r="A33" s="96">
        <v>4</v>
      </c>
      <c r="B33" s="56"/>
      <c r="C33" s="56"/>
      <c r="D33" s="56"/>
      <c r="E33" s="56"/>
      <c r="F33" s="56"/>
    </row>
    <row r="34" spans="1:6" ht="18.75" x14ac:dyDescent="0.25">
      <c r="A34" s="96">
        <v>5</v>
      </c>
      <c r="B34" s="67"/>
      <c r="C34" s="148"/>
      <c r="D34" s="149"/>
      <c r="E34" s="149"/>
      <c r="F34" s="149"/>
    </row>
    <row r="35" spans="1:6" ht="18.75" x14ac:dyDescent="0.3">
      <c r="A35" s="154"/>
      <c r="B35" s="129" t="s">
        <v>220</v>
      </c>
      <c r="C35" s="130"/>
      <c r="D35" s="130"/>
      <c r="E35" s="130"/>
      <c r="F35" s="130"/>
    </row>
    <row r="36" spans="1:6" ht="56.25" x14ac:dyDescent="0.3">
      <c r="A36" s="96">
        <v>1</v>
      </c>
      <c r="B36" s="228" t="s">
        <v>646</v>
      </c>
      <c r="C36" s="228" t="s">
        <v>647</v>
      </c>
      <c r="D36" s="512" t="s">
        <v>648</v>
      </c>
      <c r="E36" s="513" t="s">
        <v>650</v>
      </c>
      <c r="F36" s="228" t="s">
        <v>649</v>
      </c>
    </row>
    <row r="37" spans="1:6" ht="56.25" x14ac:dyDescent="0.3">
      <c r="A37" s="96">
        <v>2</v>
      </c>
      <c r="B37" s="228" t="s">
        <v>655</v>
      </c>
      <c r="C37" s="512" t="s">
        <v>656</v>
      </c>
      <c r="D37" s="512" t="s">
        <v>653</v>
      </c>
      <c r="E37" s="228"/>
      <c r="F37" s="228" t="s">
        <v>649</v>
      </c>
    </row>
    <row r="38" spans="1:6" ht="21" customHeight="1" x14ac:dyDescent="0.3">
      <c r="A38" s="96">
        <v>3</v>
      </c>
      <c r="B38" s="228"/>
      <c r="C38" s="228"/>
      <c r="D38" s="228"/>
      <c r="E38" s="228"/>
      <c r="F38" s="228"/>
    </row>
    <row r="39" spans="1:6" ht="18.75" customHeight="1" x14ac:dyDescent="0.3">
      <c r="A39" s="96">
        <v>4</v>
      </c>
      <c r="B39" s="228"/>
      <c r="C39" s="228"/>
      <c r="D39" s="228"/>
      <c r="E39" s="228"/>
      <c r="F39" s="228"/>
    </row>
    <row r="40" spans="1:6" ht="19.5" customHeight="1" x14ac:dyDescent="0.3">
      <c r="A40" s="96">
        <v>5</v>
      </c>
      <c r="B40" s="228"/>
      <c r="C40" s="228"/>
      <c r="D40" s="228"/>
      <c r="E40" s="228"/>
      <c r="F40" s="228"/>
    </row>
    <row r="41" spans="1:6" ht="18.75" x14ac:dyDescent="0.3">
      <c r="A41" s="96">
        <v>6</v>
      </c>
      <c r="B41" s="228"/>
      <c r="C41" s="228"/>
      <c r="D41" s="228"/>
      <c r="E41" s="228"/>
      <c r="F41" s="228"/>
    </row>
    <row r="42" spans="1:6" ht="18" customHeight="1" x14ac:dyDescent="0.3">
      <c r="A42" s="96">
        <v>7</v>
      </c>
      <c r="B42" s="228"/>
      <c r="C42" s="228"/>
      <c r="D42" s="228"/>
      <c r="E42" s="228"/>
      <c r="F42" s="228"/>
    </row>
    <row r="43" spans="1:6" ht="20.25" customHeight="1" x14ac:dyDescent="0.3">
      <c r="A43" s="155">
        <v>8</v>
      </c>
      <c r="B43" s="228"/>
      <c r="C43" s="228"/>
      <c r="D43" s="228"/>
      <c r="E43" s="228"/>
      <c r="F43" s="228"/>
    </row>
    <row r="44" spans="1:6" ht="20.25" customHeight="1" x14ac:dyDescent="0.3">
      <c r="A44" s="155">
        <v>9</v>
      </c>
      <c r="B44" s="228"/>
      <c r="C44" s="228"/>
      <c r="D44" s="228"/>
      <c r="E44" s="228"/>
      <c r="F44" s="228"/>
    </row>
    <row r="45" spans="1:6" ht="21" customHeight="1" x14ac:dyDescent="0.3">
      <c r="A45" s="155">
        <v>10</v>
      </c>
      <c r="B45" s="228"/>
      <c r="C45" s="228"/>
      <c r="D45" s="228"/>
      <c r="E45" s="228"/>
      <c r="F45" s="228"/>
    </row>
    <row r="46" spans="1:6" ht="18.75" x14ac:dyDescent="0.3">
      <c r="A46" s="156"/>
      <c r="B46" s="129" t="s">
        <v>65</v>
      </c>
      <c r="C46" s="130"/>
      <c r="D46" s="130"/>
      <c r="E46" s="130"/>
      <c r="F46" s="130"/>
    </row>
    <row r="47" spans="1:6" ht="18.75" x14ac:dyDescent="0.25">
      <c r="A47" s="96">
        <v>1</v>
      </c>
      <c r="B47" s="56"/>
      <c r="C47" s="56"/>
      <c r="D47" s="56"/>
      <c r="E47" s="56"/>
      <c r="F47" s="56"/>
    </row>
    <row r="48" spans="1:6" ht="22.5" customHeight="1" x14ac:dyDescent="0.25">
      <c r="A48" s="96">
        <v>2</v>
      </c>
      <c r="B48" s="56"/>
      <c r="C48" s="56"/>
      <c r="D48" s="56"/>
      <c r="E48" s="56"/>
      <c r="F48" s="56"/>
    </row>
    <row r="49" spans="1:6" ht="17.25" customHeight="1" x14ac:dyDescent="0.25">
      <c r="A49" s="96">
        <v>3</v>
      </c>
      <c r="B49" s="56"/>
      <c r="C49" s="56"/>
      <c r="D49" s="56"/>
      <c r="E49" s="56"/>
      <c r="F49" s="56"/>
    </row>
    <row r="50" spans="1:6" ht="18.75" x14ac:dyDescent="0.25">
      <c r="A50" s="96">
        <v>4</v>
      </c>
      <c r="B50" s="56"/>
      <c r="C50" s="56"/>
      <c r="D50" s="56"/>
      <c r="E50" s="56"/>
      <c r="F50" s="56"/>
    </row>
    <row r="51" spans="1:6" ht="18.75" x14ac:dyDescent="0.25">
      <c r="A51" s="96">
        <v>5</v>
      </c>
      <c r="B51" s="56"/>
      <c r="C51" s="56"/>
      <c r="D51" s="56"/>
      <c r="E51" s="56"/>
      <c r="F51" s="56"/>
    </row>
    <row r="52" spans="1:6" ht="18.75" x14ac:dyDescent="0.25">
      <c r="A52" s="96">
        <v>6</v>
      </c>
      <c r="B52" s="56"/>
      <c r="C52" s="56"/>
      <c r="D52" s="56"/>
      <c r="E52" s="56"/>
      <c r="F52" s="56"/>
    </row>
    <row r="53" spans="1:6" ht="18.75" x14ac:dyDescent="0.25">
      <c r="A53" s="96">
        <v>7</v>
      </c>
      <c r="B53" s="56"/>
      <c r="C53" s="56"/>
      <c r="D53" s="56"/>
      <c r="E53" s="56"/>
      <c r="F53" s="56"/>
    </row>
    <row r="54" spans="1:6" ht="18.75" x14ac:dyDescent="0.25">
      <c r="A54" s="96">
        <v>8</v>
      </c>
      <c r="B54" s="56"/>
      <c r="C54" s="56"/>
      <c r="D54" s="56"/>
      <c r="E54" s="56"/>
      <c r="F54" s="56"/>
    </row>
    <row r="55" spans="1:6" ht="18.75" x14ac:dyDescent="0.25">
      <c r="A55" s="96">
        <v>9</v>
      </c>
      <c r="B55" s="56"/>
      <c r="C55" s="56"/>
      <c r="D55" s="56"/>
      <c r="E55" s="56"/>
      <c r="F55" s="56"/>
    </row>
    <row r="56" spans="1:6" ht="18.75" x14ac:dyDescent="0.25">
      <c r="A56" s="96">
        <v>10</v>
      </c>
      <c r="B56" s="56"/>
      <c r="C56" s="56"/>
      <c r="D56" s="56"/>
      <c r="E56" s="56"/>
      <c r="F56" s="56"/>
    </row>
    <row r="57" spans="1:6" ht="37.5" x14ac:dyDescent="0.3">
      <c r="A57" s="133"/>
      <c r="B57" s="135" t="s">
        <v>180</v>
      </c>
      <c r="C57" s="130"/>
      <c r="D57" s="130"/>
      <c r="E57" s="130"/>
      <c r="F57" s="130"/>
    </row>
    <row r="58" spans="1:6" ht="18.75" x14ac:dyDescent="0.25">
      <c r="A58" s="96">
        <v>1</v>
      </c>
      <c r="B58" s="67"/>
      <c r="C58" s="67"/>
      <c r="D58" s="67"/>
      <c r="E58" s="67"/>
      <c r="F58" s="67"/>
    </row>
    <row r="59" spans="1:6" ht="18.75" x14ac:dyDescent="0.25">
      <c r="A59" s="96">
        <v>2</v>
      </c>
      <c r="B59" s="67"/>
      <c r="C59" s="67"/>
      <c r="D59" s="67"/>
      <c r="E59" s="67"/>
      <c r="F59" s="67"/>
    </row>
    <row r="60" spans="1:6" ht="18.75" x14ac:dyDescent="0.25">
      <c r="A60" s="96">
        <v>3</v>
      </c>
      <c r="B60" s="67"/>
      <c r="C60" s="67"/>
      <c r="D60" s="67"/>
      <c r="E60" s="67"/>
      <c r="F60" s="67"/>
    </row>
    <row r="61" spans="1:6" ht="18.75" x14ac:dyDescent="0.25">
      <c r="A61" s="96">
        <v>4</v>
      </c>
      <c r="B61" s="67"/>
      <c r="C61" s="67"/>
      <c r="D61" s="67"/>
      <c r="E61" s="67"/>
      <c r="F61" s="67"/>
    </row>
    <row r="62" spans="1:6" ht="18.75" x14ac:dyDescent="0.25">
      <c r="A62" s="96">
        <v>5</v>
      </c>
      <c r="B62" s="67"/>
      <c r="C62" s="67"/>
      <c r="D62" s="67"/>
      <c r="E62" s="67"/>
      <c r="F62" s="67"/>
    </row>
    <row r="63" spans="1:6" ht="18.75" x14ac:dyDescent="0.25">
      <c r="A63" s="153"/>
      <c r="B63" s="132" t="s">
        <v>219</v>
      </c>
      <c r="C63" s="181"/>
      <c r="D63" s="181"/>
      <c r="E63" s="181"/>
      <c r="F63" s="181"/>
    </row>
    <row r="64" spans="1:6" ht="18.75" x14ac:dyDescent="0.3">
      <c r="A64" s="133"/>
      <c r="B64" s="129" t="s">
        <v>221</v>
      </c>
      <c r="C64" s="130"/>
      <c r="D64" s="130"/>
      <c r="E64" s="130"/>
      <c r="F64" s="130"/>
    </row>
    <row r="65" spans="1:6" ht="20.25" customHeight="1" x14ac:dyDescent="0.25">
      <c r="A65" s="96">
        <v>1</v>
      </c>
      <c r="B65" s="56"/>
      <c r="C65" s="56"/>
      <c r="D65" s="56"/>
      <c r="E65" s="56"/>
      <c r="F65" s="56"/>
    </row>
    <row r="66" spans="1:6" ht="20.25" customHeight="1" x14ac:dyDescent="0.25">
      <c r="A66" s="96">
        <v>2</v>
      </c>
      <c r="B66" s="56"/>
      <c r="C66" s="56"/>
      <c r="D66" s="56"/>
      <c r="E66" s="56"/>
      <c r="F66" s="56"/>
    </row>
    <row r="67" spans="1:6" ht="20.25" customHeight="1" x14ac:dyDescent="0.25">
      <c r="A67" s="96">
        <v>3</v>
      </c>
      <c r="B67" s="56"/>
      <c r="C67" s="56"/>
      <c r="D67" s="56"/>
      <c r="E67" s="56"/>
      <c r="F67" s="56"/>
    </row>
    <row r="68" spans="1:6" ht="18.75" x14ac:dyDescent="0.25">
      <c r="A68" s="96">
        <v>4</v>
      </c>
      <c r="B68" s="56"/>
      <c r="C68" s="56"/>
      <c r="D68" s="56"/>
      <c r="E68" s="56"/>
      <c r="F68" s="56"/>
    </row>
    <row r="69" spans="1:6" ht="18.75" x14ac:dyDescent="0.25">
      <c r="A69" s="96">
        <v>5</v>
      </c>
      <c r="B69" s="67"/>
      <c r="C69" s="67"/>
      <c r="D69" s="67"/>
      <c r="E69" s="67"/>
      <c r="F69" s="67"/>
    </row>
    <row r="70" spans="1:6" ht="18.75" x14ac:dyDescent="0.3">
      <c r="A70" s="133"/>
      <c r="B70" s="129" t="s">
        <v>220</v>
      </c>
      <c r="C70" s="130"/>
      <c r="D70" s="130"/>
      <c r="E70" s="130"/>
      <c r="F70" s="130"/>
    </row>
    <row r="71" spans="1:6" ht="56.25" x14ac:dyDescent="0.3">
      <c r="A71" s="96">
        <v>1</v>
      </c>
      <c r="B71" s="512" t="s">
        <v>651</v>
      </c>
      <c r="C71" s="512" t="s">
        <v>652</v>
      </c>
      <c r="D71" s="512" t="s">
        <v>653</v>
      </c>
      <c r="E71" s="512" t="s">
        <v>654</v>
      </c>
      <c r="F71" s="512" t="s">
        <v>649</v>
      </c>
    </row>
    <row r="72" spans="1:6" ht="18.75" x14ac:dyDescent="0.3">
      <c r="A72" s="96">
        <v>2</v>
      </c>
      <c r="B72" s="512"/>
      <c r="C72" s="512"/>
      <c r="D72" s="512"/>
      <c r="E72" s="512"/>
      <c r="F72" s="512"/>
    </row>
    <row r="73" spans="1:6" ht="18.75" x14ac:dyDescent="0.3">
      <c r="A73" s="96">
        <v>3</v>
      </c>
      <c r="B73" s="512"/>
      <c r="C73" s="512"/>
      <c r="D73" s="512"/>
      <c r="E73" s="512"/>
      <c r="F73" s="512"/>
    </row>
    <row r="74" spans="1:6" ht="18.75" x14ac:dyDescent="0.3">
      <c r="A74" s="96">
        <v>4</v>
      </c>
      <c r="B74" s="512"/>
      <c r="C74" s="512"/>
      <c r="D74" s="512"/>
      <c r="E74" s="512"/>
      <c r="F74" s="512"/>
    </row>
    <row r="75" spans="1:6" ht="18.75" x14ac:dyDescent="0.3">
      <c r="A75" s="96">
        <v>5</v>
      </c>
      <c r="B75" s="512"/>
      <c r="C75" s="512"/>
      <c r="D75" s="512"/>
      <c r="E75" s="512"/>
      <c r="F75" s="512"/>
    </row>
    <row r="76" spans="1:6" ht="18.75" x14ac:dyDescent="0.3">
      <c r="A76" s="96">
        <v>6</v>
      </c>
      <c r="B76" s="512"/>
      <c r="C76" s="512"/>
      <c r="D76" s="512"/>
      <c r="E76" s="512"/>
      <c r="F76" s="512"/>
    </row>
    <row r="77" spans="1:6" ht="19.5" customHeight="1" x14ac:dyDescent="0.3">
      <c r="A77" s="96">
        <v>7</v>
      </c>
      <c r="B77" s="228"/>
      <c r="C77" s="228"/>
      <c r="D77" s="228"/>
      <c r="E77" s="228"/>
      <c r="F77" s="228"/>
    </row>
    <row r="78" spans="1:6" ht="21.75" customHeight="1" x14ac:dyDescent="0.3">
      <c r="A78" s="96">
        <v>8</v>
      </c>
      <c r="B78" s="228"/>
      <c r="C78" s="228"/>
      <c r="D78" s="228"/>
      <c r="E78" s="228"/>
      <c r="F78" s="228"/>
    </row>
    <row r="79" spans="1:6" ht="21" customHeight="1" x14ac:dyDescent="0.3">
      <c r="A79" s="96">
        <v>9</v>
      </c>
      <c r="B79" s="228"/>
      <c r="C79" s="228"/>
      <c r="D79" s="228"/>
      <c r="E79" s="228"/>
      <c r="F79" s="228"/>
    </row>
    <row r="80" spans="1:6" ht="21.75" customHeight="1" x14ac:dyDescent="0.3">
      <c r="A80" s="96">
        <v>10</v>
      </c>
      <c r="B80" s="228"/>
      <c r="C80" s="228"/>
      <c r="D80" s="228"/>
      <c r="E80" s="228"/>
      <c r="F80" s="228"/>
    </row>
    <row r="81" spans="1:6" ht="22.5" customHeight="1" x14ac:dyDescent="0.3">
      <c r="A81" s="96">
        <v>11</v>
      </c>
      <c r="B81" s="228"/>
      <c r="C81" s="228"/>
      <c r="D81" s="228"/>
      <c r="E81" s="228"/>
      <c r="F81" s="228"/>
    </row>
    <row r="82" spans="1:6" ht="20.25" customHeight="1" x14ac:dyDescent="0.3">
      <c r="A82" s="96">
        <v>12</v>
      </c>
      <c r="B82" s="228"/>
      <c r="C82" s="228"/>
      <c r="D82" s="228"/>
      <c r="E82" s="228"/>
      <c r="F82" s="228"/>
    </row>
    <row r="83" spans="1:6" ht="18.75" x14ac:dyDescent="0.3">
      <c r="A83" s="133"/>
      <c r="B83" s="129" t="s">
        <v>65</v>
      </c>
      <c r="C83" s="130"/>
      <c r="D83" s="182"/>
      <c r="E83" s="182"/>
      <c r="F83" s="130"/>
    </row>
    <row r="84" spans="1:6" ht="18.75" x14ac:dyDescent="0.25">
      <c r="A84" s="151">
        <v>1</v>
      </c>
      <c r="B84" s="56"/>
      <c r="C84" s="56"/>
      <c r="D84" s="56"/>
      <c r="E84" s="56"/>
      <c r="F84" s="56"/>
    </row>
    <row r="85" spans="1:6" ht="18.75" customHeight="1" x14ac:dyDescent="0.25">
      <c r="A85" s="151">
        <v>2</v>
      </c>
      <c r="B85" s="56"/>
      <c r="C85" s="56"/>
      <c r="D85" s="56"/>
      <c r="E85" s="56"/>
      <c r="F85" s="56"/>
    </row>
    <row r="86" spans="1:6" ht="18.75" x14ac:dyDescent="0.25">
      <c r="A86" s="151">
        <v>3</v>
      </c>
      <c r="B86" s="56"/>
      <c r="C86" s="56"/>
      <c r="D86" s="56"/>
      <c r="E86" s="56"/>
      <c r="F86" s="56"/>
    </row>
    <row r="87" spans="1:6" ht="18.75" customHeight="1" x14ac:dyDescent="0.25">
      <c r="A87" s="151">
        <v>4</v>
      </c>
      <c r="B87" s="56"/>
      <c r="C87" s="56"/>
      <c r="D87" s="56"/>
      <c r="E87" s="56"/>
      <c r="F87" s="56"/>
    </row>
    <row r="88" spans="1:6" ht="18" customHeight="1" x14ac:dyDescent="0.25">
      <c r="A88" s="151">
        <v>5</v>
      </c>
      <c r="B88" s="56"/>
      <c r="C88" s="56"/>
      <c r="D88" s="56"/>
      <c r="E88" s="56"/>
      <c r="F88" s="56"/>
    </row>
    <row r="89" spans="1:6" ht="23.25" customHeight="1" x14ac:dyDescent="0.25">
      <c r="A89" s="151">
        <v>6</v>
      </c>
      <c r="B89" s="56"/>
      <c r="C89" s="56"/>
      <c r="D89" s="56"/>
      <c r="E89" s="56"/>
      <c r="F89" s="56"/>
    </row>
    <row r="90" spans="1:6" ht="19.5" customHeight="1" x14ac:dyDescent="0.25">
      <c r="A90" s="151">
        <v>7</v>
      </c>
      <c r="B90" s="56"/>
      <c r="C90" s="56"/>
      <c r="D90" s="56"/>
      <c r="E90" s="56"/>
      <c r="F90" s="56"/>
    </row>
    <row r="91" spans="1:6" ht="24.75" customHeight="1" x14ac:dyDescent="0.25">
      <c r="A91" s="179">
        <v>8</v>
      </c>
      <c r="B91" s="56"/>
      <c r="C91" s="56"/>
      <c r="D91" s="56"/>
      <c r="E91" s="56"/>
      <c r="F91" s="56"/>
    </row>
    <row r="92" spans="1:6" ht="21" customHeight="1" x14ac:dyDescent="0.25">
      <c r="A92" s="179">
        <v>9</v>
      </c>
      <c r="B92" s="56"/>
      <c r="C92" s="56"/>
      <c r="D92" s="56"/>
      <c r="E92" s="56"/>
      <c r="F92" s="56"/>
    </row>
    <row r="93" spans="1:6" ht="37.5" x14ac:dyDescent="0.3">
      <c r="A93" s="156"/>
      <c r="B93" s="135" t="s">
        <v>180</v>
      </c>
      <c r="C93" s="130"/>
      <c r="D93" s="130"/>
      <c r="E93" s="130"/>
      <c r="F93" s="130"/>
    </row>
    <row r="94" spans="1:6" ht="18.75" x14ac:dyDescent="0.3">
      <c r="A94" s="151">
        <v>1</v>
      </c>
      <c r="B94" s="57"/>
      <c r="C94" s="134"/>
      <c r="D94" s="134"/>
      <c r="E94" s="134"/>
      <c r="F94" s="134"/>
    </row>
    <row r="95" spans="1:6" ht="18.75" x14ac:dyDescent="0.3">
      <c r="A95" s="151">
        <v>2</v>
      </c>
      <c r="B95" s="57"/>
      <c r="C95" s="134"/>
      <c r="D95" s="134"/>
      <c r="E95" s="134"/>
      <c r="F95" s="134"/>
    </row>
    <row r="96" spans="1:6" ht="18.75" x14ac:dyDescent="0.3">
      <c r="A96" s="151">
        <v>3</v>
      </c>
      <c r="B96" s="57"/>
      <c r="C96" s="134"/>
      <c r="D96" s="134"/>
      <c r="E96" s="134"/>
      <c r="F96" s="134"/>
    </row>
    <row r="97" spans="1:6" ht="18.75" x14ac:dyDescent="0.3">
      <c r="A97" s="151">
        <v>4</v>
      </c>
      <c r="B97" s="57"/>
      <c r="C97" s="134"/>
      <c r="D97" s="134"/>
      <c r="E97" s="134"/>
      <c r="F97" s="134"/>
    </row>
    <row r="98" spans="1:6" ht="18.75" x14ac:dyDescent="0.3">
      <c r="A98" s="151">
        <v>5</v>
      </c>
      <c r="B98" s="57"/>
      <c r="C98" s="134"/>
      <c r="D98" s="134"/>
      <c r="E98" s="134"/>
      <c r="F98" s="134"/>
    </row>
    <row r="99" spans="1:6" ht="18.75" x14ac:dyDescent="0.25">
      <c r="A99" s="153"/>
      <c r="B99" s="132" t="s">
        <v>215</v>
      </c>
      <c r="C99" s="132"/>
      <c r="D99" s="132"/>
      <c r="E99" s="132"/>
      <c r="F99" s="132"/>
    </row>
    <row r="100" spans="1:6" ht="18.75" x14ac:dyDescent="0.3">
      <c r="A100" s="133"/>
      <c r="B100" s="129" t="s">
        <v>221</v>
      </c>
      <c r="C100" s="130"/>
      <c r="D100" s="130"/>
      <c r="E100" s="130"/>
      <c r="F100" s="130"/>
    </row>
    <row r="101" spans="1:6" ht="18.75" x14ac:dyDescent="0.25">
      <c r="A101" s="96">
        <v>1</v>
      </c>
      <c r="B101" s="67"/>
      <c r="C101" s="67"/>
      <c r="D101" s="67"/>
      <c r="E101" s="67"/>
      <c r="F101" s="67"/>
    </row>
    <row r="102" spans="1:6" ht="18.75" x14ac:dyDescent="0.25">
      <c r="A102" s="96">
        <v>2</v>
      </c>
      <c r="B102" s="67"/>
      <c r="C102" s="67"/>
      <c r="D102" s="67"/>
      <c r="E102" s="67"/>
      <c r="F102" s="67"/>
    </row>
    <row r="103" spans="1:6" ht="18.75" x14ac:dyDescent="0.25">
      <c r="A103" s="96">
        <v>3</v>
      </c>
      <c r="B103" s="67"/>
      <c r="C103" s="67"/>
      <c r="D103" s="67"/>
      <c r="E103" s="67"/>
      <c r="F103" s="67"/>
    </row>
    <row r="104" spans="1:6" ht="18.75" x14ac:dyDescent="0.25">
      <c r="A104" s="96">
        <v>4</v>
      </c>
      <c r="B104" s="67"/>
      <c r="C104" s="67"/>
      <c r="D104" s="67"/>
      <c r="E104" s="67"/>
      <c r="F104" s="67"/>
    </row>
    <row r="105" spans="1:6" ht="18.75" x14ac:dyDescent="0.25">
      <c r="A105" s="96">
        <v>5</v>
      </c>
      <c r="B105" s="67"/>
      <c r="C105" s="67"/>
      <c r="D105" s="67"/>
      <c r="E105" s="67"/>
      <c r="F105" s="67"/>
    </row>
    <row r="106" spans="1:6" ht="18.75" x14ac:dyDescent="0.3">
      <c r="A106" s="133"/>
      <c r="B106" s="129" t="s">
        <v>220</v>
      </c>
      <c r="C106" s="130"/>
      <c r="D106" s="130"/>
      <c r="E106" s="130"/>
      <c r="F106" s="130"/>
    </row>
    <row r="107" spans="1:6" ht="18.75" x14ac:dyDescent="0.25">
      <c r="A107" s="96">
        <v>1</v>
      </c>
      <c r="B107" s="56"/>
      <c r="C107" s="56"/>
      <c r="D107" s="56"/>
      <c r="E107" s="56"/>
      <c r="F107" s="56"/>
    </row>
    <row r="108" spans="1:6" ht="18.75" x14ac:dyDescent="0.25">
      <c r="A108" s="96">
        <v>2</v>
      </c>
      <c r="B108" s="56"/>
      <c r="C108" s="56"/>
      <c r="D108" s="56"/>
      <c r="E108" s="56"/>
      <c r="F108" s="56"/>
    </row>
    <row r="109" spans="1:6" ht="18.75" x14ac:dyDescent="0.25">
      <c r="A109" s="96">
        <v>3</v>
      </c>
      <c r="B109" s="56"/>
      <c r="C109" s="56"/>
      <c r="D109" s="56"/>
      <c r="E109" s="56"/>
      <c r="F109" s="56"/>
    </row>
    <row r="110" spans="1:6" ht="21.75" customHeight="1" x14ac:dyDescent="0.25">
      <c r="A110" s="96">
        <v>4</v>
      </c>
      <c r="B110" s="56"/>
      <c r="C110" s="56"/>
      <c r="D110" s="56"/>
      <c r="E110" s="56"/>
      <c r="F110" s="56"/>
    </row>
    <row r="111" spans="1:6" ht="18.75" x14ac:dyDescent="0.25">
      <c r="A111" s="96">
        <v>5</v>
      </c>
      <c r="B111" s="56"/>
      <c r="C111" s="56"/>
      <c r="D111" s="56"/>
      <c r="E111" s="56"/>
      <c r="F111" s="56"/>
    </row>
    <row r="112" spans="1:6" ht="18.75" x14ac:dyDescent="0.25">
      <c r="A112" s="96">
        <v>6</v>
      </c>
      <c r="B112" s="56"/>
      <c r="C112" s="56"/>
      <c r="D112" s="56"/>
      <c r="E112" s="56"/>
      <c r="F112" s="56"/>
    </row>
    <row r="113" spans="1:6" ht="18.75" x14ac:dyDescent="0.25">
      <c r="A113" s="96">
        <v>7</v>
      </c>
      <c r="B113" s="56"/>
      <c r="C113" s="56"/>
      <c r="D113" s="56"/>
      <c r="E113" s="56"/>
      <c r="F113" s="56"/>
    </row>
    <row r="114" spans="1:6" ht="22.5" customHeight="1" x14ac:dyDescent="0.25">
      <c r="A114" s="96">
        <v>8</v>
      </c>
      <c r="B114" s="56"/>
      <c r="C114" s="56"/>
      <c r="D114" s="56"/>
      <c r="E114" s="56"/>
      <c r="F114" s="56"/>
    </row>
    <row r="115" spans="1:6" ht="21.75" customHeight="1" x14ac:dyDescent="0.25">
      <c r="A115" s="96">
        <v>9</v>
      </c>
      <c r="B115" s="56"/>
      <c r="C115" s="56"/>
      <c r="D115" s="56"/>
      <c r="E115" s="56"/>
      <c r="F115" s="56"/>
    </row>
    <row r="116" spans="1:6" ht="20.25" customHeight="1" x14ac:dyDescent="0.25">
      <c r="A116" s="96">
        <v>10</v>
      </c>
      <c r="B116" s="56"/>
      <c r="C116" s="56"/>
      <c r="D116" s="56"/>
      <c r="E116" s="56"/>
      <c r="F116" s="56"/>
    </row>
    <row r="117" spans="1:6" ht="19.5" customHeight="1" x14ac:dyDescent="0.25">
      <c r="A117" s="96">
        <v>11</v>
      </c>
      <c r="B117" s="56"/>
      <c r="C117" s="56"/>
      <c r="D117" s="56"/>
      <c r="E117" s="56"/>
      <c r="F117" s="56"/>
    </row>
    <row r="118" spans="1:6" ht="24" customHeight="1" x14ac:dyDescent="0.25">
      <c r="A118" s="96">
        <v>12</v>
      </c>
      <c r="B118" s="56"/>
      <c r="C118" s="56"/>
      <c r="D118" s="56"/>
      <c r="E118" s="56"/>
      <c r="F118" s="56"/>
    </row>
    <row r="119" spans="1:6" ht="26.25" customHeight="1" x14ac:dyDescent="0.25">
      <c r="A119" s="96">
        <v>13</v>
      </c>
      <c r="B119" s="56"/>
      <c r="C119" s="56"/>
      <c r="D119" s="56"/>
      <c r="E119" s="56"/>
      <c r="F119" s="56"/>
    </row>
    <row r="120" spans="1:6" ht="19.5" customHeight="1" x14ac:dyDescent="0.25">
      <c r="A120" s="96">
        <v>14</v>
      </c>
      <c r="B120" s="56"/>
      <c r="C120" s="56"/>
      <c r="D120" s="56"/>
      <c r="E120" s="56"/>
      <c r="F120" s="56"/>
    </row>
    <row r="121" spans="1:6" ht="18.75" x14ac:dyDescent="0.25">
      <c r="A121" s="133"/>
      <c r="B121" s="128" t="s">
        <v>65</v>
      </c>
      <c r="C121" s="183"/>
      <c r="D121" s="183"/>
      <c r="E121" s="183"/>
      <c r="F121" s="183"/>
    </row>
    <row r="122" spans="1:6" ht="18.75" x14ac:dyDescent="0.25">
      <c r="A122" s="151">
        <v>1</v>
      </c>
      <c r="B122" s="56"/>
      <c r="C122" s="56"/>
      <c r="D122" s="56"/>
      <c r="E122" s="56"/>
      <c r="F122" s="56"/>
    </row>
    <row r="123" spans="1:6" ht="18.75" x14ac:dyDescent="0.25">
      <c r="A123" s="151">
        <v>2</v>
      </c>
      <c r="B123" s="56"/>
      <c r="C123" s="56"/>
      <c r="D123" s="56"/>
      <c r="E123" s="56"/>
      <c r="F123" s="56"/>
    </row>
    <row r="124" spans="1:6" ht="18.75" x14ac:dyDescent="0.25">
      <c r="A124" s="151">
        <v>3</v>
      </c>
      <c r="B124" s="56"/>
      <c r="C124" s="56"/>
      <c r="D124" s="56"/>
      <c r="E124" s="56"/>
      <c r="F124" s="56"/>
    </row>
    <row r="125" spans="1:6" ht="18.75" x14ac:dyDescent="0.25">
      <c r="A125" s="151">
        <v>4</v>
      </c>
      <c r="B125" s="56"/>
      <c r="C125" s="56"/>
      <c r="D125" s="56"/>
      <c r="E125" s="56"/>
      <c r="F125" s="56"/>
    </row>
    <row r="126" spans="1:6" ht="18.75" x14ac:dyDescent="0.3">
      <c r="A126" s="151">
        <v>5</v>
      </c>
      <c r="B126" s="57"/>
      <c r="C126" s="134"/>
      <c r="D126" s="134"/>
      <c r="E126" s="134"/>
      <c r="F126" s="134"/>
    </row>
    <row r="127" spans="1:6" ht="37.5" x14ac:dyDescent="0.3">
      <c r="A127" s="133"/>
      <c r="B127" s="135" t="s">
        <v>180</v>
      </c>
      <c r="C127" s="130"/>
      <c r="D127" s="130"/>
      <c r="E127" s="130"/>
      <c r="F127" s="130"/>
    </row>
    <row r="128" spans="1:6" ht="18.75" x14ac:dyDescent="0.3">
      <c r="A128" s="151">
        <v>1</v>
      </c>
      <c r="B128" s="57"/>
      <c r="C128" s="134"/>
      <c r="D128" s="134"/>
      <c r="E128" s="134"/>
      <c r="F128" s="134"/>
    </row>
    <row r="129" spans="1:6" ht="18.75" x14ac:dyDescent="0.3">
      <c r="A129" s="151">
        <v>2</v>
      </c>
      <c r="B129" s="57"/>
      <c r="C129" s="134"/>
      <c r="D129" s="134"/>
      <c r="E129" s="134"/>
      <c r="F129" s="134"/>
    </row>
    <row r="130" spans="1:6" ht="18.75" x14ac:dyDescent="0.3">
      <c r="A130" s="151">
        <v>3</v>
      </c>
      <c r="B130" s="57"/>
      <c r="C130" s="134"/>
      <c r="D130" s="134"/>
      <c r="E130" s="134"/>
      <c r="F130" s="134"/>
    </row>
    <row r="131" spans="1:6" ht="18.75" x14ac:dyDescent="0.3">
      <c r="A131" s="151">
        <v>4</v>
      </c>
      <c r="B131" s="57"/>
      <c r="C131" s="134"/>
      <c r="D131" s="134"/>
      <c r="E131" s="134"/>
      <c r="F131" s="134"/>
    </row>
    <row r="132" spans="1:6" ht="18.75" x14ac:dyDescent="0.3">
      <c r="A132" s="151">
        <v>5</v>
      </c>
      <c r="B132" s="57"/>
      <c r="C132" s="134"/>
      <c r="D132" s="134"/>
      <c r="E132" s="134"/>
      <c r="F132" s="134"/>
    </row>
    <row r="133" spans="1:6" ht="18.75" x14ac:dyDescent="0.25">
      <c r="A133" s="60"/>
      <c r="B133" s="60"/>
      <c r="C133" s="60"/>
      <c r="D133" s="60"/>
      <c r="E133" s="60"/>
      <c r="F133" s="60"/>
    </row>
    <row r="134" spans="1:6" ht="18.75" x14ac:dyDescent="0.25">
      <c r="A134" s="60"/>
      <c r="B134" s="60"/>
      <c r="C134" s="60"/>
      <c r="D134" s="60"/>
      <c r="E134" s="60"/>
      <c r="F134" s="60"/>
    </row>
  </sheetData>
  <sheetProtection sort="0" autoFilter="0" pivotTables="0"/>
  <mergeCells count="1">
    <mergeCell ref="A1:F1"/>
  </mergeCells>
  <hyperlinks>
    <hyperlink ref="E36" r:id="rId1" xr:uid="{32D97A66-B7A8-4BAD-97C2-CFFFD9FAE767}"/>
    <hyperlink ref="E12" r:id="rId2" xr:uid="{EDBF6829-C3A8-4DE0-80EC-78C8D3943F7E}"/>
  </hyperlinks>
  <pageMargins left="0.7" right="0.7" top="0.75" bottom="0.75" header="0.3" footer="0.3"/>
  <pageSetup paperSize="9" orientation="landscape"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25"/>
  <sheetViews>
    <sheetView view="pageBreakPreview" zoomScale="90" zoomScaleSheetLayoutView="90" workbookViewId="0">
      <selection activeCell="B3" sqref="B3"/>
    </sheetView>
  </sheetViews>
  <sheetFormatPr defaultRowHeight="15" x14ac:dyDescent="0.25"/>
  <cols>
    <col min="1" max="1" width="42.42578125" customWidth="1"/>
    <col min="2" max="2" width="15.85546875" customWidth="1"/>
    <col min="3" max="3" width="32.5703125" customWidth="1"/>
    <col min="4" max="4" width="20.42578125" customWidth="1"/>
    <col min="5" max="5" width="19.85546875" customWidth="1"/>
  </cols>
  <sheetData>
    <row r="1" spans="1:5" ht="38.25" customHeight="1" x14ac:dyDescent="0.3">
      <c r="A1" s="596" t="s">
        <v>129</v>
      </c>
      <c r="B1" s="596"/>
      <c r="C1" s="596"/>
      <c r="D1" s="596"/>
      <c r="E1" s="596"/>
    </row>
    <row r="2" spans="1:5" ht="94.5" customHeight="1" x14ac:dyDescent="0.25">
      <c r="A2" s="162" t="s">
        <v>130</v>
      </c>
      <c r="B2" s="162" t="s">
        <v>131</v>
      </c>
      <c r="C2" s="162" t="s">
        <v>132</v>
      </c>
      <c r="D2" s="162" t="s">
        <v>133</v>
      </c>
      <c r="E2" s="162" t="s">
        <v>134</v>
      </c>
    </row>
    <row r="3" spans="1:5" ht="56.25" x14ac:dyDescent="0.3">
      <c r="A3" s="64" t="s">
        <v>135</v>
      </c>
      <c r="B3" s="54">
        <v>51</v>
      </c>
      <c r="C3" s="100">
        <v>30</v>
      </c>
      <c r="D3" s="100">
        <v>18</v>
      </c>
      <c r="E3" s="100">
        <v>3</v>
      </c>
    </row>
    <row r="4" spans="1:5" ht="75" x14ac:dyDescent="0.3">
      <c r="A4" s="64" t="s">
        <v>136</v>
      </c>
      <c r="B4" s="54">
        <v>5</v>
      </c>
      <c r="C4" s="100">
        <v>2</v>
      </c>
      <c r="D4" s="100">
        <v>3</v>
      </c>
      <c r="E4" s="100">
        <v>4</v>
      </c>
    </row>
    <row r="5" spans="1:5" ht="112.5" x14ac:dyDescent="0.3">
      <c r="A5" s="64" t="s">
        <v>203</v>
      </c>
      <c r="B5" s="109">
        <v>1</v>
      </c>
      <c r="C5" s="109">
        <f>C6+C7+C8+C9</f>
        <v>0</v>
      </c>
      <c r="D5" s="109">
        <f>D6+D7+D8+D9</f>
        <v>5</v>
      </c>
      <c r="E5" s="109">
        <v>1</v>
      </c>
    </row>
    <row r="6" spans="1:5" ht="24" customHeight="1" x14ac:dyDescent="0.3">
      <c r="A6" s="64" t="s">
        <v>241</v>
      </c>
      <c r="B6" s="54">
        <v>0</v>
      </c>
      <c r="C6" s="100">
        <v>0</v>
      </c>
      <c r="D6" s="100">
        <v>0</v>
      </c>
      <c r="E6" s="100">
        <v>0</v>
      </c>
    </row>
    <row r="7" spans="1:5" ht="37.5" x14ac:dyDescent="0.3">
      <c r="A7" s="64" t="s">
        <v>137</v>
      </c>
      <c r="B7" s="54">
        <v>0</v>
      </c>
      <c r="C7" s="100">
        <v>0</v>
      </c>
      <c r="D7" s="100">
        <v>0</v>
      </c>
      <c r="E7" s="100">
        <v>0</v>
      </c>
    </row>
    <row r="8" spans="1:5" ht="56.25" x14ac:dyDescent="0.3">
      <c r="A8" s="64" t="s">
        <v>138</v>
      </c>
      <c r="B8" s="54">
        <v>0</v>
      </c>
      <c r="C8" s="100">
        <v>0</v>
      </c>
      <c r="D8" s="100">
        <v>0</v>
      </c>
      <c r="E8" s="100">
        <v>0</v>
      </c>
    </row>
    <row r="9" spans="1:5" ht="56.25" x14ac:dyDescent="0.3">
      <c r="A9" s="64" t="s">
        <v>139</v>
      </c>
      <c r="B9" s="54">
        <v>45</v>
      </c>
      <c r="C9" s="100">
        <v>0</v>
      </c>
      <c r="D9" s="100">
        <v>5</v>
      </c>
      <c r="E9" s="100">
        <v>45</v>
      </c>
    </row>
    <row r="10" spans="1:5" ht="18.75" x14ac:dyDescent="0.25">
      <c r="A10" s="65" t="s">
        <v>84</v>
      </c>
      <c r="B10" s="98">
        <f>B9+B8+B7+B6+B5+B3+B4</f>
        <v>102</v>
      </c>
      <c r="C10" s="98">
        <f>C9+C8+C7+C6+C5+C4+C3</f>
        <v>32</v>
      </c>
      <c r="D10" s="98">
        <f>D9+D8+D7+D6+D5+D4+D3</f>
        <v>31</v>
      </c>
      <c r="E10" s="98">
        <f>E9+E8+E7+E6+E5+E4+E3</f>
        <v>53</v>
      </c>
    </row>
    <row r="11" spans="1:5" ht="18.75" x14ac:dyDescent="0.3">
      <c r="A11" s="1"/>
      <c r="B11" s="1"/>
      <c r="C11" s="1"/>
      <c r="D11" s="1"/>
      <c r="E11" s="1"/>
    </row>
    <row r="12" spans="1:5" ht="18.75" x14ac:dyDescent="0.3">
      <c r="A12" s="1"/>
      <c r="B12" s="1"/>
      <c r="C12" s="1"/>
      <c r="D12" s="1"/>
      <c r="E12" s="1"/>
    </row>
    <row r="13" spans="1:5" ht="18.75" x14ac:dyDescent="0.3">
      <c r="A13" s="1"/>
      <c r="B13" s="1"/>
      <c r="C13" s="1"/>
      <c r="D13" s="1"/>
      <c r="E13" s="1"/>
    </row>
    <row r="14" spans="1:5" ht="18.75" x14ac:dyDescent="0.3">
      <c r="A14" s="1"/>
      <c r="B14" s="1"/>
      <c r="C14" s="1"/>
      <c r="D14" s="1"/>
      <c r="E14" s="1"/>
    </row>
    <row r="15" spans="1:5" ht="18.75" x14ac:dyDescent="0.3">
      <c r="A15" s="1"/>
      <c r="B15" s="1"/>
      <c r="C15" s="1"/>
      <c r="D15" s="1"/>
      <c r="E15" s="1"/>
    </row>
    <row r="16" spans="1:5" ht="18.75" x14ac:dyDescent="0.3">
      <c r="A16" s="1"/>
      <c r="B16" s="1"/>
      <c r="C16" s="1"/>
      <c r="D16" s="1"/>
      <c r="E16" s="1"/>
    </row>
    <row r="17" spans="1:5" ht="18.75" x14ac:dyDescent="0.3">
      <c r="A17" s="1"/>
      <c r="B17" s="1"/>
      <c r="C17" s="1"/>
      <c r="D17" s="1"/>
      <c r="E17" s="1"/>
    </row>
    <row r="18" spans="1:5" ht="18.75" x14ac:dyDescent="0.3">
      <c r="A18" s="1"/>
      <c r="B18" s="1"/>
      <c r="C18" s="1"/>
      <c r="D18" s="1"/>
      <c r="E18" s="1"/>
    </row>
    <row r="19" spans="1:5" ht="18.75" x14ac:dyDescent="0.3">
      <c r="A19" s="1"/>
      <c r="B19" s="1"/>
      <c r="C19" s="1"/>
      <c r="D19" s="1"/>
      <c r="E19" s="1"/>
    </row>
    <row r="20" spans="1:5" ht="18.75" x14ac:dyDescent="0.3">
      <c r="A20" s="1"/>
      <c r="B20" s="1"/>
      <c r="C20" s="1"/>
      <c r="D20" s="1"/>
      <c r="E20" s="1"/>
    </row>
    <row r="21" spans="1:5" ht="18.75" x14ac:dyDescent="0.3">
      <c r="A21" s="1"/>
      <c r="B21" s="1"/>
      <c r="C21" s="1"/>
      <c r="D21" s="1"/>
      <c r="E21" s="1"/>
    </row>
    <row r="22" spans="1:5" ht="18.75" x14ac:dyDescent="0.3">
      <c r="A22" s="1"/>
      <c r="B22" s="1"/>
      <c r="C22" s="1"/>
      <c r="D22" s="1"/>
      <c r="E22" s="1"/>
    </row>
    <row r="23" spans="1:5" ht="18.75" x14ac:dyDescent="0.3">
      <c r="A23" s="1"/>
      <c r="B23" s="1"/>
      <c r="C23" s="1"/>
      <c r="D23" s="1"/>
      <c r="E23" s="1"/>
    </row>
    <row r="24" spans="1:5" ht="18.75" x14ac:dyDescent="0.3">
      <c r="A24" s="1"/>
      <c r="B24" s="1"/>
      <c r="C24" s="1"/>
      <c r="D24" s="1"/>
      <c r="E24" s="1"/>
    </row>
    <row r="25" spans="1:5" ht="18.75" x14ac:dyDescent="0.3">
      <c r="A25" s="1"/>
      <c r="B25" s="1"/>
      <c r="C25" s="1"/>
      <c r="D25" s="1"/>
      <c r="E25" s="1"/>
    </row>
  </sheetData>
  <mergeCells count="1">
    <mergeCell ref="A1:E1"/>
  </mergeCells>
  <pageMargins left="0.7" right="0.7" top="0.75" bottom="0.75" header="0.3" footer="0.3"/>
  <pageSetup paperSize="9"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08"/>
  <sheetViews>
    <sheetView view="pageBreakPreview" topLeftCell="A105" zoomScale="70" zoomScaleSheetLayoutView="70" workbookViewId="0">
      <selection activeCell="D22" sqref="D22"/>
    </sheetView>
  </sheetViews>
  <sheetFormatPr defaultRowHeight="15" x14ac:dyDescent="0.25"/>
  <cols>
    <col min="1" max="1" width="43.28515625" customWidth="1"/>
    <col min="2" max="2" width="20.85546875" customWidth="1"/>
    <col min="3" max="4" width="26" customWidth="1"/>
    <col min="5" max="5" width="40" customWidth="1"/>
  </cols>
  <sheetData>
    <row r="1" spans="1:5" ht="58.5" customHeight="1" x14ac:dyDescent="0.25">
      <c r="A1" s="595" t="s">
        <v>140</v>
      </c>
      <c r="B1" s="597"/>
      <c r="C1" s="597"/>
      <c r="D1" s="597"/>
      <c r="E1" s="597"/>
    </row>
    <row r="2" spans="1:5" ht="90.75" customHeight="1" x14ac:dyDescent="0.25">
      <c r="A2" s="27" t="s">
        <v>86</v>
      </c>
      <c r="B2" s="27" t="s">
        <v>245</v>
      </c>
      <c r="C2" s="220" t="s">
        <v>247</v>
      </c>
      <c r="D2" s="27" t="s">
        <v>261</v>
      </c>
      <c r="E2" s="27" t="s">
        <v>141</v>
      </c>
    </row>
    <row r="3" spans="1:5" ht="18.75" x14ac:dyDescent="0.25">
      <c r="A3" s="126" t="s">
        <v>204</v>
      </c>
      <c r="B3" s="127"/>
      <c r="C3" s="126"/>
      <c r="D3" s="126"/>
      <c r="E3" s="127"/>
    </row>
    <row r="4" spans="1:5" ht="18" customHeight="1" x14ac:dyDescent="0.25">
      <c r="A4" s="146"/>
      <c r="B4" s="346"/>
      <c r="C4" s="346"/>
      <c r="D4" s="347"/>
      <c r="E4" s="348"/>
    </row>
    <row r="5" spans="1:5" ht="18.75" hidden="1" x14ac:dyDescent="0.25">
      <c r="A5" s="349"/>
      <c r="B5" s="346"/>
      <c r="C5" s="346"/>
      <c r="D5" s="347"/>
      <c r="E5" s="348"/>
    </row>
    <row r="6" spans="1:5" ht="18.75" hidden="1" x14ac:dyDescent="0.25">
      <c r="A6" s="67"/>
      <c r="B6" s="97"/>
      <c r="C6" s="67"/>
      <c r="D6" s="67"/>
      <c r="E6" s="97"/>
    </row>
    <row r="7" spans="1:5" ht="18.75" hidden="1" x14ac:dyDescent="0.25">
      <c r="A7" s="67"/>
      <c r="B7" s="97"/>
      <c r="C7" s="67"/>
      <c r="D7" s="67"/>
      <c r="E7" s="97"/>
    </row>
    <row r="8" spans="1:5" ht="18.75" hidden="1" x14ac:dyDescent="0.25">
      <c r="A8" s="67"/>
      <c r="B8" s="97"/>
      <c r="C8" s="67"/>
      <c r="D8" s="67"/>
      <c r="E8" s="97"/>
    </row>
    <row r="9" spans="1:5" ht="18.75" hidden="1" x14ac:dyDescent="0.25">
      <c r="A9" s="67"/>
      <c r="B9" s="97"/>
      <c r="C9" s="67"/>
      <c r="D9" s="67"/>
      <c r="E9" s="97"/>
    </row>
    <row r="10" spans="1:5" ht="18.75" x14ac:dyDescent="0.25">
      <c r="A10" s="126" t="s">
        <v>114</v>
      </c>
      <c r="B10" s="137"/>
      <c r="C10" s="126"/>
      <c r="D10" s="126"/>
      <c r="E10" s="127"/>
    </row>
    <row r="11" spans="1:5" ht="18" customHeight="1" x14ac:dyDescent="0.25">
      <c r="A11" s="350"/>
      <c r="B11" s="351"/>
      <c r="C11" s="350"/>
      <c r="D11" s="350"/>
      <c r="E11" s="350"/>
    </row>
    <row r="12" spans="1:5" ht="18.75" hidden="1" x14ac:dyDescent="0.25">
      <c r="A12" s="350"/>
      <c r="B12" s="351"/>
      <c r="C12" s="350"/>
      <c r="D12" s="350"/>
      <c r="E12" s="350"/>
    </row>
    <row r="13" spans="1:5" ht="18.75" hidden="1" x14ac:dyDescent="0.25">
      <c r="A13" s="350"/>
      <c r="B13" s="351"/>
      <c r="C13" s="350"/>
      <c r="D13" s="350"/>
      <c r="E13" s="350"/>
    </row>
    <row r="14" spans="1:5" ht="15.75" hidden="1" x14ac:dyDescent="0.25">
      <c r="A14" s="146"/>
      <c r="B14" s="152"/>
      <c r="C14" s="146"/>
      <c r="D14" s="146"/>
      <c r="E14" s="146"/>
    </row>
    <row r="15" spans="1:5" ht="15.75" hidden="1" customHeight="1" x14ac:dyDescent="0.25">
      <c r="A15" s="146"/>
      <c r="B15" s="147"/>
      <c r="C15" s="146"/>
      <c r="D15" s="146"/>
      <c r="E15" s="146"/>
    </row>
    <row r="16" spans="1:5" ht="15.75" hidden="1" x14ac:dyDescent="0.25">
      <c r="A16" s="146"/>
      <c r="B16" s="150"/>
      <c r="C16" s="150"/>
      <c r="D16" s="150"/>
      <c r="E16" s="146"/>
    </row>
    <row r="17" spans="1:5" ht="15.75" hidden="1" x14ac:dyDescent="0.25">
      <c r="A17" s="158"/>
      <c r="B17" s="150"/>
      <c r="C17" s="146"/>
      <c r="D17" s="146"/>
      <c r="E17" s="146"/>
    </row>
    <row r="18" spans="1:5" ht="15.75" hidden="1" x14ac:dyDescent="0.25">
      <c r="A18" s="146"/>
      <c r="B18" s="152"/>
      <c r="C18" s="146"/>
      <c r="D18" s="146"/>
      <c r="E18" s="146"/>
    </row>
    <row r="19" spans="1:5" ht="19.5" customHeight="1" x14ac:dyDescent="0.25">
      <c r="A19" s="219" t="s">
        <v>218</v>
      </c>
      <c r="B19" s="218"/>
      <c r="C19" s="217"/>
      <c r="D19" s="217"/>
      <c r="E19" s="217"/>
    </row>
    <row r="20" spans="1:5" ht="77.25" customHeight="1" x14ac:dyDescent="0.25">
      <c r="A20" s="350" t="s">
        <v>355</v>
      </c>
      <c r="B20" s="351">
        <v>44983</v>
      </c>
      <c r="C20" s="350" t="s">
        <v>356</v>
      </c>
      <c r="D20" s="492" t="s">
        <v>594</v>
      </c>
      <c r="E20" s="350" t="s">
        <v>589</v>
      </c>
    </row>
    <row r="21" spans="1:5" s="473" customFormat="1" ht="77.25" customHeight="1" x14ac:dyDescent="0.25">
      <c r="A21" s="480" t="s">
        <v>361</v>
      </c>
      <c r="B21" s="351" t="s">
        <v>362</v>
      </c>
      <c r="C21" s="480" t="s">
        <v>363</v>
      </c>
      <c r="D21" s="353"/>
      <c r="E21" s="480" t="s">
        <v>364</v>
      </c>
    </row>
    <row r="22" spans="1:5" s="473" customFormat="1" ht="77.25" customHeight="1" x14ac:dyDescent="0.25">
      <c r="A22" s="480" t="s">
        <v>720</v>
      </c>
      <c r="B22" s="351">
        <v>45231</v>
      </c>
      <c r="C22" s="480" t="s">
        <v>698</v>
      </c>
      <c r="D22" s="353" t="s">
        <v>721</v>
      </c>
      <c r="E22" s="480" t="s">
        <v>722</v>
      </c>
    </row>
    <row r="23" spans="1:5" ht="93.75" x14ac:dyDescent="0.25">
      <c r="A23" s="350" t="s">
        <v>719</v>
      </c>
      <c r="B23" s="351">
        <v>45190</v>
      </c>
      <c r="C23" s="350" t="s">
        <v>698</v>
      </c>
      <c r="D23" s="353" t="s">
        <v>717</v>
      </c>
      <c r="E23" s="350" t="s">
        <v>718</v>
      </c>
    </row>
    <row r="24" spans="1:5" ht="22.5" customHeight="1" x14ac:dyDescent="0.25">
      <c r="A24" s="126" t="s">
        <v>216</v>
      </c>
      <c r="B24" s="137"/>
      <c r="C24" s="126"/>
      <c r="D24" s="126"/>
      <c r="E24" s="127"/>
    </row>
    <row r="25" spans="1:5" s="473" customFormat="1" ht="78" customHeight="1" x14ac:dyDescent="0.25">
      <c r="A25" s="485" t="s">
        <v>609</v>
      </c>
      <c r="B25" s="508">
        <v>44930</v>
      </c>
      <c r="C25" s="465" t="s">
        <v>610</v>
      </c>
      <c r="D25" s="509"/>
      <c r="E25" s="510" t="s">
        <v>353</v>
      </c>
    </row>
    <row r="26" spans="1:5" ht="78.599999999999994" customHeight="1" x14ac:dyDescent="0.25">
      <c r="A26" s="350" t="s">
        <v>394</v>
      </c>
      <c r="B26" s="351" t="s">
        <v>395</v>
      </c>
      <c r="C26" s="359" t="s">
        <v>392</v>
      </c>
      <c r="D26" s="360"/>
      <c r="E26" s="60" t="s">
        <v>393</v>
      </c>
    </row>
    <row r="27" spans="1:5" ht="76.150000000000006" customHeight="1" x14ac:dyDescent="0.25">
      <c r="A27" s="350" t="s">
        <v>436</v>
      </c>
      <c r="B27" s="351" t="s">
        <v>437</v>
      </c>
      <c r="C27" s="350" t="s">
        <v>438</v>
      </c>
      <c r="D27" s="350"/>
      <c r="E27" s="350" t="s">
        <v>353</v>
      </c>
    </row>
    <row r="28" spans="1:5" ht="93.75" x14ac:dyDescent="0.25">
      <c r="A28" s="350" t="s">
        <v>441</v>
      </c>
      <c r="B28" s="351">
        <v>44962</v>
      </c>
      <c r="C28" s="350" t="s">
        <v>442</v>
      </c>
      <c r="D28" s="350"/>
      <c r="E28" s="350" t="s">
        <v>354</v>
      </c>
    </row>
    <row r="29" spans="1:5" s="473" customFormat="1" ht="74.25" customHeight="1" x14ac:dyDescent="0.25">
      <c r="A29" s="480" t="s">
        <v>611</v>
      </c>
      <c r="B29" s="351">
        <v>44966</v>
      </c>
      <c r="C29" s="480" t="s">
        <v>612</v>
      </c>
      <c r="D29" s="480"/>
      <c r="E29" s="480" t="s">
        <v>353</v>
      </c>
    </row>
    <row r="30" spans="1:5" s="473" customFormat="1" ht="63" customHeight="1" x14ac:dyDescent="0.25">
      <c r="A30" s="480" t="s">
        <v>613</v>
      </c>
      <c r="B30" s="351" t="s">
        <v>614</v>
      </c>
      <c r="C30" s="480" t="s">
        <v>615</v>
      </c>
      <c r="D30" s="480"/>
      <c r="E30" s="480" t="s">
        <v>353</v>
      </c>
    </row>
    <row r="31" spans="1:5" ht="60.75" customHeight="1" x14ac:dyDescent="0.25">
      <c r="A31" s="350" t="s">
        <v>402</v>
      </c>
      <c r="B31" s="351" t="s">
        <v>403</v>
      </c>
      <c r="C31" s="350" t="s">
        <v>404</v>
      </c>
      <c r="D31" s="352" t="s">
        <v>483</v>
      </c>
      <c r="E31" s="350" t="s">
        <v>405</v>
      </c>
    </row>
    <row r="32" spans="1:5" ht="87" customHeight="1" x14ac:dyDescent="0.25">
      <c r="A32" s="350" t="s">
        <v>357</v>
      </c>
      <c r="B32" s="351" t="s">
        <v>358</v>
      </c>
      <c r="C32" s="350" t="s">
        <v>359</v>
      </c>
      <c r="D32" s="480"/>
      <c r="E32" s="350" t="s">
        <v>360</v>
      </c>
    </row>
    <row r="33" spans="1:5" ht="93.75" x14ac:dyDescent="0.25">
      <c r="A33" s="350" t="s">
        <v>406</v>
      </c>
      <c r="B33" s="351" t="s">
        <v>407</v>
      </c>
      <c r="C33" s="350" t="s">
        <v>404</v>
      </c>
      <c r="D33" s="352" t="s">
        <v>484</v>
      </c>
      <c r="E33" s="60" t="s">
        <v>408</v>
      </c>
    </row>
    <row r="34" spans="1:5" ht="54.75" customHeight="1" x14ac:dyDescent="0.25">
      <c r="A34" s="350" t="s">
        <v>400</v>
      </c>
      <c r="B34" s="361">
        <v>45007</v>
      </c>
      <c r="C34" s="350" t="s">
        <v>401</v>
      </c>
      <c r="D34" s="352"/>
      <c r="E34" s="350" t="s">
        <v>369</v>
      </c>
    </row>
    <row r="35" spans="1:5" ht="69" customHeight="1" x14ac:dyDescent="0.3">
      <c r="A35" s="350" t="s">
        <v>365</v>
      </c>
      <c r="B35" s="354">
        <v>45004</v>
      </c>
      <c r="C35" s="350" t="s">
        <v>366</v>
      </c>
      <c r="D35" s="355"/>
      <c r="E35" s="356" t="s">
        <v>369</v>
      </c>
    </row>
    <row r="36" spans="1:5" s="473" customFormat="1" ht="112.5" x14ac:dyDescent="0.3">
      <c r="A36" s="480" t="s">
        <v>700</v>
      </c>
      <c r="B36" s="354">
        <v>45008</v>
      </c>
      <c r="C36" s="480" t="s">
        <v>612</v>
      </c>
      <c r="D36" s="355" t="s">
        <v>701</v>
      </c>
      <c r="E36" s="480" t="s">
        <v>702</v>
      </c>
    </row>
    <row r="37" spans="1:5" ht="59.45" customHeight="1" x14ac:dyDescent="0.25">
      <c r="A37" s="350" t="s">
        <v>367</v>
      </c>
      <c r="B37" s="351">
        <v>45011</v>
      </c>
      <c r="C37" s="350" t="s">
        <v>368</v>
      </c>
      <c r="D37" s="352"/>
      <c r="E37" s="350" t="s">
        <v>370</v>
      </c>
    </row>
    <row r="38" spans="1:5" ht="64.150000000000006" customHeight="1" x14ac:dyDescent="0.25">
      <c r="A38" s="350" t="s">
        <v>398</v>
      </c>
      <c r="B38" s="361">
        <v>45031</v>
      </c>
      <c r="C38" s="350" t="s">
        <v>399</v>
      </c>
      <c r="D38" s="352"/>
      <c r="E38" s="350" t="s">
        <v>353</v>
      </c>
    </row>
    <row r="39" spans="1:5" ht="47.45" customHeight="1" x14ac:dyDescent="0.25">
      <c r="A39" s="350" t="s">
        <v>376</v>
      </c>
      <c r="B39" s="357" t="s">
        <v>377</v>
      </c>
      <c r="C39" s="358" t="s">
        <v>378</v>
      </c>
      <c r="D39" s="360"/>
      <c r="E39" s="358" t="s">
        <v>369</v>
      </c>
    </row>
    <row r="40" spans="1:5" ht="84.6" customHeight="1" x14ac:dyDescent="0.25">
      <c r="A40" s="350" t="s">
        <v>371</v>
      </c>
      <c r="B40" s="351" t="s">
        <v>372</v>
      </c>
      <c r="C40" s="350" t="s">
        <v>373</v>
      </c>
      <c r="D40" s="352"/>
      <c r="E40" s="356" t="s">
        <v>354</v>
      </c>
    </row>
    <row r="41" spans="1:5" ht="90" customHeight="1" x14ac:dyDescent="0.25">
      <c r="A41" s="350" t="s">
        <v>416</v>
      </c>
      <c r="B41" s="351" t="s">
        <v>417</v>
      </c>
      <c r="C41" s="350" t="s">
        <v>418</v>
      </c>
      <c r="D41" s="352"/>
      <c r="E41" s="350" t="s">
        <v>353</v>
      </c>
    </row>
    <row r="42" spans="1:5" ht="84" customHeight="1" x14ac:dyDescent="0.25">
      <c r="A42" s="350" t="s">
        <v>351</v>
      </c>
      <c r="B42" s="351">
        <v>45043</v>
      </c>
      <c r="C42" s="350" t="s">
        <v>352</v>
      </c>
      <c r="D42" s="352"/>
      <c r="E42" s="350" t="s">
        <v>354</v>
      </c>
    </row>
    <row r="43" spans="1:5" s="473" customFormat="1" ht="84" customHeight="1" x14ac:dyDescent="0.25">
      <c r="A43" s="480" t="s">
        <v>620</v>
      </c>
      <c r="B43" s="351" t="s">
        <v>621</v>
      </c>
      <c r="C43" s="480" t="s">
        <v>622</v>
      </c>
      <c r="D43" s="352"/>
      <c r="E43" s="480" t="s">
        <v>353</v>
      </c>
    </row>
    <row r="44" spans="1:5" ht="102" customHeight="1" x14ac:dyDescent="0.25">
      <c r="A44" s="350" t="s">
        <v>375</v>
      </c>
      <c r="B44" s="351">
        <v>45055</v>
      </c>
      <c r="C44" s="350" t="s">
        <v>374</v>
      </c>
      <c r="D44" s="352"/>
      <c r="E44" s="350" t="s">
        <v>353</v>
      </c>
    </row>
    <row r="45" spans="1:5" ht="55.5" customHeight="1" x14ac:dyDescent="0.25">
      <c r="A45" s="350" t="s">
        <v>396</v>
      </c>
      <c r="B45" s="351">
        <v>45066</v>
      </c>
      <c r="C45" s="359" t="s">
        <v>397</v>
      </c>
      <c r="D45" s="360"/>
      <c r="E45" s="350" t="s">
        <v>360</v>
      </c>
    </row>
    <row r="46" spans="1:5" ht="52.5" customHeight="1" x14ac:dyDescent="0.25">
      <c r="A46" s="350" t="s">
        <v>385</v>
      </c>
      <c r="B46" s="351">
        <v>45066</v>
      </c>
      <c r="C46" s="359" t="s">
        <v>380</v>
      </c>
      <c r="D46" s="352"/>
      <c r="E46" s="350" t="s">
        <v>386</v>
      </c>
    </row>
    <row r="47" spans="1:5" ht="49.5" customHeight="1" x14ac:dyDescent="0.25">
      <c r="A47" s="350" t="s">
        <v>390</v>
      </c>
      <c r="B47" s="351">
        <v>45070</v>
      </c>
      <c r="C47" s="359" t="s">
        <v>391</v>
      </c>
      <c r="D47" s="352"/>
      <c r="E47" s="350" t="s">
        <v>354</v>
      </c>
    </row>
    <row r="48" spans="1:5" ht="78.75" customHeight="1" x14ac:dyDescent="0.25">
      <c r="A48" s="350" t="s">
        <v>382</v>
      </c>
      <c r="B48" s="351">
        <v>45103</v>
      </c>
      <c r="C48" s="359" t="s">
        <v>383</v>
      </c>
      <c r="D48" s="352" t="s">
        <v>481</v>
      </c>
      <c r="E48" s="350" t="s">
        <v>384</v>
      </c>
    </row>
    <row r="49" spans="1:5" s="473" customFormat="1" ht="65.25" customHeight="1" x14ac:dyDescent="0.25">
      <c r="A49" s="480" t="s">
        <v>623</v>
      </c>
      <c r="B49" s="351">
        <v>45118</v>
      </c>
      <c r="C49" s="359" t="s">
        <v>624</v>
      </c>
      <c r="D49" s="352"/>
      <c r="E49" s="480" t="s">
        <v>586</v>
      </c>
    </row>
    <row r="50" spans="1:5" s="473" customFormat="1" ht="77.25" customHeight="1" x14ac:dyDescent="0.25">
      <c r="A50" s="480" t="s">
        <v>625</v>
      </c>
      <c r="B50" s="351">
        <v>45183</v>
      </c>
      <c r="C50" s="359" t="s">
        <v>626</v>
      </c>
      <c r="D50" s="352"/>
      <c r="E50" s="480" t="s">
        <v>353</v>
      </c>
    </row>
    <row r="51" spans="1:5" ht="66.599999999999994" customHeight="1" x14ac:dyDescent="0.25">
      <c r="A51" s="350" t="s">
        <v>387</v>
      </c>
      <c r="B51" s="351" t="s">
        <v>388</v>
      </c>
      <c r="C51" s="359" t="s">
        <v>389</v>
      </c>
      <c r="D51" s="352" t="s">
        <v>482</v>
      </c>
      <c r="E51" s="350" t="s">
        <v>381</v>
      </c>
    </row>
    <row r="52" spans="1:5" s="473" customFormat="1" ht="118.5" customHeight="1" x14ac:dyDescent="0.25">
      <c r="A52" s="480" t="s">
        <v>627</v>
      </c>
      <c r="B52" s="351">
        <v>45214</v>
      </c>
      <c r="C52" s="359" t="s">
        <v>628</v>
      </c>
      <c r="D52" s="352"/>
      <c r="E52" s="480" t="s">
        <v>353</v>
      </c>
    </row>
    <row r="53" spans="1:5" ht="81" customHeight="1" x14ac:dyDescent="0.25">
      <c r="A53" s="350" t="s">
        <v>379</v>
      </c>
      <c r="B53" s="351">
        <v>45214</v>
      </c>
      <c r="C53" s="359" t="s">
        <v>380</v>
      </c>
      <c r="D53" s="352" t="s">
        <v>480</v>
      </c>
      <c r="E53" s="350" t="s">
        <v>563</v>
      </c>
    </row>
    <row r="54" spans="1:5" s="473" customFormat="1" ht="81" customHeight="1" x14ac:dyDescent="0.25">
      <c r="A54" s="480" t="s">
        <v>645</v>
      </c>
      <c r="B54" s="351" t="s">
        <v>637</v>
      </c>
      <c r="C54" s="359" t="s">
        <v>638</v>
      </c>
      <c r="D54" s="352"/>
      <c r="E54" s="480" t="s">
        <v>353</v>
      </c>
    </row>
    <row r="55" spans="1:5" ht="18.75" x14ac:dyDescent="0.25">
      <c r="A55" s="126" t="s">
        <v>217</v>
      </c>
      <c r="B55" s="137"/>
      <c r="C55" s="126"/>
      <c r="D55" s="126"/>
      <c r="E55" s="127"/>
    </row>
    <row r="56" spans="1:5" s="473" customFormat="1" ht="93.75" x14ac:dyDescent="0.25">
      <c r="A56" s="519" t="s">
        <v>684</v>
      </c>
      <c r="B56" s="517" t="s">
        <v>686</v>
      </c>
      <c r="C56" s="125" t="s">
        <v>687</v>
      </c>
      <c r="D56" s="518" t="s">
        <v>685</v>
      </c>
      <c r="E56" s="125" t="s">
        <v>353</v>
      </c>
    </row>
    <row r="57" spans="1:5" s="473" customFormat="1" ht="56.25" x14ac:dyDescent="0.25">
      <c r="A57" s="519" t="s">
        <v>697</v>
      </c>
      <c r="B57" s="517">
        <v>44997</v>
      </c>
      <c r="C57" s="125" t="s">
        <v>698</v>
      </c>
      <c r="D57" s="521" t="s">
        <v>696</v>
      </c>
      <c r="E57" s="125" t="s">
        <v>699</v>
      </c>
    </row>
    <row r="58" spans="1:5" ht="107.25" customHeight="1" x14ac:dyDescent="0.25">
      <c r="A58" s="363" t="s">
        <v>419</v>
      </c>
      <c r="B58" s="357">
        <v>45011</v>
      </c>
      <c r="C58" s="350" t="s">
        <v>420</v>
      </c>
      <c r="D58" s="360" t="s">
        <v>485</v>
      </c>
      <c r="E58" s="350" t="s">
        <v>564</v>
      </c>
    </row>
    <row r="59" spans="1:5" ht="56.25" x14ac:dyDescent="0.25">
      <c r="A59" s="362" t="s">
        <v>409</v>
      </c>
      <c r="B59" s="351" t="s">
        <v>410</v>
      </c>
      <c r="C59" s="350" t="s">
        <v>411</v>
      </c>
      <c r="D59" s="352"/>
      <c r="E59" s="350" t="s">
        <v>412</v>
      </c>
    </row>
    <row r="60" spans="1:5" ht="75" x14ac:dyDescent="0.25">
      <c r="A60" s="362" t="s">
        <v>413</v>
      </c>
      <c r="B60" s="351" t="s">
        <v>414</v>
      </c>
      <c r="C60" s="60" t="s">
        <v>415</v>
      </c>
      <c r="D60" s="352"/>
      <c r="E60" s="350" t="s">
        <v>353</v>
      </c>
    </row>
    <row r="61" spans="1:5" ht="17.25" customHeight="1" x14ac:dyDescent="0.25">
      <c r="A61" s="126" t="s">
        <v>214</v>
      </c>
      <c r="B61" s="137"/>
      <c r="C61" s="126"/>
      <c r="D61" s="126"/>
      <c r="E61" s="127"/>
    </row>
    <row r="62" spans="1:5" ht="76.5" customHeight="1" x14ac:dyDescent="0.25">
      <c r="A62" s="350" t="s">
        <v>426</v>
      </c>
      <c r="B62" s="351" t="s">
        <v>427</v>
      </c>
      <c r="C62" s="350" t="s">
        <v>428</v>
      </c>
      <c r="D62" s="352" t="s">
        <v>487</v>
      </c>
      <c r="E62" s="350" t="s">
        <v>565</v>
      </c>
    </row>
    <row r="63" spans="1:5" ht="63.75" customHeight="1" x14ac:dyDescent="0.25">
      <c r="A63" s="350" t="s">
        <v>429</v>
      </c>
      <c r="B63" s="351" t="s">
        <v>431</v>
      </c>
      <c r="C63" s="350" t="s">
        <v>435</v>
      </c>
      <c r="D63" s="352"/>
      <c r="E63" s="350" t="s">
        <v>430</v>
      </c>
    </row>
    <row r="64" spans="1:5" ht="90.75" customHeight="1" x14ac:dyDescent="0.25">
      <c r="A64" s="350" t="s">
        <v>464</v>
      </c>
      <c r="B64" s="351" t="s">
        <v>465</v>
      </c>
      <c r="C64" s="350" t="s">
        <v>466</v>
      </c>
      <c r="D64" s="352" t="s">
        <v>486</v>
      </c>
      <c r="E64" s="350" t="s">
        <v>566</v>
      </c>
    </row>
    <row r="65" spans="1:5" ht="112.5" customHeight="1" x14ac:dyDescent="0.25">
      <c r="A65" s="350" t="s">
        <v>432</v>
      </c>
      <c r="B65" s="351" t="s">
        <v>433</v>
      </c>
      <c r="C65" s="350" t="s">
        <v>434</v>
      </c>
      <c r="D65" s="352" t="s">
        <v>587</v>
      </c>
      <c r="E65" s="350" t="s">
        <v>588</v>
      </c>
    </row>
    <row r="66" spans="1:5" s="473" customFormat="1" ht="112.5" customHeight="1" x14ac:dyDescent="0.25">
      <c r="A66" s="480" t="s">
        <v>422</v>
      </c>
      <c r="B66" s="351" t="s">
        <v>423</v>
      </c>
      <c r="C66" s="480" t="s">
        <v>424</v>
      </c>
      <c r="D66" s="352"/>
      <c r="E66" s="480" t="s">
        <v>425</v>
      </c>
    </row>
    <row r="67" spans="1:5" ht="73.5" customHeight="1" x14ac:dyDescent="0.25">
      <c r="A67" s="350" t="s">
        <v>616</v>
      </c>
      <c r="B67" s="351" t="s">
        <v>617</v>
      </c>
      <c r="C67" s="350" t="s">
        <v>618</v>
      </c>
      <c r="D67" s="352"/>
      <c r="E67" s="350" t="s">
        <v>619</v>
      </c>
    </row>
    <row r="68" spans="1:5" ht="18.75" hidden="1" customHeight="1" x14ac:dyDescent="0.25">
      <c r="A68" s="67"/>
      <c r="B68" s="97"/>
      <c r="C68" s="67"/>
      <c r="D68" s="478"/>
      <c r="E68" s="97"/>
    </row>
    <row r="69" spans="1:5" ht="18" hidden="1" customHeight="1" x14ac:dyDescent="0.25">
      <c r="A69" s="67"/>
      <c r="B69" s="97"/>
      <c r="C69" s="67"/>
      <c r="D69" s="478"/>
      <c r="E69" s="97"/>
    </row>
    <row r="70" spans="1:5" ht="19.5" hidden="1" customHeight="1" x14ac:dyDescent="0.25">
      <c r="A70" s="67"/>
      <c r="B70" s="97"/>
      <c r="C70" s="67"/>
      <c r="D70" s="478"/>
      <c r="E70" s="97"/>
    </row>
    <row r="71" spans="1:5" ht="16.5" hidden="1" customHeight="1" x14ac:dyDescent="0.25">
      <c r="A71" s="67"/>
      <c r="B71" s="97"/>
      <c r="C71" s="67"/>
      <c r="D71" s="478"/>
      <c r="E71" s="97"/>
    </row>
    <row r="72" spans="1:5" ht="19.5" hidden="1" customHeight="1" x14ac:dyDescent="0.25">
      <c r="A72" s="67"/>
      <c r="B72" s="97"/>
      <c r="C72" s="67"/>
      <c r="D72" s="478"/>
      <c r="E72" s="97"/>
    </row>
    <row r="73" spans="1:5" ht="18.75" hidden="1" customHeight="1" x14ac:dyDescent="0.25">
      <c r="A73" s="67"/>
      <c r="B73" s="97"/>
      <c r="C73" s="67"/>
      <c r="D73" s="478"/>
      <c r="E73" s="97"/>
    </row>
    <row r="74" spans="1:5" ht="41.25" hidden="1" customHeight="1" x14ac:dyDescent="0.25">
      <c r="A74" s="67"/>
      <c r="B74" s="97"/>
      <c r="C74" s="67"/>
      <c r="D74" s="478"/>
      <c r="E74" s="97"/>
    </row>
    <row r="75" spans="1:5" ht="49.9" customHeight="1" x14ac:dyDescent="0.25">
      <c r="A75" s="126" t="s">
        <v>219</v>
      </c>
      <c r="B75" s="137"/>
      <c r="C75" s="126"/>
      <c r="D75" s="126"/>
      <c r="E75" s="127"/>
    </row>
    <row r="76" spans="1:5" s="473" customFormat="1" ht="66.75" customHeight="1" x14ac:dyDescent="0.25">
      <c r="A76" s="485" t="s">
        <v>606</v>
      </c>
      <c r="B76" s="508">
        <v>44927</v>
      </c>
      <c r="C76" s="465" t="s">
        <v>607</v>
      </c>
      <c r="D76" s="465" t="s">
        <v>608</v>
      </c>
      <c r="E76" s="485" t="s">
        <v>353</v>
      </c>
    </row>
    <row r="77" spans="1:5" s="473" customFormat="1" ht="112.5" x14ac:dyDescent="0.25">
      <c r="A77" s="485" t="s">
        <v>690</v>
      </c>
      <c r="B77" s="508">
        <v>44938</v>
      </c>
      <c r="C77" s="465" t="s">
        <v>691</v>
      </c>
      <c r="D77" s="465" t="s">
        <v>688</v>
      </c>
      <c r="E77" s="485" t="s">
        <v>689</v>
      </c>
    </row>
    <row r="78" spans="1:5" ht="48.75" customHeight="1" x14ac:dyDescent="0.25">
      <c r="A78" s="350" t="s">
        <v>439</v>
      </c>
      <c r="B78" s="351">
        <v>44968</v>
      </c>
      <c r="C78" s="350" t="s">
        <v>440</v>
      </c>
      <c r="D78" s="352"/>
      <c r="E78" s="350" t="s">
        <v>353</v>
      </c>
    </row>
    <row r="79" spans="1:5" s="473" customFormat="1" ht="93.75" x14ac:dyDescent="0.25">
      <c r="A79" s="480" t="s">
        <v>681</v>
      </c>
      <c r="B79" s="351" t="s">
        <v>682</v>
      </c>
      <c r="C79" s="480" t="s">
        <v>683</v>
      </c>
      <c r="D79" s="365" t="s">
        <v>679</v>
      </c>
      <c r="E79" s="8" t="s">
        <v>680</v>
      </c>
    </row>
    <row r="80" spans="1:5" s="473" customFormat="1" ht="131.25" x14ac:dyDescent="0.25">
      <c r="A80" s="480" t="s">
        <v>692</v>
      </c>
      <c r="B80" s="351">
        <v>44995</v>
      </c>
      <c r="C80" s="480" t="s">
        <v>693</v>
      </c>
      <c r="D80" s="520" t="s">
        <v>694</v>
      </c>
      <c r="E80" s="8" t="s">
        <v>695</v>
      </c>
    </row>
    <row r="81" spans="1:5" s="473" customFormat="1" ht="92.25" customHeight="1" x14ac:dyDescent="0.25">
      <c r="A81" s="480" t="s">
        <v>579</v>
      </c>
      <c r="B81" s="351" t="s">
        <v>580</v>
      </c>
      <c r="C81" s="480" t="s">
        <v>445</v>
      </c>
      <c r="D81" s="365" t="s">
        <v>581</v>
      </c>
      <c r="E81" s="8" t="s">
        <v>582</v>
      </c>
    </row>
    <row r="82" spans="1:5" s="473" customFormat="1" ht="92.25" customHeight="1" x14ac:dyDescent="0.25">
      <c r="A82" s="480" t="s">
        <v>591</v>
      </c>
      <c r="B82" s="351" t="s">
        <v>590</v>
      </c>
      <c r="C82" s="480" t="s">
        <v>445</v>
      </c>
      <c r="D82" s="365" t="s">
        <v>592</v>
      </c>
      <c r="E82" s="8" t="s">
        <v>593</v>
      </c>
    </row>
    <row r="83" spans="1:5" ht="78" customHeight="1" x14ac:dyDescent="0.25">
      <c r="A83" s="350" t="s">
        <v>443</v>
      </c>
      <c r="B83" s="351" t="s">
        <v>444</v>
      </c>
      <c r="C83" s="350" t="s">
        <v>445</v>
      </c>
      <c r="D83" s="364"/>
      <c r="E83" s="60" t="s">
        <v>446</v>
      </c>
    </row>
    <row r="84" spans="1:5" ht="73.5" customHeight="1" x14ac:dyDescent="0.25">
      <c r="A84" s="350" t="s">
        <v>467</v>
      </c>
      <c r="B84" s="351" t="s">
        <v>468</v>
      </c>
      <c r="C84" s="350" t="s">
        <v>460</v>
      </c>
      <c r="D84" s="352"/>
      <c r="E84" s="350" t="s">
        <v>586</v>
      </c>
    </row>
    <row r="85" spans="1:5" ht="52.9" customHeight="1" x14ac:dyDescent="0.25">
      <c r="A85" s="350" t="s">
        <v>450</v>
      </c>
      <c r="B85" s="351">
        <v>45039</v>
      </c>
      <c r="C85" s="350" t="s">
        <v>391</v>
      </c>
      <c r="D85" s="352"/>
      <c r="E85" s="350" t="s">
        <v>421</v>
      </c>
    </row>
    <row r="86" spans="1:5" ht="47.25" customHeight="1" x14ac:dyDescent="0.25">
      <c r="A86" s="350" t="s">
        <v>451</v>
      </c>
      <c r="B86" s="351" t="s">
        <v>452</v>
      </c>
      <c r="C86" s="350" t="s">
        <v>453</v>
      </c>
      <c r="D86" s="352"/>
      <c r="E86" s="60" t="s">
        <v>454</v>
      </c>
    </row>
    <row r="87" spans="1:5" ht="60.75" customHeight="1" x14ac:dyDescent="0.25">
      <c r="A87" s="350" t="s">
        <v>455</v>
      </c>
      <c r="B87" s="351" t="s">
        <v>574</v>
      </c>
      <c r="C87" s="350" t="s">
        <v>456</v>
      </c>
      <c r="D87" s="352"/>
      <c r="E87" s="350" t="s">
        <v>457</v>
      </c>
    </row>
    <row r="88" spans="1:5" s="473" customFormat="1" ht="63" customHeight="1" x14ac:dyDescent="0.25">
      <c r="A88" s="480" t="s">
        <v>573</v>
      </c>
      <c r="B88" s="351" t="s">
        <v>575</v>
      </c>
      <c r="C88" s="480" t="s">
        <v>577</v>
      </c>
      <c r="D88" s="365" t="s">
        <v>578</v>
      </c>
      <c r="E88" s="8" t="s">
        <v>576</v>
      </c>
    </row>
    <row r="89" spans="1:5" ht="72.75" customHeight="1" x14ac:dyDescent="0.25">
      <c r="A89" s="350" t="s">
        <v>472</v>
      </c>
      <c r="B89" s="351" t="s">
        <v>473</v>
      </c>
      <c r="C89" s="350" t="s">
        <v>567</v>
      </c>
      <c r="D89" s="365"/>
      <c r="E89" s="8" t="s">
        <v>369</v>
      </c>
    </row>
    <row r="90" spans="1:5" s="473" customFormat="1" ht="83.25" customHeight="1" x14ac:dyDescent="0.25">
      <c r="A90" s="480" t="s">
        <v>584</v>
      </c>
      <c r="B90" s="351" t="s">
        <v>583</v>
      </c>
      <c r="C90" s="480" t="s">
        <v>391</v>
      </c>
      <c r="D90" s="365" t="s">
        <v>585</v>
      </c>
      <c r="E90" s="8" t="s">
        <v>586</v>
      </c>
    </row>
    <row r="91" spans="1:5" ht="121.5" customHeight="1" x14ac:dyDescent="0.25">
      <c r="A91" s="350" t="s">
        <v>447</v>
      </c>
      <c r="B91" s="351" t="s">
        <v>448</v>
      </c>
      <c r="C91" s="350" t="s">
        <v>449</v>
      </c>
      <c r="D91" s="364" t="s">
        <v>568</v>
      </c>
      <c r="E91" s="60" t="s">
        <v>569</v>
      </c>
    </row>
    <row r="92" spans="1:5" ht="45" customHeight="1" x14ac:dyDescent="0.25">
      <c r="A92" s="350" t="s">
        <v>458</v>
      </c>
      <c r="B92" s="351" t="s">
        <v>459</v>
      </c>
      <c r="C92" s="350" t="s">
        <v>460</v>
      </c>
      <c r="D92" s="352"/>
      <c r="E92" s="350" t="s">
        <v>354</v>
      </c>
    </row>
    <row r="93" spans="1:5" s="473" customFormat="1" ht="56.25" x14ac:dyDescent="0.25">
      <c r="A93" s="480" t="s">
        <v>461</v>
      </c>
      <c r="B93" s="351">
        <v>45067</v>
      </c>
      <c r="C93" s="480" t="s">
        <v>462</v>
      </c>
      <c r="D93" s="352"/>
      <c r="E93" s="480" t="s">
        <v>463</v>
      </c>
    </row>
    <row r="94" spans="1:5" s="473" customFormat="1" ht="56.25" x14ac:dyDescent="0.25">
      <c r="A94" s="480" t="s">
        <v>703</v>
      </c>
      <c r="B94" s="351">
        <v>45091</v>
      </c>
      <c r="C94" s="480" t="s">
        <v>698</v>
      </c>
      <c r="D94" s="353" t="s">
        <v>705</v>
      </c>
      <c r="E94" s="480" t="s">
        <v>704</v>
      </c>
    </row>
    <row r="95" spans="1:5" s="473" customFormat="1" ht="56.25" x14ac:dyDescent="0.25">
      <c r="A95" s="480" t="s">
        <v>707</v>
      </c>
      <c r="B95" s="351">
        <v>45124</v>
      </c>
      <c r="C95" s="480" t="s">
        <v>708</v>
      </c>
      <c r="D95" s="353" t="s">
        <v>709</v>
      </c>
      <c r="E95" s="480" t="s">
        <v>710</v>
      </c>
    </row>
    <row r="96" spans="1:5" s="473" customFormat="1" ht="168.75" x14ac:dyDescent="0.25">
      <c r="A96" s="480" t="s">
        <v>711</v>
      </c>
      <c r="B96" s="351">
        <v>45136</v>
      </c>
      <c r="C96" s="480" t="s">
        <v>698</v>
      </c>
      <c r="D96" s="353" t="s">
        <v>712</v>
      </c>
      <c r="E96" s="480" t="s">
        <v>713</v>
      </c>
    </row>
    <row r="97" spans="1:5" s="473" customFormat="1" ht="75" x14ac:dyDescent="0.25">
      <c r="A97" s="480" t="s">
        <v>714</v>
      </c>
      <c r="B97" s="351">
        <v>45170</v>
      </c>
      <c r="C97" s="480" t="s">
        <v>698</v>
      </c>
      <c r="D97" s="353" t="s">
        <v>715</v>
      </c>
      <c r="E97" s="480" t="s">
        <v>716</v>
      </c>
    </row>
    <row r="98" spans="1:5" s="473" customFormat="1" ht="75" x14ac:dyDescent="0.25">
      <c r="A98" s="480" t="s">
        <v>672</v>
      </c>
      <c r="B98" s="351" t="s">
        <v>673</v>
      </c>
      <c r="C98" s="480" t="s">
        <v>674</v>
      </c>
      <c r="D98" s="352"/>
      <c r="E98" s="480" t="s">
        <v>706</v>
      </c>
    </row>
    <row r="99" spans="1:5" s="473" customFormat="1" ht="75" x14ac:dyDescent="0.25">
      <c r="A99" s="480" t="s">
        <v>675</v>
      </c>
      <c r="B99" s="351" t="s">
        <v>676</v>
      </c>
      <c r="C99" s="480" t="s">
        <v>677</v>
      </c>
      <c r="D99" s="353" t="s">
        <v>678</v>
      </c>
      <c r="E99" s="480" t="s">
        <v>353</v>
      </c>
    </row>
    <row r="100" spans="1:5" s="473" customFormat="1" ht="56.25" x14ac:dyDescent="0.25">
      <c r="A100" s="480" t="s">
        <v>724</v>
      </c>
      <c r="B100" s="351">
        <v>45234</v>
      </c>
      <c r="C100" s="480" t="s">
        <v>698</v>
      </c>
      <c r="D100" s="353" t="s">
        <v>723</v>
      </c>
      <c r="E100" s="480" t="s">
        <v>722</v>
      </c>
    </row>
    <row r="101" spans="1:5" ht="60.75" customHeight="1" x14ac:dyDescent="0.25">
      <c r="A101" s="480" t="s">
        <v>633</v>
      </c>
      <c r="B101" s="351" t="s">
        <v>634</v>
      </c>
      <c r="C101" s="350" t="s">
        <v>635</v>
      </c>
      <c r="D101" s="352"/>
      <c r="E101" s="480" t="s">
        <v>636</v>
      </c>
    </row>
    <row r="102" spans="1:5" ht="18.75" x14ac:dyDescent="0.25">
      <c r="A102" s="126" t="s">
        <v>215</v>
      </c>
      <c r="B102" s="137"/>
      <c r="C102" s="126"/>
      <c r="D102" s="126"/>
      <c r="E102" s="127"/>
    </row>
    <row r="103" spans="1:5" ht="112.5" x14ac:dyDescent="0.25">
      <c r="A103" s="350" t="s">
        <v>469</v>
      </c>
      <c r="B103" s="351" t="s">
        <v>470</v>
      </c>
      <c r="C103" s="350" t="s">
        <v>453</v>
      </c>
      <c r="D103" s="352"/>
      <c r="E103" s="350" t="s">
        <v>471</v>
      </c>
    </row>
    <row r="104" spans="1:5" ht="75" x14ac:dyDescent="0.25">
      <c r="A104" s="350" t="s">
        <v>474</v>
      </c>
      <c r="B104" s="351">
        <v>45069</v>
      </c>
      <c r="C104" s="350" t="s">
        <v>391</v>
      </c>
      <c r="D104" s="352" t="s">
        <v>572</v>
      </c>
      <c r="E104" s="350" t="s">
        <v>475</v>
      </c>
    </row>
    <row r="105" spans="1:5" ht="75" x14ac:dyDescent="0.25">
      <c r="A105" s="350" t="s">
        <v>476</v>
      </c>
      <c r="B105" s="351">
        <v>45069</v>
      </c>
      <c r="C105" s="350" t="s">
        <v>391</v>
      </c>
      <c r="D105" s="352" t="s">
        <v>570</v>
      </c>
      <c r="E105" s="350" t="s">
        <v>571</v>
      </c>
    </row>
    <row r="106" spans="1:5" s="473" customFormat="1" ht="112.5" x14ac:dyDescent="0.25">
      <c r="A106" s="60" t="s">
        <v>477</v>
      </c>
      <c r="B106" s="366" t="s">
        <v>478</v>
      </c>
      <c r="C106" s="60" t="s">
        <v>479</v>
      </c>
      <c r="D106" s="367"/>
      <c r="E106" s="366" t="s">
        <v>353</v>
      </c>
    </row>
    <row r="107" spans="1:5" s="473" customFormat="1" ht="93.75" x14ac:dyDescent="0.25">
      <c r="A107" s="60" t="s">
        <v>629</v>
      </c>
      <c r="B107" s="366" t="s">
        <v>631</v>
      </c>
      <c r="C107" s="60" t="s">
        <v>632</v>
      </c>
      <c r="D107" s="367"/>
      <c r="E107" s="366" t="s">
        <v>630</v>
      </c>
    </row>
    <row r="108" spans="1:5" ht="126" customHeight="1" x14ac:dyDescent="0.25">
      <c r="A108" s="60" t="s">
        <v>639</v>
      </c>
      <c r="B108" s="366" t="s">
        <v>640</v>
      </c>
      <c r="C108" s="60" t="s">
        <v>641</v>
      </c>
      <c r="D108" s="511" t="s">
        <v>642</v>
      </c>
      <c r="E108" s="366" t="s">
        <v>643</v>
      </c>
    </row>
  </sheetData>
  <sheetProtection sort="0" autoFilter="0" pivotTables="0"/>
  <mergeCells count="1">
    <mergeCell ref="A1:E1"/>
  </mergeCells>
  <hyperlinks>
    <hyperlink ref="D53" r:id="rId1" xr:uid="{74C2E505-76B6-43BA-9833-C24E74BDD71B}"/>
    <hyperlink ref="D48" r:id="rId2" xr:uid="{9E079D5B-DEC9-4079-AFBF-D68A9DDCC389}"/>
    <hyperlink ref="D51" r:id="rId3" xr:uid="{7A81F9C1-E935-4AFC-8705-473B68DCFBBF}"/>
    <hyperlink ref="D31" r:id="rId4" xr:uid="{EEFE8542-64B5-4699-9B11-450E950874C0}"/>
    <hyperlink ref="D33" r:id="rId5" xr:uid="{FD3833C2-7E8C-46FF-B378-FA5806B533DA}"/>
    <hyperlink ref="D58" r:id="rId6" xr:uid="{F61FB8F0-3BC1-44B6-BCED-33C696D8965D}"/>
    <hyperlink ref="D64" r:id="rId7" xr:uid="{498BCE28-719A-49A9-B794-71C014010DD3}"/>
    <hyperlink ref="D62" r:id="rId8" xr:uid="{820D4ADD-CE61-49E3-881A-320B7B35A237}"/>
    <hyperlink ref="D20" r:id="rId9" xr:uid="{9ACC1D63-46AA-44EA-AC18-CA30D03A7F22}"/>
    <hyperlink ref="D99" r:id="rId10" xr:uid="{2A4F7B79-23C0-4C4F-A299-ECAD1D2F1B2C}"/>
    <hyperlink ref="D80" r:id="rId11" xr:uid="{B296897D-EACC-40B3-B17F-3D974EE1E9C4}"/>
    <hyperlink ref="D57" r:id="rId12" xr:uid="{866AF1C0-A07E-4E04-93DB-9D3A1A46A068}"/>
    <hyperlink ref="D94" r:id="rId13" xr:uid="{283466D6-FB6D-45E2-B4CC-30E44EE4DC9C}"/>
    <hyperlink ref="D95" r:id="rId14" xr:uid="{509AD601-D79A-4B6D-A18C-164AC2ECB0E4}"/>
    <hyperlink ref="D100" r:id="rId15" xr:uid="{66668282-2B69-430F-B9E1-A14E0648C4CA}"/>
    <hyperlink ref="D22" r:id="rId16" xr:uid="{EDCE78F4-7A77-4971-AB51-E0E840D7AB89}"/>
  </hyperlinks>
  <pageMargins left="0.7" right="0.7" top="0.75" bottom="0.75" header="0.3" footer="0.3"/>
  <pageSetup paperSize="9" orientation="landscape" r:id="rId17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0"/>
  <sheetViews>
    <sheetView view="pageBreakPreview" topLeftCell="A7" zoomScale="50" zoomScaleSheetLayoutView="50" workbookViewId="0">
      <selection activeCell="L9" sqref="L9"/>
    </sheetView>
  </sheetViews>
  <sheetFormatPr defaultRowHeight="15" x14ac:dyDescent="0.25"/>
  <cols>
    <col min="1" max="1" width="47.42578125" customWidth="1"/>
    <col min="2" max="2" width="46.28515625" customWidth="1"/>
    <col min="3" max="3" width="16.28515625" customWidth="1"/>
    <col min="4" max="4" width="13.42578125" customWidth="1"/>
    <col min="5" max="5" width="12.5703125" customWidth="1"/>
    <col min="6" max="6" width="19.85546875" customWidth="1"/>
  </cols>
  <sheetData>
    <row r="1" spans="1:6" ht="18.75" x14ac:dyDescent="0.25">
      <c r="A1" s="598" t="s">
        <v>152</v>
      </c>
      <c r="B1" s="598"/>
      <c r="C1" s="598"/>
      <c r="D1" s="224"/>
      <c r="E1" s="168"/>
      <c r="F1" s="168"/>
    </row>
    <row r="2" spans="1:6" ht="18.75" x14ac:dyDescent="0.25">
      <c r="A2" s="584" t="s">
        <v>153</v>
      </c>
      <c r="B2" s="584"/>
      <c r="C2" s="584"/>
      <c r="D2" s="221"/>
      <c r="E2" s="160"/>
      <c r="F2" s="160"/>
    </row>
    <row r="3" spans="1:6" ht="75.75" customHeight="1" x14ac:dyDescent="0.25">
      <c r="A3" s="162" t="s">
        <v>154</v>
      </c>
      <c r="B3" s="167" t="s">
        <v>222</v>
      </c>
      <c r="C3" s="165" t="s">
        <v>254</v>
      </c>
      <c r="D3" s="585" t="s">
        <v>253</v>
      </c>
      <c r="E3" s="586"/>
      <c r="F3" s="162" t="s">
        <v>255</v>
      </c>
    </row>
    <row r="4" spans="1:6" ht="22.5" customHeight="1" x14ac:dyDescent="0.25">
      <c r="A4" s="220"/>
      <c r="B4" s="223"/>
      <c r="C4" s="222"/>
      <c r="D4" s="220" t="s">
        <v>251</v>
      </c>
      <c r="E4" s="220" t="s">
        <v>252</v>
      </c>
      <c r="F4" s="220"/>
    </row>
    <row r="5" spans="1:6" ht="18.75" x14ac:dyDescent="0.3">
      <c r="A5" s="68" t="s">
        <v>155</v>
      </c>
      <c r="B5" s="71"/>
      <c r="C5" s="138"/>
      <c r="D5" s="72"/>
      <c r="E5" s="72"/>
      <c r="F5" s="72"/>
    </row>
    <row r="6" spans="1:6" ht="18.75" x14ac:dyDescent="0.25">
      <c r="A6" s="66" t="s">
        <v>156</v>
      </c>
      <c r="B6" s="97" t="s">
        <v>488</v>
      </c>
      <c r="C6" s="110"/>
      <c r="D6" s="113"/>
      <c r="E6" s="113"/>
      <c r="F6" s="113"/>
    </row>
    <row r="7" spans="1:6" ht="37.5" x14ac:dyDescent="0.25">
      <c r="A7" s="30" t="s">
        <v>157</v>
      </c>
      <c r="B7" s="515" t="s">
        <v>489</v>
      </c>
      <c r="C7" s="96"/>
      <c r="D7" s="97"/>
      <c r="E7" s="97"/>
      <c r="F7" s="97"/>
    </row>
    <row r="8" spans="1:6" ht="37.5" x14ac:dyDescent="0.25">
      <c r="A8" s="30" t="s">
        <v>249</v>
      </c>
      <c r="B8" s="515" t="s">
        <v>490</v>
      </c>
      <c r="C8" s="96"/>
      <c r="D8" s="97"/>
      <c r="E8" s="97"/>
      <c r="F8" s="97"/>
    </row>
    <row r="9" spans="1:6" ht="192" customHeight="1" x14ac:dyDescent="0.25">
      <c r="A9" s="30" t="s">
        <v>250</v>
      </c>
      <c r="B9" s="514" t="s">
        <v>491</v>
      </c>
      <c r="C9" s="171">
        <v>74455</v>
      </c>
      <c r="D9" s="97">
        <v>1925</v>
      </c>
      <c r="E9" s="172">
        <v>854695</v>
      </c>
      <c r="F9" s="172">
        <v>25978</v>
      </c>
    </row>
    <row r="10" spans="1:6" ht="18.75" x14ac:dyDescent="0.25">
      <c r="A10" s="66" t="s">
        <v>281</v>
      </c>
      <c r="B10" s="97" t="s">
        <v>488</v>
      </c>
      <c r="C10" s="96"/>
      <c r="D10" s="97"/>
      <c r="E10" s="97"/>
      <c r="F10" s="97"/>
    </row>
    <row r="11" spans="1:6" ht="18.75" x14ac:dyDescent="0.25">
      <c r="A11" s="69" t="s">
        <v>280</v>
      </c>
      <c r="B11" s="97" t="s">
        <v>488</v>
      </c>
      <c r="C11" s="96"/>
      <c r="D11" s="97"/>
      <c r="E11" s="97"/>
      <c r="F11" s="97"/>
    </row>
    <row r="12" spans="1:6" ht="150" x14ac:dyDescent="0.25">
      <c r="A12" s="73" t="s">
        <v>657</v>
      </c>
      <c r="B12" s="478" t="s">
        <v>658</v>
      </c>
      <c r="C12" s="96">
        <v>5414</v>
      </c>
      <c r="D12" s="97">
        <v>2328</v>
      </c>
      <c r="E12" s="97">
        <v>64968</v>
      </c>
      <c r="F12" s="97">
        <v>1624</v>
      </c>
    </row>
    <row r="13" spans="1:6" ht="18.75" customHeight="1" x14ac:dyDescent="0.3">
      <c r="A13" s="47" t="s">
        <v>159</v>
      </c>
      <c r="B13" s="70" t="s">
        <v>163</v>
      </c>
      <c r="C13" s="139" t="s">
        <v>162</v>
      </c>
      <c r="D13" s="70"/>
      <c r="E13" s="70"/>
      <c r="F13" s="70"/>
    </row>
    <row r="14" spans="1:6" ht="18.75" x14ac:dyDescent="0.25">
      <c r="A14" s="30" t="s">
        <v>160</v>
      </c>
      <c r="B14" s="97" t="s">
        <v>488</v>
      </c>
      <c r="C14" s="96"/>
      <c r="D14" s="97"/>
      <c r="E14" s="97"/>
      <c r="F14" s="97"/>
    </row>
    <row r="15" spans="1:6" ht="18.75" x14ac:dyDescent="0.25">
      <c r="A15" s="30" t="s">
        <v>161</v>
      </c>
      <c r="B15" s="97" t="s">
        <v>488</v>
      </c>
      <c r="C15" s="96"/>
      <c r="D15" s="97"/>
      <c r="E15" s="97"/>
      <c r="F15" s="97"/>
    </row>
    <row r="16" spans="1:6" ht="18.75" x14ac:dyDescent="0.3">
      <c r="A16" s="1"/>
      <c r="B16" s="1"/>
      <c r="C16" s="1"/>
      <c r="D16" s="1"/>
      <c r="E16" s="1"/>
      <c r="F16" s="1"/>
    </row>
    <row r="18" spans="1:6" ht="37.5" customHeight="1" x14ac:dyDescent="0.25"/>
    <row r="19" spans="1:6" ht="75" customHeight="1" x14ac:dyDescent="0.25"/>
    <row r="20" spans="1:6" ht="38.25" customHeight="1" x14ac:dyDescent="0.25"/>
    <row r="29" spans="1:6" ht="18.75" x14ac:dyDescent="0.3">
      <c r="A29" s="1"/>
      <c r="B29" s="1"/>
      <c r="C29" s="1"/>
      <c r="D29" s="1"/>
      <c r="E29" s="1"/>
      <c r="F29" s="1"/>
    </row>
    <row r="30" spans="1:6" ht="18.75" x14ac:dyDescent="0.3">
      <c r="A30" s="1"/>
      <c r="B30" s="1"/>
      <c r="C30" s="1"/>
      <c r="D30" s="1"/>
      <c r="E30" s="1"/>
      <c r="F30" s="1"/>
    </row>
  </sheetData>
  <mergeCells count="3">
    <mergeCell ref="A1:C1"/>
    <mergeCell ref="A2:C2"/>
    <mergeCell ref="D3:E3"/>
  </mergeCells>
  <hyperlinks>
    <hyperlink ref="B7" r:id="rId1" xr:uid="{914FD113-461C-496F-A0CB-FFA9CDB6FE81}"/>
    <hyperlink ref="B8" r:id="rId2" xr:uid="{573AB5FE-EFB2-4D03-B358-F1ED0B173D2A}"/>
    <hyperlink ref="B9" r:id="rId3" display="https://vk.com/sodrughestvo54" xr:uid="{6E9665FF-2E4F-43AD-9F29-2EA6F78B81D7}"/>
  </hyperlinks>
  <pageMargins left="0.7" right="0.7" top="0.75" bottom="0.75" header="0.3" footer="0.3"/>
  <pageSetup paperSize="9" orientation="landscape"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327"/>
  <sheetViews>
    <sheetView view="pageBreakPreview" zoomScaleSheetLayoutView="100" workbookViewId="0">
      <selection activeCell="B4" sqref="B4"/>
    </sheetView>
  </sheetViews>
  <sheetFormatPr defaultRowHeight="15" x14ac:dyDescent="0.25"/>
  <cols>
    <col min="1" max="1" width="68.7109375" customWidth="1"/>
    <col min="2" max="2" width="34.7109375" style="5" customWidth="1"/>
  </cols>
  <sheetData>
    <row r="1" spans="1:2" ht="18.75" x14ac:dyDescent="0.25">
      <c r="A1" s="584" t="s">
        <v>164</v>
      </c>
      <c r="B1" s="584"/>
    </row>
    <row r="2" spans="1:2" ht="18.75" x14ac:dyDescent="0.25">
      <c r="A2" s="162" t="s">
        <v>165</v>
      </c>
      <c r="B2" s="162" t="s">
        <v>172</v>
      </c>
    </row>
    <row r="3" spans="1:2" ht="73.5" customHeight="1" x14ac:dyDescent="0.25">
      <c r="A3" s="141" t="s">
        <v>166</v>
      </c>
      <c r="B3" s="145">
        <v>59</v>
      </c>
    </row>
    <row r="4" spans="1:2" ht="101.25" customHeight="1" x14ac:dyDescent="0.25">
      <c r="A4" s="141" t="s">
        <v>167</v>
      </c>
      <c r="B4" s="145">
        <v>190</v>
      </c>
    </row>
    <row r="5" spans="1:2" x14ac:dyDescent="0.25">
      <c r="B5"/>
    </row>
    <row r="6" spans="1:2" x14ac:dyDescent="0.25">
      <c r="B6"/>
    </row>
    <row r="7" spans="1:2" x14ac:dyDescent="0.25">
      <c r="B7"/>
    </row>
    <row r="8" spans="1:2" x14ac:dyDescent="0.25">
      <c r="B8"/>
    </row>
    <row r="9" spans="1:2" x14ac:dyDescent="0.25">
      <c r="B9"/>
    </row>
    <row r="10" spans="1:2" x14ac:dyDescent="0.25">
      <c r="B10"/>
    </row>
    <row r="11" spans="1:2" x14ac:dyDescent="0.25">
      <c r="B11"/>
    </row>
    <row r="12" spans="1:2" x14ac:dyDescent="0.25">
      <c r="B12"/>
    </row>
    <row r="13" spans="1:2" x14ac:dyDescent="0.25">
      <c r="B13"/>
    </row>
    <row r="14" spans="1:2" x14ac:dyDescent="0.25">
      <c r="B14"/>
    </row>
    <row r="15" spans="1:2" x14ac:dyDescent="0.25">
      <c r="B15"/>
    </row>
    <row r="16" spans="1:2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  <row r="21" spans="2:2" x14ac:dyDescent="0.25">
      <c r="B21"/>
    </row>
    <row r="22" spans="2:2" x14ac:dyDescent="0.25">
      <c r="B22"/>
    </row>
    <row r="23" spans="2:2" x14ac:dyDescent="0.25">
      <c r="B23"/>
    </row>
    <row r="24" spans="2:2" x14ac:dyDescent="0.25">
      <c r="B24"/>
    </row>
    <row r="25" spans="2:2" x14ac:dyDescent="0.25">
      <c r="B25"/>
    </row>
    <row r="26" spans="2:2" x14ac:dyDescent="0.25">
      <c r="B26"/>
    </row>
    <row r="27" spans="2:2" x14ac:dyDescent="0.25">
      <c r="B27"/>
    </row>
    <row r="28" spans="2:2" x14ac:dyDescent="0.25">
      <c r="B28"/>
    </row>
    <row r="29" spans="2:2" x14ac:dyDescent="0.25">
      <c r="B29"/>
    </row>
    <row r="30" spans="2:2" x14ac:dyDescent="0.25">
      <c r="B30"/>
    </row>
    <row r="31" spans="2:2" x14ac:dyDescent="0.25">
      <c r="B31"/>
    </row>
    <row r="32" spans="2:2" x14ac:dyDescent="0.25">
      <c r="B32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  <row r="39" spans="2:2" x14ac:dyDescent="0.25">
      <c r="B39"/>
    </row>
    <row r="40" spans="2:2" x14ac:dyDescent="0.25">
      <c r="B40"/>
    </row>
    <row r="41" spans="2:2" x14ac:dyDescent="0.25">
      <c r="B41"/>
    </row>
    <row r="42" spans="2:2" x14ac:dyDescent="0.25">
      <c r="B42"/>
    </row>
    <row r="43" spans="2:2" x14ac:dyDescent="0.25">
      <c r="B43"/>
    </row>
    <row r="44" spans="2:2" x14ac:dyDescent="0.25">
      <c r="B44"/>
    </row>
    <row r="45" spans="2:2" x14ac:dyDescent="0.25">
      <c r="B45"/>
    </row>
    <row r="46" spans="2:2" x14ac:dyDescent="0.25">
      <c r="B46"/>
    </row>
    <row r="47" spans="2:2" x14ac:dyDescent="0.25">
      <c r="B47"/>
    </row>
    <row r="48" spans="2:2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  <row r="183" spans="2:2" x14ac:dyDescent="0.25">
      <c r="B183"/>
    </row>
    <row r="184" spans="2:2" x14ac:dyDescent="0.25">
      <c r="B184"/>
    </row>
    <row r="185" spans="2:2" x14ac:dyDescent="0.25">
      <c r="B185"/>
    </row>
    <row r="186" spans="2:2" x14ac:dyDescent="0.25">
      <c r="B186"/>
    </row>
    <row r="187" spans="2:2" x14ac:dyDescent="0.25">
      <c r="B187"/>
    </row>
    <row r="188" spans="2:2" x14ac:dyDescent="0.25">
      <c r="B188"/>
    </row>
    <row r="189" spans="2:2" x14ac:dyDescent="0.25">
      <c r="B189"/>
    </row>
    <row r="190" spans="2:2" x14ac:dyDescent="0.25">
      <c r="B190"/>
    </row>
    <row r="191" spans="2:2" x14ac:dyDescent="0.25">
      <c r="B191"/>
    </row>
    <row r="192" spans="2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  <row r="210" spans="2:2" x14ac:dyDescent="0.25">
      <c r="B210"/>
    </row>
    <row r="211" spans="2:2" x14ac:dyDescent="0.25">
      <c r="B211"/>
    </row>
    <row r="212" spans="2:2" x14ac:dyDescent="0.25">
      <c r="B212"/>
    </row>
    <row r="213" spans="2:2" x14ac:dyDescent="0.25">
      <c r="B213"/>
    </row>
    <row r="214" spans="2:2" x14ac:dyDescent="0.25">
      <c r="B214"/>
    </row>
    <row r="215" spans="2:2" x14ac:dyDescent="0.25">
      <c r="B215"/>
    </row>
    <row r="216" spans="2:2" x14ac:dyDescent="0.25">
      <c r="B216"/>
    </row>
    <row r="217" spans="2:2" x14ac:dyDescent="0.25">
      <c r="B217"/>
    </row>
    <row r="218" spans="2:2" x14ac:dyDescent="0.25">
      <c r="B218"/>
    </row>
    <row r="219" spans="2:2" x14ac:dyDescent="0.25">
      <c r="B219"/>
    </row>
    <row r="220" spans="2:2" x14ac:dyDescent="0.25">
      <c r="B220"/>
    </row>
    <row r="221" spans="2:2" x14ac:dyDescent="0.25">
      <c r="B221"/>
    </row>
    <row r="222" spans="2:2" x14ac:dyDescent="0.25">
      <c r="B222"/>
    </row>
    <row r="223" spans="2:2" x14ac:dyDescent="0.25">
      <c r="B223"/>
    </row>
    <row r="224" spans="2:2" x14ac:dyDescent="0.25">
      <c r="B224"/>
    </row>
    <row r="225" spans="2:2" x14ac:dyDescent="0.25">
      <c r="B225"/>
    </row>
    <row r="226" spans="2:2" x14ac:dyDescent="0.25">
      <c r="B226"/>
    </row>
    <row r="227" spans="2:2" x14ac:dyDescent="0.25">
      <c r="B227"/>
    </row>
    <row r="228" spans="2:2" x14ac:dyDescent="0.25">
      <c r="B228"/>
    </row>
    <row r="229" spans="2:2" x14ac:dyDescent="0.25">
      <c r="B229"/>
    </row>
    <row r="230" spans="2:2" x14ac:dyDescent="0.25">
      <c r="B230"/>
    </row>
    <row r="231" spans="2:2" x14ac:dyDescent="0.25">
      <c r="B231"/>
    </row>
    <row r="232" spans="2:2" x14ac:dyDescent="0.25">
      <c r="B232"/>
    </row>
    <row r="233" spans="2:2" x14ac:dyDescent="0.25">
      <c r="B233"/>
    </row>
    <row r="234" spans="2:2" x14ac:dyDescent="0.25">
      <c r="B234"/>
    </row>
    <row r="235" spans="2:2" x14ac:dyDescent="0.25">
      <c r="B235"/>
    </row>
    <row r="236" spans="2:2" x14ac:dyDescent="0.25">
      <c r="B236"/>
    </row>
    <row r="237" spans="2:2" x14ac:dyDescent="0.25">
      <c r="B237"/>
    </row>
    <row r="238" spans="2:2" x14ac:dyDescent="0.25">
      <c r="B238"/>
    </row>
    <row r="239" spans="2:2" x14ac:dyDescent="0.25">
      <c r="B239"/>
    </row>
    <row r="240" spans="2:2" x14ac:dyDescent="0.25">
      <c r="B240"/>
    </row>
    <row r="241" spans="2:2" x14ac:dyDescent="0.25">
      <c r="B241"/>
    </row>
    <row r="242" spans="2:2" x14ac:dyDescent="0.25">
      <c r="B242"/>
    </row>
    <row r="243" spans="2:2" x14ac:dyDescent="0.25">
      <c r="B243"/>
    </row>
    <row r="244" spans="2:2" x14ac:dyDescent="0.25">
      <c r="B244"/>
    </row>
    <row r="245" spans="2:2" x14ac:dyDescent="0.25">
      <c r="B245"/>
    </row>
    <row r="246" spans="2:2" x14ac:dyDescent="0.25">
      <c r="B246"/>
    </row>
    <row r="247" spans="2:2" x14ac:dyDescent="0.25">
      <c r="B247"/>
    </row>
    <row r="248" spans="2:2" x14ac:dyDescent="0.25">
      <c r="B248"/>
    </row>
    <row r="249" spans="2:2" x14ac:dyDescent="0.25">
      <c r="B249"/>
    </row>
    <row r="250" spans="2:2" x14ac:dyDescent="0.25">
      <c r="B250"/>
    </row>
    <row r="251" spans="2:2" x14ac:dyDescent="0.25">
      <c r="B251"/>
    </row>
    <row r="252" spans="2:2" x14ac:dyDescent="0.25">
      <c r="B252"/>
    </row>
    <row r="253" spans="2:2" x14ac:dyDescent="0.25">
      <c r="B253"/>
    </row>
    <row r="254" spans="2:2" x14ac:dyDescent="0.25">
      <c r="B254"/>
    </row>
    <row r="255" spans="2:2" x14ac:dyDescent="0.25">
      <c r="B255"/>
    </row>
    <row r="256" spans="2:2" x14ac:dyDescent="0.25">
      <c r="B256"/>
    </row>
    <row r="257" spans="2:2" x14ac:dyDescent="0.25">
      <c r="B257"/>
    </row>
    <row r="258" spans="2:2" x14ac:dyDescent="0.25">
      <c r="B258"/>
    </row>
    <row r="259" spans="2:2" x14ac:dyDescent="0.25">
      <c r="B259"/>
    </row>
    <row r="260" spans="2:2" x14ac:dyDescent="0.25">
      <c r="B260"/>
    </row>
    <row r="261" spans="2:2" x14ac:dyDescent="0.25">
      <c r="B261"/>
    </row>
    <row r="262" spans="2:2" x14ac:dyDescent="0.25">
      <c r="B262"/>
    </row>
    <row r="263" spans="2:2" x14ac:dyDescent="0.25">
      <c r="B263"/>
    </row>
    <row r="264" spans="2:2" x14ac:dyDescent="0.25">
      <c r="B264"/>
    </row>
    <row r="265" spans="2:2" x14ac:dyDescent="0.25">
      <c r="B265"/>
    </row>
    <row r="266" spans="2:2" x14ac:dyDescent="0.25">
      <c r="B266"/>
    </row>
    <row r="267" spans="2:2" x14ac:dyDescent="0.25">
      <c r="B267"/>
    </row>
    <row r="268" spans="2:2" x14ac:dyDescent="0.25">
      <c r="B268"/>
    </row>
    <row r="269" spans="2:2" x14ac:dyDescent="0.25">
      <c r="B269"/>
    </row>
    <row r="270" spans="2:2" x14ac:dyDescent="0.25">
      <c r="B270"/>
    </row>
    <row r="271" spans="2:2" x14ac:dyDescent="0.25">
      <c r="B271"/>
    </row>
    <row r="272" spans="2:2" x14ac:dyDescent="0.25">
      <c r="B272"/>
    </row>
    <row r="273" spans="2:2" x14ac:dyDescent="0.25">
      <c r="B273"/>
    </row>
    <row r="274" spans="2:2" x14ac:dyDescent="0.25">
      <c r="B274"/>
    </row>
    <row r="275" spans="2:2" x14ac:dyDescent="0.25">
      <c r="B275"/>
    </row>
    <row r="276" spans="2:2" x14ac:dyDescent="0.25">
      <c r="B276"/>
    </row>
    <row r="277" spans="2:2" x14ac:dyDescent="0.25">
      <c r="B277"/>
    </row>
    <row r="278" spans="2:2" x14ac:dyDescent="0.25">
      <c r="B278"/>
    </row>
    <row r="279" spans="2:2" x14ac:dyDescent="0.25">
      <c r="B279"/>
    </row>
    <row r="280" spans="2:2" x14ac:dyDescent="0.25">
      <c r="B280"/>
    </row>
    <row r="281" spans="2:2" x14ac:dyDescent="0.25">
      <c r="B281"/>
    </row>
    <row r="282" spans="2:2" x14ac:dyDescent="0.25">
      <c r="B282"/>
    </row>
    <row r="283" spans="2:2" x14ac:dyDescent="0.25">
      <c r="B283"/>
    </row>
    <row r="284" spans="2:2" x14ac:dyDescent="0.25">
      <c r="B284"/>
    </row>
    <row r="285" spans="2:2" x14ac:dyDescent="0.25">
      <c r="B285"/>
    </row>
    <row r="286" spans="2:2" x14ac:dyDescent="0.25">
      <c r="B286"/>
    </row>
    <row r="287" spans="2:2" x14ac:dyDescent="0.25">
      <c r="B287"/>
    </row>
    <row r="288" spans="2:2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  <row r="293" spans="2:2" x14ac:dyDescent="0.25">
      <c r="B293"/>
    </row>
    <row r="294" spans="2:2" x14ac:dyDescent="0.25">
      <c r="B294"/>
    </row>
    <row r="295" spans="2:2" x14ac:dyDescent="0.25">
      <c r="B295"/>
    </row>
    <row r="296" spans="2:2" x14ac:dyDescent="0.25">
      <c r="B296"/>
    </row>
    <row r="297" spans="2:2" x14ac:dyDescent="0.25">
      <c r="B297"/>
    </row>
    <row r="298" spans="2:2" x14ac:dyDescent="0.25">
      <c r="B298"/>
    </row>
    <row r="299" spans="2:2" x14ac:dyDescent="0.25">
      <c r="B299"/>
    </row>
    <row r="300" spans="2:2" x14ac:dyDescent="0.25">
      <c r="B300"/>
    </row>
    <row r="301" spans="2:2" x14ac:dyDescent="0.25">
      <c r="B301"/>
    </row>
    <row r="302" spans="2:2" x14ac:dyDescent="0.25">
      <c r="B302"/>
    </row>
    <row r="303" spans="2:2" x14ac:dyDescent="0.25">
      <c r="B303"/>
    </row>
    <row r="304" spans="2:2" x14ac:dyDescent="0.25">
      <c r="B304"/>
    </row>
    <row r="305" spans="2:2" x14ac:dyDescent="0.25">
      <c r="B305"/>
    </row>
    <row r="306" spans="2:2" x14ac:dyDescent="0.25">
      <c r="B306"/>
    </row>
    <row r="307" spans="2:2" x14ac:dyDescent="0.25">
      <c r="B307"/>
    </row>
    <row r="308" spans="2:2" x14ac:dyDescent="0.25">
      <c r="B308"/>
    </row>
    <row r="309" spans="2:2" x14ac:dyDescent="0.25">
      <c r="B309"/>
    </row>
    <row r="310" spans="2:2" x14ac:dyDescent="0.25">
      <c r="B310"/>
    </row>
    <row r="311" spans="2:2" x14ac:dyDescent="0.25">
      <c r="B311"/>
    </row>
    <row r="312" spans="2:2" x14ac:dyDescent="0.25">
      <c r="B312"/>
    </row>
    <row r="313" spans="2:2" x14ac:dyDescent="0.25">
      <c r="B313"/>
    </row>
    <row r="314" spans="2:2" x14ac:dyDescent="0.25">
      <c r="B314"/>
    </row>
    <row r="315" spans="2:2" x14ac:dyDescent="0.25">
      <c r="B315"/>
    </row>
    <row r="316" spans="2:2" x14ac:dyDescent="0.25">
      <c r="B316"/>
    </row>
    <row r="317" spans="2:2" x14ac:dyDescent="0.25">
      <c r="B317"/>
    </row>
    <row r="318" spans="2:2" x14ac:dyDescent="0.25">
      <c r="B318"/>
    </row>
    <row r="319" spans="2:2" x14ac:dyDescent="0.25">
      <c r="B319"/>
    </row>
    <row r="320" spans="2:2" x14ac:dyDescent="0.25">
      <c r="B320"/>
    </row>
    <row r="321" spans="1:2" x14ac:dyDescent="0.25">
      <c r="B321"/>
    </row>
    <row r="322" spans="1:2" x14ac:dyDescent="0.25">
      <c r="B322"/>
    </row>
    <row r="323" spans="1:2" x14ac:dyDescent="0.25">
      <c r="B323"/>
    </row>
    <row r="324" spans="1:2" x14ac:dyDescent="0.25">
      <c r="B324"/>
    </row>
    <row r="325" spans="1:2" x14ac:dyDescent="0.25">
      <c r="B325"/>
    </row>
    <row r="326" spans="1:2" x14ac:dyDescent="0.25">
      <c r="B326"/>
    </row>
    <row r="327" spans="1:2" ht="18.75" x14ac:dyDescent="0.3">
      <c r="A327" s="1"/>
      <c r="B327" s="2"/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7"/>
  <sheetViews>
    <sheetView tabSelected="1" view="pageBreakPreview" zoomScaleSheetLayoutView="100" workbookViewId="0">
      <selection activeCell="F3" sqref="F3"/>
    </sheetView>
  </sheetViews>
  <sheetFormatPr defaultRowHeight="15" x14ac:dyDescent="0.25"/>
  <cols>
    <col min="1" max="1" width="4.85546875" customWidth="1"/>
    <col min="2" max="2" width="37.5703125" customWidth="1"/>
    <col min="3" max="3" width="72.140625" customWidth="1"/>
    <col min="4" max="4" width="16.7109375" customWidth="1"/>
  </cols>
  <sheetData>
    <row r="1" spans="1:4" ht="18.75" x14ac:dyDescent="0.25">
      <c r="A1" s="142" t="s">
        <v>168</v>
      </c>
      <c r="B1" s="142"/>
      <c r="C1" s="142"/>
      <c r="D1" s="142"/>
    </row>
    <row r="2" spans="1:4" ht="37.5" customHeight="1" x14ac:dyDescent="0.25">
      <c r="A2" s="162" t="s">
        <v>56</v>
      </c>
      <c r="B2" s="162" t="s">
        <v>169</v>
      </c>
      <c r="C2" s="162" t="s">
        <v>170</v>
      </c>
      <c r="D2" s="162" t="s">
        <v>171</v>
      </c>
    </row>
    <row r="3" spans="1:4" ht="44.25" customHeight="1" x14ac:dyDescent="0.25">
      <c r="A3" s="63">
        <v>1</v>
      </c>
      <c r="B3" s="30" t="s">
        <v>173</v>
      </c>
      <c r="C3" s="74" t="s">
        <v>663</v>
      </c>
      <c r="D3" s="21">
        <v>20</v>
      </c>
    </row>
    <row r="4" spans="1:4" ht="93.75" x14ac:dyDescent="0.25">
      <c r="A4" s="63">
        <v>2</v>
      </c>
      <c r="B4" s="30" t="s">
        <v>174</v>
      </c>
      <c r="C4" s="74" t="s">
        <v>659</v>
      </c>
      <c r="D4" s="21">
        <v>9</v>
      </c>
    </row>
    <row r="5" spans="1:4" ht="49.5" customHeight="1" x14ac:dyDescent="0.25">
      <c r="A5" s="63">
        <v>3</v>
      </c>
      <c r="B5" s="30" t="s">
        <v>175</v>
      </c>
      <c r="C5" s="74"/>
      <c r="D5" s="21"/>
    </row>
    <row r="6" spans="1:4" ht="48.75" customHeight="1" x14ac:dyDescent="0.25">
      <c r="A6" s="63">
        <v>4</v>
      </c>
      <c r="B6" s="67" t="s">
        <v>158</v>
      </c>
      <c r="C6" s="74" t="s">
        <v>662</v>
      </c>
      <c r="D6" s="21">
        <v>8</v>
      </c>
    </row>
    <row r="7" spans="1:4" ht="18.75" x14ac:dyDescent="0.3">
      <c r="A7" s="1"/>
      <c r="B7" s="1"/>
      <c r="C7" s="1"/>
      <c r="D7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8"/>
  <sheetViews>
    <sheetView view="pageBreakPreview" topLeftCell="A5" zoomScale="50" zoomScaleSheetLayoutView="50" workbookViewId="0">
      <selection activeCell="H11" sqref="H11"/>
    </sheetView>
  </sheetViews>
  <sheetFormatPr defaultRowHeight="15" x14ac:dyDescent="0.25"/>
  <cols>
    <col min="1" max="1" width="4.85546875" customWidth="1"/>
    <col min="2" max="2" width="27.140625" customWidth="1"/>
    <col min="3" max="3" width="16.85546875" customWidth="1"/>
    <col min="4" max="4" width="16.5703125" customWidth="1"/>
    <col min="5" max="5" width="57" customWidth="1"/>
  </cols>
  <sheetData>
    <row r="1" spans="1:5" ht="18.75" x14ac:dyDescent="0.25">
      <c r="A1" s="598" t="s">
        <v>142</v>
      </c>
      <c r="B1" s="598"/>
      <c r="C1" s="598"/>
      <c r="D1" s="598"/>
      <c r="E1" s="598"/>
    </row>
    <row r="2" spans="1:5" ht="39" customHeight="1" x14ac:dyDescent="0.25">
      <c r="A2" s="159" t="s">
        <v>56</v>
      </c>
      <c r="B2" s="159" t="s">
        <v>143</v>
      </c>
      <c r="C2" s="159" t="s">
        <v>144</v>
      </c>
      <c r="D2" s="159" t="s">
        <v>145</v>
      </c>
      <c r="E2" s="159" t="s">
        <v>146</v>
      </c>
    </row>
    <row r="3" spans="1:5" ht="18.75" x14ac:dyDescent="0.25">
      <c r="A3" s="66">
        <v>1</v>
      </c>
      <c r="B3" s="66" t="s">
        <v>147</v>
      </c>
      <c r="C3" s="100">
        <v>0</v>
      </c>
      <c r="D3" s="100">
        <v>0</v>
      </c>
      <c r="E3" s="67"/>
    </row>
    <row r="4" spans="1:5" ht="18.75" x14ac:dyDescent="0.25">
      <c r="A4" s="30">
        <v>2</v>
      </c>
      <c r="B4" s="66" t="s">
        <v>148</v>
      </c>
      <c r="C4" s="100">
        <v>0</v>
      </c>
      <c r="D4" s="100">
        <v>0</v>
      </c>
      <c r="E4" s="67"/>
    </row>
    <row r="5" spans="1:5" ht="206.25" x14ac:dyDescent="0.25">
      <c r="A5" s="66">
        <v>3</v>
      </c>
      <c r="B5" s="66" t="s">
        <v>149</v>
      </c>
      <c r="C5" s="100">
        <v>45</v>
      </c>
      <c r="D5" s="100">
        <v>26</v>
      </c>
      <c r="E5" s="478" t="s">
        <v>603</v>
      </c>
    </row>
    <row r="6" spans="1:5" ht="409.5" x14ac:dyDescent="0.25">
      <c r="A6" s="599">
        <v>4</v>
      </c>
      <c r="B6" s="599" t="s">
        <v>150</v>
      </c>
      <c r="C6" s="173">
        <v>825</v>
      </c>
      <c r="D6" s="100">
        <v>31</v>
      </c>
      <c r="E6" s="478" t="s">
        <v>725</v>
      </c>
    </row>
    <row r="7" spans="1:5" ht="2.25" hidden="1" customHeight="1" x14ac:dyDescent="0.25">
      <c r="A7" s="600"/>
      <c r="B7" s="600"/>
      <c r="C7" s="173">
        <v>0</v>
      </c>
      <c r="D7" s="100">
        <v>0</v>
      </c>
      <c r="E7" s="67"/>
    </row>
    <row r="8" spans="1:5" ht="281.25" x14ac:dyDescent="0.25">
      <c r="A8" s="30">
        <v>5</v>
      </c>
      <c r="B8" s="66" t="s">
        <v>151</v>
      </c>
      <c r="C8" s="173">
        <v>240</v>
      </c>
      <c r="D8" s="100">
        <v>2</v>
      </c>
      <c r="E8" s="478" t="s">
        <v>604</v>
      </c>
    </row>
  </sheetData>
  <mergeCells count="3">
    <mergeCell ref="A1:E1"/>
    <mergeCell ref="A6:A7"/>
    <mergeCell ref="B6:B7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59"/>
  <sheetViews>
    <sheetView view="pageBreakPreview" zoomScale="50" zoomScaleNormal="80" zoomScaleSheetLayoutView="50" workbookViewId="0">
      <selection activeCell="J16" sqref="J16"/>
    </sheetView>
  </sheetViews>
  <sheetFormatPr defaultColWidth="9.140625" defaultRowHeight="15" x14ac:dyDescent="0.25"/>
  <cols>
    <col min="1" max="1" width="11.42578125" style="38" customWidth="1"/>
    <col min="2" max="2" width="12.5703125" style="38" customWidth="1"/>
    <col min="3" max="3" width="21.28515625" style="38" customWidth="1"/>
    <col min="4" max="4" width="13.140625" style="38" customWidth="1"/>
    <col min="5" max="5" width="24" style="38" customWidth="1"/>
    <col min="6" max="6" width="21.5703125" style="38" customWidth="1"/>
    <col min="7" max="7" width="11.28515625" style="38" customWidth="1"/>
    <col min="8" max="8" width="12.5703125" style="38" customWidth="1"/>
    <col min="9" max="9" width="11.5703125" style="38" customWidth="1"/>
    <col min="10" max="10" width="11.28515625" style="38" bestFit="1" customWidth="1"/>
    <col min="11" max="11" width="23.85546875" style="38" customWidth="1"/>
    <col min="12" max="12" width="22.140625" style="38" customWidth="1"/>
    <col min="13" max="13" width="18.42578125" style="38" customWidth="1"/>
    <col min="14" max="33" width="9.140625" style="38"/>
    <col min="34" max="34" width="12.28515625" style="38" bestFit="1" customWidth="1"/>
    <col min="35" max="16384" width="9.140625" style="38"/>
  </cols>
  <sheetData>
    <row r="1" spans="1:13" ht="18.75" customHeight="1" x14ac:dyDescent="0.25">
      <c r="A1" s="584" t="s">
        <v>118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  <c r="L1" s="584"/>
    </row>
    <row r="2" spans="1:13" ht="19.5" customHeight="1" x14ac:dyDescent="0.3">
      <c r="A2" s="601" t="s">
        <v>41</v>
      </c>
      <c r="B2" s="601"/>
      <c r="C2" s="601"/>
      <c r="D2" s="601"/>
      <c r="E2" s="601"/>
      <c r="F2" s="601"/>
      <c r="G2" s="601"/>
      <c r="H2" s="601"/>
      <c r="I2" s="601"/>
      <c r="J2" s="601"/>
      <c r="K2" s="601"/>
      <c r="L2" s="601"/>
    </row>
    <row r="3" spans="1:13" ht="18.75" x14ac:dyDescent="0.3">
      <c r="A3" s="563" t="s">
        <v>17</v>
      </c>
      <c r="B3" s="593" t="s">
        <v>11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</row>
    <row r="4" spans="1:13" ht="19.5" customHeight="1" x14ac:dyDescent="0.25">
      <c r="A4" s="563"/>
      <c r="B4" s="563" t="s">
        <v>12</v>
      </c>
      <c r="C4" s="563" t="s">
        <v>18</v>
      </c>
      <c r="D4" s="563" t="s">
        <v>119</v>
      </c>
      <c r="E4" s="563"/>
      <c r="F4" s="563" t="s">
        <v>13</v>
      </c>
      <c r="G4" s="553" t="s">
        <v>225</v>
      </c>
      <c r="H4" s="563" t="s">
        <v>74</v>
      </c>
      <c r="I4" s="563" t="s">
        <v>78</v>
      </c>
      <c r="J4" s="563" t="s">
        <v>14</v>
      </c>
      <c r="K4" s="563" t="s">
        <v>43</v>
      </c>
      <c r="L4" s="563" t="s">
        <v>15</v>
      </c>
    </row>
    <row r="5" spans="1:13" ht="37.5" customHeight="1" x14ac:dyDescent="0.25">
      <c r="A5" s="563"/>
      <c r="B5" s="563"/>
      <c r="C5" s="563"/>
      <c r="D5" s="162" t="s">
        <v>121</v>
      </c>
      <c r="E5" s="162" t="s">
        <v>120</v>
      </c>
      <c r="F5" s="563"/>
      <c r="G5" s="555"/>
      <c r="H5" s="563"/>
      <c r="I5" s="563"/>
      <c r="J5" s="563"/>
      <c r="K5" s="563"/>
      <c r="L5" s="563"/>
    </row>
    <row r="6" spans="1:13" s="77" customFormat="1" ht="36" customHeight="1" x14ac:dyDescent="0.3">
      <c r="A6" s="164">
        <f>SUM(B6:L6)-A10</f>
        <v>165</v>
      </c>
      <c r="B6" s="102">
        <v>1</v>
      </c>
      <c r="C6" s="102">
        <v>3</v>
      </c>
      <c r="D6" s="102">
        <v>12</v>
      </c>
      <c r="E6" s="102">
        <v>1</v>
      </c>
      <c r="F6" s="102">
        <v>4</v>
      </c>
      <c r="G6" s="102">
        <v>6</v>
      </c>
      <c r="H6" s="102">
        <v>16</v>
      </c>
      <c r="I6" s="102">
        <v>1</v>
      </c>
      <c r="J6" s="102">
        <v>54</v>
      </c>
      <c r="K6" s="102">
        <v>59</v>
      </c>
      <c r="L6" s="102">
        <v>29</v>
      </c>
      <c r="M6" s="89"/>
    </row>
    <row r="7" spans="1:13" ht="18.75" customHeight="1" x14ac:dyDescent="0.3">
      <c r="A7" s="602" t="str">
        <f>IF(A6=B6+C6+D6+E6+F6+G6+H6+I6+J6+K6+L6-A10,"ПРАВИЛЬНО"," НЕПРАВИЛЬНО")</f>
        <v>ПРАВИЛЬНО</v>
      </c>
      <c r="B7" s="603"/>
      <c r="C7" s="604" t="s">
        <v>16</v>
      </c>
      <c r="D7" s="604"/>
      <c r="E7" s="604"/>
      <c r="F7" s="604"/>
      <c r="G7" s="604"/>
      <c r="H7" s="604"/>
      <c r="I7" s="604"/>
      <c r="J7" s="604"/>
      <c r="K7" s="604"/>
      <c r="L7" s="605"/>
      <c r="M7" s="90"/>
    </row>
    <row r="8" spans="1:13" ht="36" customHeight="1" x14ac:dyDescent="0.25">
      <c r="A8" s="103">
        <f>SUM(B8:L8)</f>
        <v>100</v>
      </c>
      <c r="B8" s="103">
        <f>100/A6*(B6-B10)</f>
        <v>0.60606060606060608</v>
      </c>
      <c r="C8" s="103">
        <f>100/A6*(C6-C10)</f>
        <v>1.8181818181818183</v>
      </c>
      <c r="D8" s="103">
        <f>100/A6*(D6-D10)</f>
        <v>7.2727272727272734</v>
      </c>
      <c r="E8" s="103">
        <f>100/A6*(E6-E10)</f>
        <v>0.60606060606060608</v>
      </c>
      <c r="F8" s="103">
        <f>100/A6*(F6-F10)</f>
        <v>2.4242424242424243</v>
      </c>
      <c r="G8" s="103">
        <f>100/A6*(G6-G10)</f>
        <v>2.4242424242424243</v>
      </c>
      <c r="H8" s="103">
        <f>100/A6*(H6-H10)</f>
        <v>9.6969696969696972</v>
      </c>
      <c r="I8" s="103">
        <f>100/A6*(I6-I10)</f>
        <v>0</v>
      </c>
      <c r="J8" s="103">
        <f>100/A6*(J6-J10)</f>
        <v>30.90909090909091</v>
      </c>
      <c r="K8" s="103">
        <f>100/A6*(K6-K10)</f>
        <v>32.121212121212125</v>
      </c>
      <c r="L8" s="103">
        <f>100/A6*(L6-L10)</f>
        <v>12.121212121212121</v>
      </c>
      <c r="M8" s="216"/>
    </row>
    <row r="9" spans="1:13" ht="19.5" customHeight="1" x14ac:dyDescent="0.3">
      <c r="A9" s="593" t="s">
        <v>195</v>
      </c>
      <c r="B9" s="593"/>
      <c r="C9" s="593"/>
      <c r="D9" s="593"/>
      <c r="E9" s="593"/>
      <c r="F9" s="593"/>
      <c r="G9" s="593"/>
      <c r="H9" s="593"/>
      <c r="I9" s="593"/>
      <c r="J9" s="593"/>
      <c r="K9" s="593"/>
      <c r="L9" s="593"/>
      <c r="M9" s="90"/>
    </row>
    <row r="10" spans="1:13" s="61" customFormat="1" ht="36" customHeight="1" x14ac:dyDescent="0.25">
      <c r="A10" s="98">
        <f>SUM(B10:L10)</f>
        <v>21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2</v>
      </c>
      <c r="H10" s="21">
        <v>0</v>
      </c>
      <c r="I10" s="21">
        <v>1</v>
      </c>
      <c r="J10" s="21">
        <v>3</v>
      </c>
      <c r="K10" s="21">
        <v>6</v>
      </c>
      <c r="L10" s="21">
        <v>9</v>
      </c>
    </row>
    <row r="11" spans="1:13" ht="19.5" customHeight="1" x14ac:dyDescent="0.25">
      <c r="A11" s="592" t="s">
        <v>189</v>
      </c>
      <c r="B11" s="592"/>
      <c r="C11" s="592"/>
      <c r="D11" s="592"/>
      <c r="E11" s="592"/>
      <c r="F11" s="592"/>
      <c r="G11" s="592"/>
      <c r="H11" s="592"/>
      <c r="I11" s="592"/>
      <c r="J11" s="592"/>
      <c r="K11" s="592"/>
      <c r="L11" s="592"/>
    </row>
    <row r="12" spans="1:13" s="78" customFormat="1" ht="36" customHeight="1" x14ac:dyDescent="0.3">
      <c r="A12" s="35">
        <f>SUM(B12:L12)</f>
        <v>19</v>
      </c>
      <c r="B12" s="140">
        <v>0</v>
      </c>
      <c r="C12" s="140">
        <v>0</v>
      </c>
      <c r="D12" s="140">
        <v>0</v>
      </c>
      <c r="E12" s="140">
        <v>0</v>
      </c>
      <c r="F12" s="140">
        <v>0</v>
      </c>
      <c r="G12" s="140">
        <v>0</v>
      </c>
      <c r="H12" s="140">
        <v>1</v>
      </c>
      <c r="I12" s="140">
        <v>0</v>
      </c>
      <c r="J12" s="140">
        <v>18</v>
      </c>
      <c r="K12" s="140">
        <v>0</v>
      </c>
      <c r="L12" s="140">
        <v>0</v>
      </c>
    </row>
    <row r="13" spans="1:13" s="78" customFormat="1" ht="18.75" x14ac:dyDescent="0.3"/>
    <row r="14" spans="1:13" s="78" customFormat="1" ht="18.75" x14ac:dyDescent="0.3"/>
    <row r="15" spans="1:13" s="78" customFormat="1" ht="18.75" x14ac:dyDescent="0.3"/>
    <row r="16" spans="1:13" s="78" customFormat="1" ht="18.75" x14ac:dyDescent="0.3"/>
    <row r="17" s="78" customFormat="1" ht="18.75" x14ac:dyDescent="0.3"/>
    <row r="18" s="78" customFormat="1" ht="18.75" x14ac:dyDescent="0.3"/>
    <row r="19" s="78" customFormat="1" ht="18.75" x14ac:dyDescent="0.3"/>
    <row r="20" s="78" customFormat="1" ht="18.75" x14ac:dyDescent="0.3"/>
    <row r="21" s="78" customFormat="1" ht="18.75" x14ac:dyDescent="0.3"/>
    <row r="22" s="78" customFormat="1" ht="18.75" x14ac:dyDescent="0.3"/>
    <row r="23" s="78" customFormat="1" ht="18.75" x14ac:dyDescent="0.3"/>
    <row r="24" s="78" customFormat="1" ht="18.75" x14ac:dyDescent="0.3"/>
    <row r="25" s="78" customFormat="1" ht="18.75" x14ac:dyDescent="0.3"/>
    <row r="26" s="78" customFormat="1" ht="18.75" x14ac:dyDescent="0.3"/>
    <row r="27" s="78" customFormat="1" ht="18.75" x14ac:dyDescent="0.3"/>
    <row r="28" s="78" customFormat="1" ht="18.75" x14ac:dyDescent="0.3"/>
    <row r="29" s="78" customFormat="1" ht="18.75" x14ac:dyDescent="0.3"/>
    <row r="30" s="78" customFormat="1" ht="18.75" x14ac:dyDescent="0.3"/>
    <row r="31" s="78" customFormat="1" ht="18.75" x14ac:dyDescent="0.3"/>
    <row r="32" s="78" customFormat="1" ht="18.75" x14ac:dyDescent="0.3"/>
    <row r="33" s="78" customFormat="1" ht="18.75" x14ac:dyDescent="0.3"/>
    <row r="34" s="78" customFormat="1" ht="18.75" x14ac:dyDescent="0.3"/>
    <row r="35" s="78" customFormat="1" ht="18.75" x14ac:dyDescent="0.3"/>
    <row r="36" s="78" customFormat="1" ht="18.75" x14ac:dyDescent="0.3"/>
    <row r="37" s="78" customFormat="1" ht="18.75" x14ac:dyDescent="0.3"/>
    <row r="38" s="78" customFormat="1" ht="18.75" x14ac:dyDescent="0.3"/>
    <row r="39" s="78" customFormat="1" ht="18.75" x14ac:dyDescent="0.3"/>
    <row r="40" s="78" customFormat="1" ht="18.75" x14ac:dyDescent="0.3"/>
    <row r="41" s="78" customFormat="1" ht="18.75" x14ac:dyDescent="0.3"/>
    <row r="42" s="78" customFormat="1" ht="18.75" x14ac:dyDescent="0.3"/>
    <row r="43" s="78" customFormat="1" ht="18.75" x14ac:dyDescent="0.3"/>
    <row r="44" s="78" customFormat="1" ht="18.75" x14ac:dyDescent="0.3"/>
    <row r="45" s="78" customFormat="1" ht="18.75" x14ac:dyDescent="0.3"/>
    <row r="46" s="78" customFormat="1" ht="18.75" x14ac:dyDescent="0.3"/>
    <row r="47" s="78" customFormat="1" ht="18.75" x14ac:dyDescent="0.3"/>
    <row r="48" s="78" customFormat="1" ht="18.75" x14ac:dyDescent="0.3"/>
    <row r="49" s="78" customFormat="1" ht="18.75" x14ac:dyDescent="0.3"/>
    <row r="50" s="78" customFormat="1" ht="18.75" x14ac:dyDescent="0.3"/>
    <row r="51" s="78" customFormat="1" ht="18.75" x14ac:dyDescent="0.3"/>
    <row r="52" s="78" customFormat="1" ht="18.75" x14ac:dyDescent="0.3"/>
    <row r="53" s="78" customFormat="1" ht="18.75" x14ac:dyDescent="0.3"/>
    <row r="54" s="79" customFormat="1" x14ac:dyDescent="0.25"/>
    <row r="55" s="79" customFormat="1" x14ac:dyDescent="0.25"/>
    <row r="56" s="79" customFormat="1" x14ac:dyDescent="0.25"/>
    <row r="57" s="79" customFormat="1" x14ac:dyDescent="0.25"/>
    <row r="58" s="79" customFormat="1" x14ac:dyDescent="0.25"/>
    <row r="59" s="79" customFormat="1" x14ac:dyDescent="0.25"/>
  </sheetData>
  <mergeCells count="18">
    <mergeCell ref="A9:L9"/>
    <mergeCell ref="A11:L11"/>
    <mergeCell ref="I4:I5"/>
    <mergeCell ref="J4:J5"/>
    <mergeCell ref="K4:K5"/>
    <mergeCell ref="L4:L5"/>
    <mergeCell ref="A7:B7"/>
    <mergeCell ref="C7:L7"/>
    <mergeCell ref="A1:L1"/>
    <mergeCell ref="A2:L2"/>
    <mergeCell ref="A3:A5"/>
    <mergeCell ref="B3:L3"/>
    <mergeCell ref="B4:B5"/>
    <mergeCell ref="C4:C5"/>
    <mergeCell ref="D4:E4"/>
    <mergeCell ref="F4:F5"/>
    <mergeCell ref="G4:G5"/>
    <mergeCell ref="H4:H5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39"/>
  <sheetViews>
    <sheetView view="pageBreakPreview" zoomScale="50" zoomScaleSheetLayoutView="50" workbookViewId="0">
      <selection activeCell="B34" sqref="B34"/>
    </sheetView>
  </sheetViews>
  <sheetFormatPr defaultRowHeight="15" x14ac:dyDescent="0.25"/>
  <cols>
    <col min="1" max="1" width="60.7109375" customWidth="1"/>
    <col min="2" max="2" width="17.140625" customWidth="1"/>
    <col min="3" max="3" width="32.85546875" customWidth="1"/>
    <col min="5" max="5" width="28.140625" customWidth="1"/>
  </cols>
  <sheetData>
    <row r="1" spans="1:4" ht="18.75" x14ac:dyDescent="0.3">
      <c r="A1" s="552" t="s">
        <v>42</v>
      </c>
      <c r="B1" s="552"/>
      <c r="C1" s="552"/>
    </row>
    <row r="2" spans="1:4" ht="18.75" customHeight="1" x14ac:dyDescent="0.25">
      <c r="A2" s="162" t="s">
        <v>1</v>
      </c>
      <c r="B2" s="162" t="s">
        <v>2</v>
      </c>
      <c r="C2" s="162" t="s">
        <v>44</v>
      </c>
    </row>
    <row r="3" spans="1:4" ht="18.75" customHeight="1" x14ac:dyDescent="0.25">
      <c r="A3" s="28" t="s">
        <v>182</v>
      </c>
      <c r="B3" s="98">
        <v>81</v>
      </c>
      <c r="C3" s="92">
        <f>SUM(B6:B14)</f>
        <v>81</v>
      </c>
      <c r="D3" s="105">
        <f>SUM(B6:B14)-B4</f>
        <v>75</v>
      </c>
    </row>
    <row r="4" spans="1:4" ht="55.5" customHeight="1" x14ac:dyDescent="0.25">
      <c r="A4" s="94" t="s">
        <v>197</v>
      </c>
      <c r="B4" s="57">
        <v>6</v>
      </c>
      <c r="C4" s="91"/>
      <c r="D4" s="105"/>
    </row>
    <row r="5" spans="1:4" ht="18.75" x14ac:dyDescent="0.25">
      <c r="A5" s="165" t="s">
        <v>0</v>
      </c>
      <c r="B5" s="84"/>
      <c r="C5" s="85"/>
    </row>
    <row r="6" spans="1:4" ht="18.75" x14ac:dyDescent="0.25">
      <c r="A6" s="29" t="s">
        <v>187</v>
      </c>
      <c r="B6" s="21">
        <v>54</v>
      </c>
      <c r="C6" s="31">
        <f>100/B3*B6</f>
        <v>66.666666666666657</v>
      </c>
    </row>
    <row r="7" spans="1:4" ht="18.75" customHeight="1" x14ac:dyDescent="0.25">
      <c r="A7" s="29" t="s">
        <v>19</v>
      </c>
      <c r="B7" s="21">
        <v>0</v>
      </c>
      <c r="C7" s="31">
        <f>100/B3*B7</f>
        <v>0</v>
      </c>
    </row>
    <row r="8" spans="1:4" ht="18.75" customHeight="1" x14ac:dyDescent="0.25">
      <c r="A8" s="29" t="s">
        <v>186</v>
      </c>
      <c r="B8" s="21">
        <v>0</v>
      </c>
      <c r="C8" s="31">
        <f>100/B3*B8</f>
        <v>0</v>
      </c>
    </row>
    <row r="9" spans="1:4" ht="18.75" customHeight="1" x14ac:dyDescent="0.25">
      <c r="A9" s="29" t="s">
        <v>20</v>
      </c>
      <c r="B9" s="21">
        <v>16</v>
      </c>
      <c r="C9" s="31">
        <f>100/B3*B9</f>
        <v>19.753086419753085</v>
      </c>
    </row>
    <row r="10" spans="1:4" ht="18.75" customHeight="1" x14ac:dyDescent="0.25">
      <c r="A10" s="29" t="s">
        <v>21</v>
      </c>
      <c r="B10" s="21">
        <v>1</v>
      </c>
      <c r="C10" s="31">
        <f>100/B3*B10</f>
        <v>1.2345679012345678</v>
      </c>
    </row>
    <row r="11" spans="1:4" ht="18.75" customHeight="1" x14ac:dyDescent="0.25">
      <c r="A11" s="29" t="s">
        <v>22</v>
      </c>
      <c r="B11" s="21">
        <v>4</v>
      </c>
      <c r="C11" s="31">
        <f>100/B3*B11</f>
        <v>4.9382716049382713</v>
      </c>
    </row>
    <row r="12" spans="1:4" ht="18.75" customHeight="1" x14ac:dyDescent="0.25">
      <c r="A12" s="29" t="s">
        <v>23</v>
      </c>
      <c r="B12" s="21">
        <v>0</v>
      </c>
      <c r="C12" s="31">
        <f>100/B3*B12</f>
        <v>0</v>
      </c>
    </row>
    <row r="13" spans="1:4" ht="18.75" customHeight="1" x14ac:dyDescent="0.25">
      <c r="A13" s="29" t="s">
        <v>24</v>
      </c>
      <c r="B13" s="21">
        <v>0</v>
      </c>
      <c r="C13" s="31">
        <f>100/B3*B13</f>
        <v>0</v>
      </c>
    </row>
    <row r="14" spans="1:4" ht="18.75" customHeight="1" x14ac:dyDescent="0.25">
      <c r="A14" s="30" t="s">
        <v>258</v>
      </c>
      <c r="B14" s="21">
        <v>6</v>
      </c>
      <c r="C14" s="31">
        <f>100/B3*B14</f>
        <v>7.4074074074074066</v>
      </c>
    </row>
    <row r="15" spans="1:4" ht="18.75" x14ac:dyDescent="0.25">
      <c r="A15" s="165" t="s">
        <v>25</v>
      </c>
      <c r="B15" s="86">
        <f>SUM(B16,B18,B19,B20)</f>
        <v>75</v>
      </c>
      <c r="C15" s="87" t="str">
        <f>IF(B15=D3,"ПРАВИЛЬНО","НЕПРАВИЛЬНО")</f>
        <v>ПРАВИЛЬНО</v>
      </c>
    </row>
    <row r="16" spans="1:4" ht="18.75" customHeight="1" x14ac:dyDescent="0.25">
      <c r="A16" s="29" t="s">
        <v>244</v>
      </c>
      <c r="B16" s="36">
        <v>54</v>
      </c>
      <c r="C16" s="31">
        <f>100/D3*B16</f>
        <v>72</v>
      </c>
    </row>
    <row r="17" spans="1:3" ht="56.25" customHeight="1" x14ac:dyDescent="0.25">
      <c r="A17" s="33" t="s">
        <v>194</v>
      </c>
      <c r="B17" s="37">
        <v>9</v>
      </c>
      <c r="C17" s="31">
        <f>100/D3*B17</f>
        <v>12</v>
      </c>
    </row>
    <row r="18" spans="1:3" ht="18.75" customHeight="1" x14ac:dyDescent="0.25">
      <c r="A18" s="29" t="s">
        <v>26</v>
      </c>
      <c r="B18" s="37">
        <v>5</v>
      </c>
      <c r="C18" s="31">
        <f>100/D3*B18</f>
        <v>6.6666666666666661</v>
      </c>
    </row>
    <row r="19" spans="1:3" ht="18.75" customHeight="1" x14ac:dyDescent="0.25">
      <c r="A19" s="29" t="s">
        <v>27</v>
      </c>
      <c r="B19" s="37">
        <v>11</v>
      </c>
      <c r="C19" s="31">
        <f>100/D3*B19</f>
        <v>14.666666666666666</v>
      </c>
    </row>
    <row r="20" spans="1:3" ht="18.75" customHeight="1" x14ac:dyDescent="0.25">
      <c r="A20" s="29" t="s">
        <v>28</v>
      </c>
      <c r="B20" s="37">
        <v>5</v>
      </c>
      <c r="C20" s="31">
        <f>100/D3*B20</f>
        <v>6.6666666666666661</v>
      </c>
    </row>
    <row r="21" spans="1:3" ht="18.75" x14ac:dyDescent="0.25">
      <c r="A21" s="165" t="s">
        <v>29</v>
      </c>
      <c r="B21" s="86">
        <f>SUM(B22:B25)</f>
        <v>81</v>
      </c>
      <c r="C21" s="87" t="str">
        <f>IF(B21=B3,"ПРАВИЛЬНО","НЕПРАВИЛЬНО")</f>
        <v>ПРАВИЛЬНО</v>
      </c>
    </row>
    <row r="22" spans="1:3" ht="18.75" customHeight="1" x14ac:dyDescent="0.25">
      <c r="A22" s="32" t="s">
        <v>30</v>
      </c>
      <c r="B22" s="36">
        <v>0</v>
      </c>
      <c r="C22" s="31">
        <f>100/B3*B22</f>
        <v>0</v>
      </c>
    </row>
    <row r="23" spans="1:3" ht="18.75" x14ac:dyDescent="0.25">
      <c r="A23" s="29" t="s">
        <v>31</v>
      </c>
      <c r="B23" s="37">
        <v>24</v>
      </c>
      <c r="C23" s="31">
        <f>100/B3*B23</f>
        <v>29.629629629629626</v>
      </c>
    </row>
    <row r="24" spans="1:3" ht="18.75" x14ac:dyDescent="0.25">
      <c r="A24" s="29" t="s">
        <v>32</v>
      </c>
      <c r="B24" s="37">
        <v>21</v>
      </c>
      <c r="C24" s="31">
        <f>100/B3*B24</f>
        <v>25.925925925925924</v>
      </c>
    </row>
    <row r="25" spans="1:3" ht="18.75" customHeight="1" x14ac:dyDescent="0.25">
      <c r="A25" s="29" t="s">
        <v>33</v>
      </c>
      <c r="B25" s="37">
        <v>36</v>
      </c>
      <c r="C25" s="31">
        <f>100/B3*B25</f>
        <v>44.444444444444443</v>
      </c>
    </row>
    <row r="26" spans="1:3" ht="18.75" x14ac:dyDescent="0.25">
      <c r="A26" s="165" t="s">
        <v>122</v>
      </c>
      <c r="B26" s="86">
        <f>SUM(B27:B30)</f>
        <v>65</v>
      </c>
      <c r="C26" s="87" t="str">
        <f>IF(B26=D3,"ПРАВИЛЬНО","НЕПРАВИЛЬНО")</f>
        <v>НЕПРАВИЛЬНО</v>
      </c>
    </row>
    <row r="27" spans="1:3" ht="18.75" customHeight="1" x14ac:dyDescent="0.25">
      <c r="A27" s="34" t="s">
        <v>40</v>
      </c>
      <c r="B27" s="37">
        <v>27</v>
      </c>
      <c r="C27" s="31">
        <f>100/D3*B27</f>
        <v>36</v>
      </c>
    </row>
    <row r="28" spans="1:3" ht="18.75" customHeight="1" x14ac:dyDescent="0.25">
      <c r="A28" s="34" t="s">
        <v>34</v>
      </c>
      <c r="B28" s="37">
        <v>17</v>
      </c>
      <c r="C28" s="31">
        <f>100/D3*B28</f>
        <v>22.666666666666664</v>
      </c>
    </row>
    <row r="29" spans="1:3" ht="18.75" customHeight="1" x14ac:dyDescent="0.25">
      <c r="A29" s="34" t="s">
        <v>35</v>
      </c>
      <c r="B29" s="37">
        <v>10</v>
      </c>
      <c r="C29" s="31">
        <f>100/D3*B29</f>
        <v>13.333333333333332</v>
      </c>
    </row>
    <row r="30" spans="1:3" ht="18.75" customHeight="1" x14ac:dyDescent="0.25">
      <c r="A30" s="34" t="s">
        <v>36</v>
      </c>
      <c r="B30" s="37">
        <v>11</v>
      </c>
      <c r="C30" s="31">
        <f>100/D3*B30</f>
        <v>14.666666666666666</v>
      </c>
    </row>
    <row r="31" spans="1:3" ht="18.75" x14ac:dyDescent="0.25">
      <c r="A31" s="88" t="s">
        <v>123</v>
      </c>
      <c r="B31" s="86">
        <f>SUM(B32:B35)</f>
        <v>75</v>
      </c>
      <c r="C31" s="87" t="str">
        <f>IF(B31=D3,"ПРАВИЛЬНО","НЕПРАВИЛЬНО")</f>
        <v>ПРАВИЛЬНО</v>
      </c>
    </row>
    <row r="32" spans="1:3" ht="18.75" customHeight="1" x14ac:dyDescent="0.25">
      <c r="A32" s="29" t="s">
        <v>40</v>
      </c>
      <c r="B32" s="37">
        <v>27</v>
      </c>
      <c r="C32" s="31">
        <f>100/D3*B32</f>
        <v>36</v>
      </c>
    </row>
    <row r="33" spans="1:3" ht="18.75" customHeight="1" x14ac:dyDescent="0.25">
      <c r="A33" s="29" t="s">
        <v>34</v>
      </c>
      <c r="B33" s="37">
        <v>17</v>
      </c>
      <c r="C33" s="31">
        <f>100/D3*B33</f>
        <v>22.666666666666664</v>
      </c>
    </row>
    <row r="34" spans="1:3" ht="18.75" customHeight="1" x14ac:dyDescent="0.25">
      <c r="A34" s="29" t="s">
        <v>35</v>
      </c>
      <c r="B34" s="37">
        <v>20</v>
      </c>
      <c r="C34" s="31">
        <f>100/D3*B34</f>
        <v>26.666666666666664</v>
      </c>
    </row>
    <row r="35" spans="1:3" ht="18.75" customHeight="1" x14ac:dyDescent="0.25">
      <c r="A35" s="29" t="s">
        <v>36</v>
      </c>
      <c r="B35" s="37">
        <v>11</v>
      </c>
      <c r="C35" s="31">
        <f>100/D3*B35</f>
        <v>14.666666666666666</v>
      </c>
    </row>
    <row r="36" spans="1:3" ht="18.75" x14ac:dyDescent="0.25">
      <c r="A36" s="165" t="s">
        <v>37</v>
      </c>
      <c r="B36" s="86">
        <f>SUM(B37:B38)</f>
        <v>75</v>
      </c>
      <c r="C36" s="87" t="str">
        <f>IF(B36=D3,"ПРАВИЛЬНО","НЕПРАВИЛЬНО")</f>
        <v>ПРАВИЛЬНО</v>
      </c>
    </row>
    <row r="37" spans="1:3" ht="18.75" customHeight="1" x14ac:dyDescent="0.25">
      <c r="A37" s="29" t="s">
        <v>38</v>
      </c>
      <c r="B37" s="37">
        <v>47</v>
      </c>
      <c r="C37" s="31">
        <f>100/D3*B37</f>
        <v>62.666666666666664</v>
      </c>
    </row>
    <row r="38" spans="1:3" ht="18.75" customHeight="1" x14ac:dyDescent="0.25">
      <c r="A38" s="29" t="s">
        <v>39</v>
      </c>
      <c r="B38" s="37">
        <v>28</v>
      </c>
      <c r="C38" s="31">
        <f>100/D3*B38</f>
        <v>37.333333333333329</v>
      </c>
    </row>
    <row r="39" spans="1:3" ht="18.75" x14ac:dyDescent="0.3">
      <c r="A39" s="22"/>
      <c r="B39" s="25"/>
      <c r="C39" s="26"/>
    </row>
  </sheetData>
  <mergeCells count="1">
    <mergeCell ref="A1:C1"/>
  </mergeCells>
  <conditionalFormatting sqref="E13">
    <cfRule type="cellIs" dxfId="0" priority="2" operator="greaterThan">
      <formula>SUM($B$16:$B$20)&lt;&gt;$B$3</formula>
    </cfRule>
  </conditionalFormatting>
  <pageMargins left="0.7" right="0.7" top="0.75" bottom="0.75" header="0.3" footer="0.3"/>
  <pageSetup paperSize="9" scale="86" orientation="landscape" r:id="rId1"/>
  <rowBreaks count="1" manualBreakCount="1">
    <brk id="20" max="2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24"/>
  <sheetViews>
    <sheetView view="pageBreakPreview" zoomScale="70" zoomScaleSheetLayoutView="70" workbookViewId="0">
      <selection activeCell="F7" sqref="F7"/>
    </sheetView>
  </sheetViews>
  <sheetFormatPr defaultRowHeight="15" x14ac:dyDescent="0.25"/>
  <cols>
    <col min="1" max="1" width="35.7109375" customWidth="1"/>
    <col min="2" max="2" width="16.42578125" style="5" customWidth="1"/>
    <col min="3" max="3" width="35" customWidth="1"/>
    <col min="4" max="4" width="29.140625" customWidth="1"/>
    <col min="5" max="5" width="16.140625" style="5" customWidth="1"/>
    <col min="6" max="6" width="35.85546875" customWidth="1"/>
  </cols>
  <sheetData>
    <row r="1" spans="1:6" ht="23.25" customHeight="1" x14ac:dyDescent="0.3">
      <c r="A1" s="606" t="s">
        <v>124</v>
      </c>
      <c r="B1" s="606"/>
      <c r="C1" s="606"/>
      <c r="D1" s="606"/>
      <c r="E1" s="606"/>
      <c r="F1" s="606"/>
    </row>
    <row r="2" spans="1:6" ht="102" customHeight="1" x14ac:dyDescent="0.25">
      <c r="A2" s="159" t="s">
        <v>125</v>
      </c>
      <c r="B2" s="159" t="s">
        <v>126</v>
      </c>
      <c r="C2" s="159" t="s">
        <v>256</v>
      </c>
      <c r="D2" s="159" t="s">
        <v>125</v>
      </c>
      <c r="E2" s="159" t="s">
        <v>126</v>
      </c>
      <c r="F2" s="159" t="s">
        <v>257</v>
      </c>
    </row>
    <row r="3" spans="1:6" ht="37.5" x14ac:dyDescent="0.25">
      <c r="A3" s="75" t="s">
        <v>127</v>
      </c>
      <c r="B3" s="35">
        <f>B4+B5+B6+E5+B8+B9+B10+B11+B12+B13+B14+B15+B16+B17+B18+B19+B21+B22+B23+B24</f>
        <v>4</v>
      </c>
      <c r="C3" s="98"/>
      <c r="D3" s="75" t="s">
        <v>128</v>
      </c>
      <c r="E3" s="35">
        <f>E4+E5+E6+E8+E9+E10+E11+E12+E13+E14+E15+E16</f>
        <v>5</v>
      </c>
      <c r="F3" s="98"/>
    </row>
    <row r="4" spans="1:6" ht="187.5" x14ac:dyDescent="0.25">
      <c r="A4" s="170" t="s">
        <v>341</v>
      </c>
      <c r="B4" s="21">
        <v>1</v>
      </c>
      <c r="C4" s="97" t="s">
        <v>342</v>
      </c>
      <c r="D4" s="345" t="s">
        <v>349</v>
      </c>
      <c r="E4" s="21">
        <v>4</v>
      </c>
      <c r="F4" s="67" t="s">
        <v>350</v>
      </c>
    </row>
    <row r="5" spans="1:6" ht="156.75" customHeight="1" x14ac:dyDescent="0.25">
      <c r="A5" s="76" t="s">
        <v>343</v>
      </c>
      <c r="B5" s="21">
        <v>1</v>
      </c>
      <c r="C5" s="341" t="s">
        <v>344</v>
      </c>
      <c r="D5" s="76" t="s">
        <v>661</v>
      </c>
      <c r="E5" s="21">
        <v>1</v>
      </c>
      <c r="F5" s="341" t="s">
        <v>660</v>
      </c>
    </row>
    <row r="6" spans="1:6" ht="102.75" customHeight="1" x14ac:dyDescent="0.25">
      <c r="A6" s="76" t="s">
        <v>345</v>
      </c>
      <c r="B6" s="21">
        <v>1</v>
      </c>
      <c r="C6" s="341" t="s">
        <v>346</v>
      </c>
      <c r="D6" s="76"/>
      <c r="E6" s="21"/>
      <c r="F6" s="67"/>
    </row>
    <row r="7" spans="1:6" s="473" customFormat="1" ht="102.75" customHeight="1" x14ac:dyDescent="0.25">
      <c r="A7" s="76" t="s">
        <v>347</v>
      </c>
      <c r="B7" s="474">
        <v>1</v>
      </c>
      <c r="C7" s="476" t="s">
        <v>348</v>
      </c>
      <c r="D7" s="76"/>
      <c r="E7" s="474"/>
      <c r="F7" s="478" t="s">
        <v>726</v>
      </c>
    </row>
    <row r="8" spans="1:6" ht="18.75" hidden="1" x14ac:dyDescent="0.25">
      <c r="A8" s="76"/>
      <c r="B8" s="21"/>
      <c r="C8" s="97"/>
      <c r="D8" s="76"/>
      <c r="E8" s="21"/>
      <c r="F8" s="67"/>
    </row>
    <row r="9" spans="1:6" ht="18.75" hidden="1" x14ac:dyDescent="0.25">
      <c r="A9" s="76"/>
      <c r="B9" s="21"/>
      <c r="C9" s="97"/>
      <c r="D9" s="76"/>
      <c r="E9" s="21"/>
      <c r="F9" s="67"/>
    </row>
    <row r="10" spans="1:6" ht="18.75" hidden="1" x14ac:dyDescent="0.25">
      <c r="A10" s="76"/>
      <c r="B10" s="21"/>
      <c r="C10" s="67"/>
      <c r="D10" s="76"/>
      <c r="E10" s="21"/>
      <c r="F10" s="67"/>
    </row>
    <row r="11" spans="1:6" ht="18.75" hidden="1" x14ac:dyDescent="0.25">
      <c r="A11" s="76"/>
      <c r="B11" s="21"/>
      <c r="C11" s="67"/>
      <c r="D11" s="76"/>
      <c r="E11" s="21"/>
      <c r="F11" s="67"/>
    </row>
    <row r="12" spans="1:6" ht="18.75" hidden="1" x14ac:dyDescent="0.25">
      <c r="A12" s="76"/>
      <c r="B12" s="21"/>
      <c r="C12" s="67"/>
      <c r="D12" s="76"/>
      <c r="E12" s="21"/>
      <c r="F12" s="67"/>
    </row>
    <row r="13" spans="1:6" ht="18.75" hidden="1" x14ac:dyDescent="0.25">
      <c r="A13" s="76"/>
      <c r="B13" s="21"/>
      <c r="C13" s="67"/>
      <c r="D13" s="76"/>
      <c r="E13" s="21"/>
      <c r="F13" s="67"/>
    </row>
    <row r="14" spans="1:6" ht="18.75" hidden="1" x14ac:dyDescent="0.25">
      <c r="A14" s="76"/>
      <c r="B14" s="21"/>
      <c r="C14" s="67"/>
      <c r="D14" s="76"/>
      <c r="E14" s="21"/>
      <c r="F14" s="67"/>
    </row>
    <row r="15" spans="1:6" ht="18.75" hidden="1" x14ac:dyDescent="0.25">
      <c r="A15" s="76"/>
      <c r="B15" s="21"/>
      <c r="C15" s="67"/>
      <c r="D15" s="76"/>
      <c r="E15" s="21"/>
      <c r="F15" s="67"/>
    </row>
    <row r="16" spans="1:6" ht="18.75" hidden="1" x14ac:dyDescent="0.25">
      <c r="A16" s="76"/>
      <c r="B16" s="21"/>
      <c r="C16" s="67"/>
      <c r="D16" s="76"/>
      <c r="E16" s="21"/>
      <c r="F16" s="67"/>
    </row>
    <row r="17" spans="1:6" ht="42" customHeight="1" x14ac:dyDescent="0.25">
      <c r="A17" s="607" t="s">
        <v>272</v>
      </c>
      <c r="B17" s="608"/>
      <c r="C17" s="608"/>
      <c r="D17" s="608"/>
      <c r="E17" s="608"/>
      <c r="F17" s="609"/>
    </row>
    <row r="18" spans="1:6" ht="37.5" customHeight="1" x14ac:dyDescent="0.25">
      <c r="A18" s="610" t="s">
        <v>269</v>
      </c>
      <c r="B18" s="611"/>
      <c r="C18" s="612"/>
      <c r="D18" s="226" t="s">
        <v>270</v>
      </c>
      <c r="E18" s="616" t="s">
        <v>271</v>
      </c>
      <c r="F18" s="617"/>
    </row>
    <row r="19" spans="1:6" ht="18.75" x14ac:dyDescent="0.25">
      <c r="A19" s="613" t="s">
        <v>553</v>
      </c>
      <c r="B19" s="614"/>
      <c r="C19" s="615"/>
      <c r="D19" s="480">
        <v>3</v>
      </c>
      <c r="E19" s="618" t="s">
        <v>554</v>
      </c>
      <c r="F19" s="619"/>
    </row>
    <row r="20" spans="1:6" s="473" customFormat="1" ht="18.75" x14ac:dyDescent="0.25">
      <c r="A20" s="613" t="s">
        <v>670</v>
      </c>
      <c r="B20" s="614"/>
      <c r="C20" s="615"/>
      <c r="D20" s="480">
        <v>1</v>
      </c>
      <c r="E20" s="621" t="s">
        <v>671</v>
      </c>
      <c r="F20" s="620"/>
    </row>
    <row r="21" spans="1:6" ht="18.75" x14ac:dyDescent="0.25">
      <c r="A21" s="613" t="s">
        <v>555</v>
      </c>
      <c r="B21" s="614"/>
      <c r="C21" s="615"/>
      <c r="D21" s="480">
        <v>2</v>
      </c>
      <c r="E21" s="618" t="s">
        <v>556</v>
      </c>
      <c r="F21" s="619"/>
    </row>
    <row r="22" spans="1:6" ht="18.75" x14ac:dyDescent="0.25">
      <c r="A22" s="613" t="s">
        <v>557</v>
      </c>
      <c r="B22" s="614"/>
      <c r="C22" s="615"/>
      <c r="D22" s="480">
        <v>2</v>
      </c>
      <c r="E22" s="618" t="s">
        <v>558</v>
      </c>
      <c r="F22" s="619"/>
    </row>
    <row r="23" spans="1:6" ht="18.75" x14ac:dyDescent="0.25">
      <c r="A23" s="613" t="s">
        <v>559</v>
      </c>
      <c r="B23" s="614"/>
      <c r="C23" s="615"/>
      <c r="D23" s="480">
        <v>5</v>
      </c>
      <c r="E23" s="618" t="s">
        <v>560</v>
      </c>
      <c r="F23" s="619"/>
    </row>
    <row r="24" spans="1:6" ht="18.75" x14ac:dyDescent="0.25">
      <c r="A24" s="613" t="s">
        <v>561</v>
      </c>
      <c r="B24" s="614"/>
      <c r="C24" s="615"/>
      <c r="D24" s="480">
        <v>10</v>
      </c>
      <c r="E24" s="618" t="s">
        <v>562</v>
      </c>
      <c r="F24" s="620"/>
    </row>
  </sheetData>
  <sheetProtection sort="0" autoFilter="0" pivotTables="0"/>
  <mergeCells count="16">
    <mergeCell ref="A22:C22"/>
    <mergeCell ref="A23:C23"/>
    <mergeCell ref="A24:C24"/>
    <mergeCell ref="E18:F18"/>
    <mergeCell ref="E19:F19"/>
    <mergeCell ref="E21:F21"/>
    <mergeCell ref="E22:F22"/>
    <mergeCell ref="E23:F23"/>
    <mergeCell ref="E24:F24"/>
    <mergeCell ref="A20:C20"/>
    <mergeCell ref="E20:F20"/>
    <mergeCell ref="A1:F1"/>
    <mergeCell ref="A17:F17"/>
    <mergeCell ref="A18:C18"/>
    <mergeCell ref="A19:C19"/>
    <mergeCell ref="A21:C21"/>
  </mergeCells>
  <hyperlinks>
    <hyperlink ref="E19" r:id="rId1" location="zaezdi" xr:uid="{EE073C27-E1E6-4045-8BB1-A6DD7C2AD3CE}"/>
    <hyperlink ref="E21" r:id="rId2" xr:uid="{10FBD055-4C32-42F5-AB02-120F4A04F78A}"/>
    <hyperlink ref="E22" r:id="rId3" xr:uid="{68D39D5B-E283-4BB5-8F25-BCAB90ABFF14}"/>
    <hyperlink ref="E23" r:id="rId4" xr:uid="{2C653C99-67E5-4434-812D-CEEA81C2DD6C}"/>
    <hyperlink ref="E24" r:id="rId5" xr:uid="{9E97C8F2-1EC4-453E-9FE9-B0BD34405008}"/>
    <hyperlink ref="E20" r:id="rId6" xr:uid="{15C9EAFE-81EB-42E6-A1D9-9204DB83834F}"/>
  </hyperlinks>
  <pageMargins left="0.7" right="0.7" top="0.75" bottom="0.75" header="0.3" footer="0.3"/>
  <pageSetup paperSize="9" orientation="landscape" r:id="rId7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20"/>
  <sheetViews>
    <sheetView view="pageBreakPreview" zoomScaleSheetLayoutView="100" workbookViewId="0">
      <selection activeCell="D10" sqref="D10"/>
    </sheetView>
  </sheetViews>
  <sheetFormatPr defaultRowHeight="15" x14ac:dyDescent="0.25"/>
  <cols>
    <col min="1" max="1" width="27.140625" customWidth="1"/>
    <col min="2" max="2" width="67.42578125" customWidth="1"/>
  </cols>
  <sheetData>
    <row r="1" spans="1:2" ht="18.75" x14ac:dyDescent="0.25">
      <c r="A1" s="542" t="s">
        <v>45</v>
      </c>
      <c r="B1" s="542"/>
    </row>
    <row r="2" spans="1:2" ht="18.75" customHeight="1" x14ac:dyDescent="0.25">
      <c r="A2" s="563" t="s">
        <v>46</v>
      </c>
      <c r="B2" s="225" t="s">
        <v>47</v>
      </c>
    </row>
    <row r="3" spans="1:2" ht="57.75" customHeight="1" x14ac:dyDescent="0.25">
      <c r="A3" s="563"/>
      <c r="B3" s="161" t="s">
        <v>48</v>
      </c>
    </row>
    <row r="4" spans="1:2" ht="18.75" x14ac:dyDescent="0.25">
      <c r="A4" s="30" t="s">
        <v>72</v>
      </c>
      <c r="B4" s="21">
        <v>1</v>
      </c>
    </row>
    <row r="5" spans="1:2" ht="18.75" x14ac:dyDescent="0.25">
      <c r="A5" s="33" t="s">
        <v>76</v>
      </c>
      <c r="B5" s="24">
        <v>2</v>
      </c>
    </row>
    <row r="6" spans="1:2" ht="18.75" x14ac:dyDescent="0.25">
      <c r="A6" s="53" t="s">
        <v>183</v>
      </c>
      <c r="B6" s="80">
        <v>1</v>
      </c>
    </row>
    <row r="7" spans="1:2" ht="18.75" x14ac:dyDescent="0.25">
      <c r="A7" s="53" t="s">
        <v>73</v>
      </c>
      <c r="B7" s="80"/>
    </row>
    <row r="8" spans="1:2" ht="18.75" x14ac:dyDescent="0.25">
      <c r="A8" s="33" t="s">
        <v>190</v>
      </c>
      <c r="B8" s="24">
        <v>7</v>
      </c>
    </row>
    <row r="9" spans="1:2" ht="18.75" x14ac:dyDescent="0.25">
      <c r="A9" s="53" t="s">
        <v>77</v>
      </c>
      <c r="B9" s="100"/>
    </row>
    <row r="10" spans="1:2" ht="18.75" x14ac:dyDescent="0.25">
      <c r="A10" s="53" t="s">
        <v>75</v>
      </c>
      <c r="B10" s="80"/>
    </row>
    <row r="11" spans="1:2" ht="18.75" x14ac:dyDescent="0.25">
      <c r="A11" s="53" t="s">
        <v>79</v>
      </c>
      <c r="B11" s="80"/>
    </row>
    <row r="12" spans="1:2" ht="18.75" x14ac:dyDescent="0.25">
      <c r="A12" s="53" t="s">
        <v>80</v>
      </c>
      <c r="B12" s="80"/>
    </row>
    <row r="13" spans="1:2" ht="18.75" x14ac:dyDescent="0.25">
      <c r="A13" s="53" t="s">
        <v>184</v>
      </c>
      <c r="B13" s="80"/>
    </row>
    <row r="14" spans="1:2" ht="37.5" x14ac:dyDescent="0.25">
      <c r="A14" s="33" t="s">
        <v>185</v>
      </c>
      <c r="B14" s="80"/>
    </row>
    <row r="15" spans="1:2" ht="18.75" x14ac:dyDescent="0.25">
      <c r="A15" s="66" t="s">
        <v>74</v>
      </c>
      <c r="B15" s="100"/>
    </row>
    <row r="16" spans="1:2" ht="18.75" x14ac:dyDescent="0.25">
      <c r="A16" s="53" t="s">
        <v>78</v>
      </c>
      <c r="B16" s="80"/>
    </row>
    <row r="17" spans="1:2" ht="18.75" x14ac:dyDescent="0.25">
      <c r="A17" s="53" t="s">
        <v>225</v>
      </c>
      <c r="B17" s="80"/>
    </row>
    <row r="18" spans="1:2" ht="18.75" x14ac:dyDescent="0.25">
      <c r="A18" s="53" t="s">
        <v>262</v>
      </c>
      <c r="B18" s="80"/>
    </row>
    <row r="19" spans="1:2" ht="18.75" x14ac:dyDescent="0.25">
      <c r="A19" s="166" t="s">
        <v>81</v>
      </c>
      <c r="B19" s="81">
        <f>B18+B17+B16+B15+B14+B13+B12+B11+B10+B9+B8+B7++B6+B5+B4</f>
        <v>11</v>
      </c>
    </row>
    <row r="20" spans="1:2" ht="18.75" x14ac:dyDescent="0.3">
      <c r="A20" s="22"/>
      <c r="B20" s="22"/>
    </row>
  </sheetData>
  <mergeCells count="2">
    <mergeCell ref="A1:B1"/>
    <mergeCell ref="A2:A3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K6"/>
  <sheetViews>
    <sheetView view="pageBreakPreview" zoomScale="50" zoomScaleSheetLayoutView="50" workbookViewId="0">
      <selection activeCell="P4" sqref="P4"/>
    </sheetView>
  </sheetViews>
  <sheetFormatPr defaultRowHeight="15" x14ac:dyDescent="0.25"/>
  <cols>
    <col min="2" max="2" width="26.5703125" customWidth="1"/>
    <col min="5" max="5" width="18.85546875" customWidth="1"/>
    <col min="8" max="8" width="18.85546875" customWidth="1"/>
    <col min="11" max="11" width="18.5703125" customWidth="1"/>
  </cols>
  <sheetData>
    <row r="1" spans="1:11" ht="21" customHeight="1" x14ac:dyDescent="0.3">
      <c r="A1" s="227" t="s">
        <v>277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</row>
    <row r="2" spans="1:11" ht="48" customHeight="1" x14ac:dyDescent="0.3">
      <c r="A2" s="629"/>
      <c r="B2" s="629"/>
      <c r="C2" s="630" t="s">
        <v>273</v>
      </c>
      <c r="D2" s="630"/>
      <c r="E2" s="630"/>
      <c r="F2" s="622" t="s">
        <v>270</v>
      </c>
      <c r="G2" s="623"/>
      <c r="H2" s="624"/>
      <c r="I2" s="622" t="s">
        <v>279</v>
      </c>
      <c r="J2" s="623"/>
      <c r="K2" s="624"/>
    </row>
    <row r="3" spans="1:11" ht="47.25" customHeight="1" x14ac:dyDescent="0.3">
      <c r="A3" s="627" t="s">
        <v>274</v>
      </c>
      <c r="B3" s="627"/>
      <c r="C3" s="625" t="s">
        <v>549</v>
      </c>
      <c r="D3" s="625"/>
      <c r="E3" s="625"/>
      <c r="F3" s="625">
        <v>20</v>
      </c>
      <c r="G3" s="625"/>
      <c r="H3" s="625"/>
      <c r="I3" s="625" t="s">
        <v>550</v>
      </c>
      <c r="J3" s="625"/>
      <c r="K3" s="625"/>
    </row>
    <row r="4" spans="1:11" ht="44.25" customHeight="1" x14ac:dyDescent="0.3">
      <c r="A4" s="627" t="s">
        <v>275</v>
      </c>
      <c r="B4" s="627"/>
      <c r="C4" s="625"/>
      <c r="D4" s="625"/>
      <c r="E4" s="625"/>
      <c r="F4" s="625"/>
      <c r="G4" s="625"/>
      <c r="H4" s="625"/>
      <c r="I4" s="625"/>
      <c r="J4" s="625"/>
      <c r="K4" s="625"/>
    </row>
    <row r="5" spans="1:11" ht="50.25" customHeight="1" x14ac:dyDescent="0.3">
      <c r="A5" s="627" t="s">
        <v>276</v>
      </c>
      <c r="B5" s="627"/>
      <c r="C5" s="625" t="s">
        <v>551</v>
      </c>
      <c r="D5" s="625"/>
      <c r="E5" s="625"/>
      <c r="F5" s="626">
        <v>21</v>
      </c>
      <c r="G5" s="626"/>
      <c r="H5" s="626"/>
      <c r="I5" s="625" t="s">
        <v>552</v>
      </c>
      <c r="J5" s="625"/>
      <c r="K5" s="625"/>
    </row>
    <row r="6" spans="1:11" ht="51" customHeight="1" x14ac:dyDescent="0.3">
      <c r="A6" s="628" t="s">
        <v>278</v>
      </c>
      <c r="B6" s="628"/>
      <c r="C6" s="625"/>
      <c r="D6" s="625"/>
      <c r="E6" s="625"/>
      <c r="F6" s="625"/>
      <c r="G6" s="625"/>
      <c r="H6" s="625"/>
      <c r="I6" s="625"/>
      <c r="J6" s="625"/>
      <c r="K6" s="625"/>
    </row>
  </sheetData>
  <mergeCells count="20">
    <mergeCell ref="C2:E2"/>
    <mergeCell ref="C3:E3"/>
    <mergeCell ref="C4:E4"/>
    <mergeCell ref="C5:E5"/>
    <mergeCell ref="C6:E6"/>
    <mergeCell ref="A3:B3"/>
    <mergeCell ref="A4:B4"/>
    <mergeCell ref="A5:B5"/>
    <mergeCell ref="A6:B6"/>
    <mergeCell ref="A2:B2"/>
    <mergeCell ref="F6:H6"/>
    <mergeCell ref="I3:K3"/>
    <mergeCell ref="I4:K4"/>
    <mergeCell ref="I5:K5"/>
    <mergeCell ref="I6:K6"/>
    <mergeCell ref="F2:H2"/>
    <mergeCell ref="I2:K2"/>
    <mergeCell ref="F3:H3"/>
    <mergeCell ref="F4:H4"/>
    <mergeCell ref="F5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3</vt:i4>
      </vt:variant>
    </vt:vector>
  </HeadingPairs>
  <TitlesOfParts>
    <vt:vector size="24" baseType="lpstr">
      <vt:lpstr>Титул</vt:lpstr>
      <vt:lpstr>Общие сведения</vt:lpstr>
      <vt:lpstr>Раздел 1,1.1</vt:lpstr>
      <vt:lpstr>Раздел 1.2</vt:lpstr>
      <vt:lpstr>Раздел 2</vt:lpstr>
      <vt:lpstr>Раздел 3</vt:lpstr>
      <vt:lpstr>Раздел 4</vt:lpstr>
      <vt:lpstr>Раздел 5, 5.1</vt:lpstr>
      <vt:lpstr>Раздел 5.2</vt:lpstr>
      <vt:lpstr>Раздел 5.3</vt:lpstr>
      <vt:lpstr>Раздел 6</vt:lpstr>
      <vt:lpstr>Раздел 7</vt:lpstr>
      <vt:lpstr>Раздел 8, 8.1</vt:lpstr>
      <vt:lpstr>Раздел 8.2</vt:lpstr>
      <vt:lpstr>Раздел 8.3</vt:lpstr>
      <vt:lpstr>Раздел 9</vt:lpstr>
      <vt:lpstr>Раздел 10, 10.1</vt:lpstr>
      <vt:lpstr>Раздел 10.2</vt:lpstr>
      <vt:lpstr>Раздел 10.3</vt:lpstr>
      <vt:lpstr>Раздел 10.4</vt:lpstr>
      <vt:lpstr>Раздел 10.5</vt:lpstr>
      <vt:lpstr>'Раздел 1,1.1'!Область_печати</vt:lpstr>
      <vt:lpstr>'Раздел 10, 10.1'!Область_печати</vt:lpstr>
      <vt:lpstr>'Раздел 10.2'!Область_печати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2020-05-29T04:59:01Z</cp:lastPrinted>
  <dcterms:created xsi:type="dcterms:W3CDTF">2013-11-25T08:04:18Z</dcterms:created>
  <dcterms:modified xsi:type="dcterms:W3CDTF">2024-11-01T09:50:38Z</dcterms:modified>
</cp:coreProperties>
</file>