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PC2021\Desktop\Защита МЗ 2023\"/>
    </mc:Choice>
  </mc:AlternateContent>
  <bookViews>
    <workbookView xWindow="0" yWindow="0" windowWidth="20490" windowHeight="7155" tabRatio="715" firstSheet="5" activeTab="6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52511"/>
</workbook>
</file>

<file path=xl/calcChain.xml><?xml version="1.0" encoding="utf-8"?>
<calcChain xmlns="http://schemas.openxmlformats.org/spreadsheetml/2006/main">
  <c r="L124" i="33" l="1"/>
  <c r="B10" i="32" l="1"/>
  <c r="E3" i="29" l="1"/>
  <c r="B19" i="30" l="1"/>
  <c r="B10" i="35" l="1"/>
  <c r="C5" i="9"/>
  <c r="L113" i="33"/>
  <c r="D101" i="33"/>
  <c r="C101" i="33"/>
  <c r="D5" i="33" l="1"/>
  <c r="B3" i="29" l="1"/>
  <c r="I5" i="9" l="1"/>
  <c r="B5" i="9" l="1"/>
  <c r="E5" i="35" l="1"/>
  <c r="E10" i="35" s="1"/>
  <c r="D5" i="35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20" i="33" l="1"/>
  <c r="K120" i="33"/>
  <c r="J120" i="33"/>
  <c r="I120" i="33"/>
  <c r="H120" i="33"/>
  <c r="G120" i="33"/>
  <c r="D120" i="33"/>
  <c r="C120" i="33"/>
  <c r="L117" i="33"/>
  <c r="L112" i="33" s="1"/>
  <c r="K117" i="33"/>
  <c r="J117" i="33"/>
  <c r="I117" i="33"/>
  <c r="H117" i="33"/>
  <c r="G117" i="33"/>
  <c r="D117" i="33"/>
  <c r="C117" i="33"/>
  <c r="K113" i="33"/>
  <c r="J113" i="33"/>
  <c r="I113" i="33"/>
  <c r="H113" i="33"/>
  <c r="G113" i="33"/>
  <c r="D113" i="33"/>
  <c r="C113" i="33"/>
  <c r="L107" i="33"/>
  <c r="K107" i="33"/>
  <c r="J107" i="33"/>
  <c r="I107" i="33"/>
  <c r="H107" i="33"/>
  <c r="G107" i="33"/>
  <c r="D107" i="33"/>
  <c r="C107" i="33"/>
  <c r="L101" i="33"/>
  <c r="K101" i="33"/>
  <c r="J101" i="33"/>
  <c r="I101" i="33"/>
  <c r="H101" i="33"/>
  <c r="G101" i="33"/>
  <c r="L97" i="33"/>
  <c r="K97" i="33"/>
  <c r="J97" i="33"/>
  <c r="I97" i="33"/>
  <c r="H97" i="33"/>
  <c r="H96" i="33" s="1"/>
  <c r="G97" i="33"/>
  <c r="D97" i="33"/>
  <c r="C97" i="33"/>
  <c r="L91" i="33"/>
  <c r="K91" i="33"/>
  <c r="J91" i="33"/>
  <c r="I91" i="33"/>
  <c r="H91" i="33"/>
  <c r="G91" i="33"/>
  <c r="D91" i="33"/>
  <c r="C91" i="33"/>
  <c r="L85" i="33"/>
  <c r="K85" i="33"/>
  <c r="J85" i="33"/>
  <c r="I85" i="33"/>
  <c r="I80" i="33" s="1"/>
  <c r="H85" i="33"/>
  <c r="G85" i="33"/>
  <c r="D85" i="33"/>
  <c r="C85" i="33"/>
  <c r="L81" i="33"/>
  <c r="L80" i="33" s="1"/>
  <c r="K81" i="33"/>
  <c r="J81" i="33"/>
  <c r="I81" i="33"/>
  <c r="H81" i="33"/>
  <c r="H80" i="33" s="1"/>
  <c r="G81" i="33"/>
  <c r="G80" i="33" s="1"/>
  <c r="D81" i="33"/>
  <c r="C81" i="33"/>
  <c r="C80" i="33" s="1"/>
  <c r="K80" i="33"/>
  <c r="J80" i="33"/>
  <c r="L75" i="33"/>
  <c r="K75" i="33"/>
  <c r="J75" i="33"/>
  <c r="I75" i="33"/>
  <c r="H75" i="33"/>
  <c r="G75" i="33"/>
  <c r="D75" i="33"/>
  <c r="C75" i="33"/>
  <c r="L71" i="33"/>
  <c r="K71" i="33"/>
  <c r="J71" i="33"/>
  <c r="I71" i="33"/>
  <c r="H71" i="33"/>
  <c r="G71" i="33"/>
  <c r="D71" i="33"/>
  <c r="C71" i="33"/>
  <c r="L67" i="33"/>
  <c r="L66" i="33" s="1"/>
  <c r="K67" i="33"/>
  <c r="K66" i="33" s="1"/>
  <c r="J67" i="33"/>
  <c r="J66" i="33" s="1"/>
  <c r="I67" i="33"/>
  <c r="I66" i="33" s="1"/>
  <c r="H67" i="33"/>
  <c r="H66" i="33" s="1"/>
  <c r="G67" i="33"/>
  <c r="G66" i="33" s="1"/>
  <c r="D67" i="33"/>
  <c r="C67" i="33"/>
  <c r="L62" i="33"/>
  <c r="K62" i="33"/>
  <c r="J62" i="33"/>
  <c r="I62" i="33"/>
  <c r="H62" i="33"/>
  <c r="G62" i="33"/>
  <c r="D62" i="33"/>
  <c r="C62" i="33"/>
  <c r="L57" i="33"/>
  <c r="K57" i="33"/>
  <c r="J57" i="33"/>
  <c r="I57" i="33"/>
  <c r="H57" i="33"/>
  <c r="G57" i="33"/>
  <c r="D57" i="33"/>
  <c r="C57" i="33"/>
  <c r="L53" i="33"/>
  <c r="K53" i="33"/>
  <c r="K52" i="33" s="1"/>
  <c r="J53" i="33"/>
  <c r="I53" i="33"/>
  <c r="I52" i="33" s="1"/>
  <c r="H53" i="33"/>
  <c r="H52" i="33" s="1"/>
  <c r="G53" i="33"/>
  <c r="D53" i="33"/>
  <c r="C53" i="33"/>
  <c r="C52" i="33" s="1"/>
  <c r="J52" i="33"/>
  <c r="G52" i="33"/>
  <c r="L46" i="33"/>
  <c r="K46" i="33"/>
  <c r="J46" i="33"/>
  <c r="I46" i="33"/>
  <c r="H46" i="33"/>
  <c r="G46" i="33"/>
  <c r="D46" i="33"/>
  <c r="C46" i="33"/>
  <c r="L30" i="33"/>
  <c r="K30" i="33"/>
  <c r="J30" i="33"/>
  <c r="I30" i="33"/>
  <c r="H30" i="33"/>
  <c r="G30" i="33"/>
  <c r="D30" i="33"/>
  <c r="C30" i="33"/>
  <c r="L25" i="33"/>
  <c r="L24" i="33" s="1"/>
  <c r="K25" i="33"/>
  <c r="J25" i="33"/>
  <c r="J24" i="33" s="1"/>
  <c r="I25" i="33"/>
  <c r="H25" i="33"/>
  <c r="H24" i="33" s="1"/>
  <c r="G25" i="33"/>
  <c r="D25" i="33"/>
  <c r="C25" i="33"/>
  <c r="L16" i="33"/>
  <c r="K16" i="33"/>
  <c r="J16" i="33"/>
  <c r="I16" i="33"/>
  <c r="H16" i="33"/>
  <c r="G16" i="33"/>
  <c r="D16" i="33"/>
  <c r="C16" i="33"/>
  <c r="L12" i="33"/>
  <c r="K12" i="33"/>
  <c r="J12" i="33"/>
  <c r="I12" i="33"/>
  <c r="H12" i="33"/>
  <c r="G12" i="33"/>
  <c r="D12" i="33"/>
  <c r="D4" i="33" s="1"/>
  <c r="C12" i="33"/>
  <c r="L5" i="33"/>
  <c r="K5" i="33"/>
  <c r="J5" i="33"/>
  <c r="J4" i="33" s="1"/>
  <c r="I5" i="33"/>
  <c r="H5" i="33"/>
  <c r="G5" i="33"/>
  <c r="G4" i="33" s="1"/>
  <c r="C5" i="33"/>
  <c r="G24" i="33" l="1"/>
  <c r="I4" i="33"/>
  <c r="I24" i="33"/>
  <c r="D24" i="33"/>
  <c r="C24" i="33"/>
  <c r="G112" i="33"/>
  <c r="D112" i="33"/>
  <c r="J112" i="33"/>
  <c r="H112" i="33"/>
  <c r="I112" i="33"/>
  <c r="D80" i="33"/>
  <c r="G96" i="33"/>
  <c r="K96" i="33"/>
  <c r="D96" i="33"/>
  <c r="K112" i="33"/>
  <c r="C112" i="33"/>
  <c r="I96" i="33"/>
  <c r="J96" i="33"/>
  <c r="L96" i="33"/>
  <c r="C66" i="33"/>
  <c r="D66" i="33"/>
  <c r="D52" i="33"/>
  <c r="L52" i="33"/>
  <c r="L4" i="33"/>
  <c r="H4" i="33"/>
  <c r="C96" i="33"/>
  <c r="K4" i="33"/>
  <c r="C4" i="33"/>
  <c r="K24" i="33"/>
  <c r="I16" i="31" l="1"/>
  <c r="B9" i="16" l="1"/>
  <c r="D9" i="16"/>
  <c r="C9" i="16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<sst xmlns="http://schemas.openxmlformats.org/spreadsheetml/2006/main" count="1153" uniqueCount="603">
  <si>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</si>
  <si>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</si>
  <si>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</si>
  <si>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</si>
  <si>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</si>
  <si>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</si>
  <si>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</si>
  <si>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</si>
  <si>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</si>
  <si>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</si>
  <si>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</si>
  <si>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</si>
  <si>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</si>
  <si>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</si>
  <si>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</si>
  <si>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</si>
  <si>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</si>
  <si>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</si>
  <si>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</si>
  <si>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</si>
  <si>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</si>
  <si>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</si>
  <si>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</si>
  <si>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</si>
  <si>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</si>
  <si>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</si>
  <si>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</si>
  <si>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</si>
  <si>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</si>
  <si>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</si>
  <si>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</si>
  <si>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</si>
  <si>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</si>
  <si>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</si>
  <si>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</si>
  <si>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</si>
  <si>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</si>
  <si>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</si>
  <si>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</si>
  <si>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</si>
  <si>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</si>
  <si>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</si>
  <si>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</si>
  <si>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</si>
  <si>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</si>
  <si>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</si>
  <si>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</si>
  <si>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</si>
  <si>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</si>
  <si>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</si>
  <si>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</si>
  <si>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</si>
  <si>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</si>
  <si>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</si>
  <si>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</si>
  <si>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</si>
  <si>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</si>
  <si>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</si>
  <si>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</si>
  <si>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</si>
  <si>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</si>
  <si>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</si>
  <si>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</si>
  <si>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</si>
  <si>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</si>
  <si>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</si>
  <si>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</si>
  <si>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</si>
  <si>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</si>
  <si>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</si>
  <si>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</si>
  <si>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</si>
  <si>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</si>
  <si>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</si>
  <si>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</si>
  <si>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</si>
  <si>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</si>
  <si>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</si>
  <si>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</si>
  <si>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</si>
  <si>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</si>
  <si>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</si>
  <si>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</si>
  <si>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</si>
  <si>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</si>
  <si>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</si>
  <si>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</si>
  <si>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</si>
  <si>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</si>
  <si>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</si>
  <si>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</si>
  <si>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</si>
  <si>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</si>
  <si>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</si>
  <si>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</si>
  <si>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</si>
  <si>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</si>
  <si>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</si>
  <si>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</si>
  <si>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</si>
  <si>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</si>
  <si>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</si>
  <si>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</si>
  <si>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</si>
  <si>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</si>
  <si>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</si>
  <si>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</si>
  <si>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</si>
  <si>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</si>
  <si>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</si>
  <si>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</si>
  <si>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</si>
  <si>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</si>
  <si>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</si>
  <si>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</si>
  <si>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</si>
  <si>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</si>
  <si>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</si>
  <si>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</si>
  <si>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</si>
  <si>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</si>
  <si>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</si>
  <si>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</si>
  <si>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</si>
  <si>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</si>
  <si>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</si>
  <si>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</si>
  <si>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</si>
  <si>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</si>
  <si>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</si>
  <si>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</si>
  <si>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</si>
  <si>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</si>
  <si>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</si>
  <si>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</si>
  <si>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</si>
  <si>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</si>
  <si>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</si>
  <si>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</si>
  <si>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</si>
  <si>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</si>
  <si>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</si>
  <si>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</si>
  <si>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</si>
  <si>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</si>
  <si>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</si>
  <si>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</si>
  <si>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</si>
  <si>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</si>
  <si>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</si>
  <si>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</si>
  <si>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</si>
  <si>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</si>
  <si>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</si>
  <si>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</si>
  <si>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</si>
  <si>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</si>
  <si>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</si>
  <si>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</si>
  <si>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</si>
  <si>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</si>
  <si>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</si>
  <si>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</si>
  <si>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</si>
  <si>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</si>
  <si>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</si>
  <si>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</si>
  <si>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</si>
  <si>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</si>
  <si>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</si>
  <si>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</si>
  <si>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</si>
  <si>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</si>
  <si>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</si>
  <si>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</si>
  <si>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</si>
  <si>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</si>
  <si>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</si>
  <si>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</si>
  <si>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</si>
  <si>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</si>
  <si>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</si>
  <si>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</si>
  <si>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</si>
  <si>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</si>
  <si>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</si>
  <si>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</si>
  <si>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</si>
  <si>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</si>
  <si>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</si>
  <si>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</si>
  <si>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</si>
  <si>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</si>
  <si>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</si>
  <si>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</si>
  <si>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</si>
  <si>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</si>
  <si>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</si>
  <si>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</si>
  <si>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</si>
  <si>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</si>
  <si>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</si>
  <si>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</si>
  <si>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</si>
  <si>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</si>
  <si>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</si>
  <si>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</si>
  <si>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</si>
  <si>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</si>
  <si>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</si>
  <si>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</si>
  <si>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</si>
  <si>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</si>
  <si>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</si>
  <si>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</si>
  <si>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</si>
  <si>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</si>
  <si>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</si>
  <si>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</si>
  <si>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</si>
  <si>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</si>
  <si>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</si>
  <si>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</si>
  <si>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</si>
  <si>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</si>
  <si>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</si>
  <si>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</si>
  <si>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</si>
  <si>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</si>
  <si>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</si>
  <si>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</si>
  <si>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</si>
  <si>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</si>
  <si>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</si>
  <si>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</si>
  <si>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</si>
  <si>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</si>
  <si>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</si>
  <si>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</si>
  <si>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</si>
  <si>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</si>
  <si>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</si>
  <si>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</si>
  <si>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</si>
  <si>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</si>
  <si>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</si>
  <si>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</si>
  <si>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</si>
  <si>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</si>
  <si>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</si>
  <si>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</si>
  <si>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</si>
  <si>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</si>
  <si>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</si>
  <si>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</si>
  <si>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</si>
  <si>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</si>
  <si>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</si>
  <si>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</si>
  <si>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</si>
  <si>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</si>
  <si>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</si>
  <si>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</si>
  <si>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</si>
  <si>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</si>
  <si>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</si>
  <si>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</si>
  <si>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</si>
  <si>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</si>
  <si>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</si>
  <si>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</si>
  <si>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</si>
  <si>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</si>
  <si>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</si>
  <si>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</si>
  <si>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</si>
  <si>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</si>
  <si>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</si>
  <si>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</si>
  <si>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</si>
  <si>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</si>
  <si>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</si>
  <si>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https://vk.com/zentr_nsk</t>
  </si>
  <si>
    <t>https://тымолод.рф/organization/molodezhnye-tsentry/gorodskoy_grazhdansko_patrioticheskiy_tsentr/</t>
  </si>
  <si>
    <t>Онлайн</t>
  </si>
  <si>
    <t>Участие</t>
  </si>
  <si>
    <t>Трудовой отряд "Данко"</t>
  </si>
  <si>
    <t>14-18</t>
  </si>
  <si>
    <t>14-35</t>
  </si>
  <si>
    <t>Радость жизни</t>
  </si>
  <si>
    <t>Городской сетевой проект "Вахта Памяти"</t>
  </si>
  <si>
    <t>Сетевой проект "Защитник Отечества"</t>
  </si>
  <si>
    <t>Археология вокруг нас</t>
  </si>
  <si>
    <t>Русь Изначальная</t>
  </si>
  <si>
    <t>Дорогами родного края</t>
  </si>
  <si>
    <t>Сквозь века</t>
  </si>
  <si>
    <t>Северный берег</t>
  </si>
  <si>
    <t>Я здесь живу!</t>
  </si>
  <si>
    <t>Современный рыцарь</t>
  </si>
  <si>
    <t>Твоя вершина</t>
  </si>
  <si>
    <t>Туристическая семья</t>
  </si>
  <si>
    <t>История женскими руками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</si>
  <si>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</si>
  <si>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</si>
  <si>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</si>
  <si>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</si>
  <si>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</si>
  <si>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</si>
  <si>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</si>
  <si>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</si>
  <si>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</si>
  <si>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</si>
  <si>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</si>
  <si>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</si>
  <si>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</si>
  <si>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</si>
  <si>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</si>
  <si>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</si>
  <si>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</si>
  <si>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19-30</t>
  </si>
  <si>
    <t>14-30</t>
  </si>
  <si>
    <t xml:space="preserve">14-30 </t>
  </si>
  <si>
    <t>19-35</t>
  </si>
  <si>
    <t>Военно-спортивный фестиваль «В зоне особого внимания: весенний и осенний призыв»</t>
  </si>
  <si>
    <t>Финал городской военно-спортивной игры «Победа-2022»</t>
  </si>
  <si>
    <t>Городская акция «Георгиевская ленточка»</t>
  </si>
  <si>
    <t>Городская районная акция «Свеча памяти»</t>
  </si>
  <si>
    <t xml:space="preserve">Городская патриотическая акция «Память».  </t>
  </si>
  <si>
    <t>День России</t>
  </si>
  <si>
    <t>Акция «Триколор – наш символ»</t>
  </si>
  <si>
    <t>Цикл экологическая акция по уборке прилегающей акватории и береговой линии в Советском р-не</t>
  </si>
  <si>
    <r>
      <t xml:space="preserve">Мероприятие, посвященное Женскому дню </t>
    </r>
    <r>
      <rPr>
        <sz val="12"/>
        <color rgb="FF000000"/>
        <rFont val="Times New Roman"/>
        <family val="1"/>
        <charset val="204"/>
      </rPr>
      <t>«И пусть всегда в душе царит весна!»</t>
    </r>
  </si>
  <si>
    <t>Водно-спортивная база отдела "Дельфин"ул. Русская, 48а</t>
  </si>
  <si>
    <t>Профильная смена отдела «Дельфин»</t>
  </si>
  <si>
    <t>13-18</t>
  </si>
  <si>
    <t>Городское</t>
  </si>
  <si>
    <t>Районное</t>
  </si>
  <si>
    <t>Степанова В.А.</t>
  </si>
  <si>
    <t>Виктория Анатольевна Степанова</t>
  </si>
  <si>
    <t>п.3</t>
  </si>
  <si>
    <t>п.4</t>
  </si>
  <si>
    <t>0-80+ лет жители и гости города Новосибирска</t>
  </si>
  <si>
    <t>14-35 лет, ученики школ, СПС, курсанты НВВКУ, организаторы</t>
  </si>
  <si>
    <t>0-80+ жители и гости города Новосибирска, студенты СПО</t>
  </si>
  <si>
    <t>12-15 лет учащиеся школ Советского района</t>
  </si>
  <si>
    <t>7-80+ лет жители Совесткого района</t>
  </si>
  <si>
    <t>14-19 лет воспитанники отдела "Дельфин"</t>
  </si>
  <si>
    <t>10-80+ жительницы Советского района</t>
  </si>
  <si>
    <t>Ледовая грань</t>
  </si>
  <si>
    <t>Мэрия города Новосибирска</t>
  </si>
  <si>
    <t>ул.Спартака, 8/6 (офис) пн-пт с 9-30 до 18-00, Отдел "Витязь" ул.Фрунзе, 57а (отдел) пн-пт с 9-30 до 22-00, сб-вс с 11-00 до 22-00, Отдел "Дельфин" ул.Приморская,23/1 (отдел) с 9-30 до 21-00, Отдел туризма и альпинизма ул.Фабричная,2 (отдел) с 10-00 до 22-00, Историко-культурный центр "Твоя истоиия" ул.Некрасова, 82 (отдел) пн-вс с 9-00 до 21-00, Ресурный молодежный центр, ул.Революции,7 (отдел) пн-пт с 9-30 до 18-00.</t>
  </si>
  <si>
    <t>Муниципального бюджетного учреждения города Новосибирска "Городской гражданско-патриотический центр "Витязь"</t>
  </si>
  <si>
    <t>МБУ ГГПЦ "Витязь"</t>
  </si>
  <si>
    <t>Первенство НСО по дзюдо среди юношей и девушек до 13 лет</t>
  </si>
  <si>
    <t>г. Новосибирск, мкр. Пашино</t>
  </si>
  <si>
    <t>https://vk.com/judonovosib?w=wall-47444227_156</t>
  </si>
  <si>
    <t>1 место весовая категория 66 кг</t>
  </si>
  <si>
    <t>3 место весовая категория 42 кг</t>
  </si>
  <si>
    <t>1 место весовая категория 26 кг</t>
  </si>
  <si>
    <t>Областная онлайн-викторина, посвящённая 100-летию отечественной гражданской авиации «Крылья России»</t>
  </si>
  <si>
    <t>https://patriot.nso.ru/sites/patriot.nso.ru/wodby_files/files/document/2023/03/documents/polozhenie_viktorina_krylya_rossii_2023.pdf</t>
  </si>
  <si>
    <t>Областная онлайн-викторина «День воссоединения Крыма с Россией»</t>
  </si>
  <si>
    <t>https://patriot.nso.ru/news/955</t>
  </si>
  <si>
    <t>Областная онлайн-викторина "Покуда сердца стучатся, помните!" посвященный Дню освобождения узников фашистских концлагерей</t>
  </si>
  <si>
    <t>апрель</t>
  </si>
  <si>
    <t>https://www.рцпв.рф/news/onlajn-viktorina-pokuda-serdtsa-stuchatsya-pomnite/</t>
  </si>
  <si>
    <t>Областная онлайн-викторина "День Весны и Труда"</t>
  </si>
  <si>
    <t>https://vk.com/wall-213025108_417</t>
  </si>
  <si>
    <t>гражданский форум Новосибирской области "Гражданский диалог"</t>
  </si>
  <si>
    <t xml:space="preserve">г.Новосибирск 
</t>
  </si>
  <si>
    <t>https://nko.nso.ru/page/2921</t>
  </si>
  <si>
    <t>V открытый инклюзивный фестиваль "Чистые сердца"</t>
  </si>
  <si>
    <t>г.Новосибирск 
ул. Дуси Ковальчук, 85</t>
  </si>
  <si>
    <t>https://ddnso.nsk.socinfo.ru/news/95707877</t>
  </si>
  <si>
    <t>PROрегион 2023</t>
  </si>
  <si>
    <t>5-8.09.2023</t>
  </si>
  <si>
    <t>НСО</t>
  </si>
  <si>
    <t>https://vk.com/pro_region?w=wall-99557861_3097</t>
  </si>
  <si>
    <t>Окружной патриотический форум 2023</t>
  </si>
  <si>
    <t>15-18.08.2023</t>
  </si>
  <si>
    <t>г.Новосибирск</t>
  </si>
  <si>
    <t xml:space="preserve">https://www.nso.ru/news/60482 </t>
  </si>
  <si>
    <t>Участие/выступление</t>
  </si>
  <si>
    <t xml:space="preserve">Патриотическая сессия "Вместе Zа правду!" в Сибирском федеральном округе 2023 </t>
  </si>
  <si>
    <t>15-17.09.2023</t>
  </si>
  <si>
    <t>г. Красноярск</t>
  </si>
  <si>
    <t>https://patriot.nso.ru/news/1145</t>
  </si>
  <si>
    <t>первый межрегиональный инклюзивный фестиваль детского творчества «Созвездие сердец»</t>
  </si>
  <si>
    <t>Май</t>
  </si>
  <si>
    <t>Заочное участие</t>
  </si>
  <si>
    <t>https://magadanpravda.ru/lenta-novostej/sotsium/pervyj-detskij-inklyuzivnyj-festival-proshel-na-kolyme</t>
  </si>
  <si>
    <t>Акция "Эстафета патриотизма"</t>
  </si>
  <si>
    <t>Июнь</t>
  </si>
  <si>
    <t>онлайн</t>
  </si>
  <si>
    <t>https://pobeda.nso.ru/projects/regional/regionalnyy-proekt-estafeta-patriotizma-pokoleniy</t>
  </si>
  <si>
    <t>Всероссийский патриотический форум "Твой герой"</t>
  </si>
  <si>
    <t>г.Москва</t>
  </si>
  <si>
    <t>https://www.rospatriotcentr.ru/news/patriotika/vserossiyskiy-patrioticheskiy-forum-tvoy-geroy-obedinil-bolee-2-5-millionov-chelovek/</t>
  </si>
  <si>
    <t>LXIII Российская (с международным участием) археолого-этнографическая конференция студентов и молодых ученых</t>
  </si>
  <si>
    <t>26 апреля 2023 г. - 29 апреля 2023 г.</t>
  </si>
  <si>
    <t>г. Новосибирск</t>
  </si>
  <si>
    <t>https://conf.nsu.ru/raesk63</t>
  </si>
  <si>
    <t>Всероссийский проект "Итоки.Школа"</t>
  </si>
  <si>
    <t>13-17.10.2023</t>
  </si>
  <si>
    <t>г. Псков</t>
  </si>
  <si>
    <t>https://myrosmol.ru/measures/view/138355</t>
  </si>
  <si>
    <t>Северо-Кавказкий молодежный образовательный форум "Каспий - 2023"</t>
  </si>
  <si>
    <t>16-21.09.2023</t>
  </si>
  <si>
    <t>г. Махачкала</t>
  </si>
  <si>
    <t xml:space="preserve">https://vk.com/kaspiyforum </t>
  </si>
  <si>
    <t>Профильная смена "Исторических проектов"</t>
  </si>
  <si>
    <t>03-04.06.2023</t>
  </si>
  <si>
    <t>08-09.07.2023</t>
  </si>
  <si>
    <t>19-23.06.2023</t>
  </si>
  <si>
    <t>17-20.07.2023</t>
  </si>
  <si>
    <t>07-10.08.2023</t>
  </si>
  <si>
    <t>Народная дружина "Витязь" /Поисковая дружина "Феникс"</t>
  </si>
  <si>
    <t xml:space="preserve"> подсобный рабочий, официант,  помощник вожатого, промоутер, упаковщик, уборщик помещений</t>
  </si>
  <si>
    <t xml:space="preserve">Вне квот трудоустроены: МУП «Новосибирский метрополитен»,Кафе «Любава», ДОЛ «Зеленая улица»,ИП Сидевич, ДОЛ «Калейдоскоп», ООО «Хэллоу», ООО «Артемида», ООО «ГрандТорг», ООО «УпакМаркет», </t>
  </si>
  <si>
    <t>МУП «Новосибирский метрополитен»,Кафе «Любава»</t>
  </si>
  <si>
    <t>01.01.2023-31.12.2023</t>
  </si>
  <si>
    <t>13-35</t>
  </si>
  <si>
    <t>Скрипторий. Историческая каллиграфия</t>
  </si>
  <si>
    <t>Рубежи Славы Сибиряков</t>
  </si>
  <si>
    <t>12+</t>
  </si>
  <si>
    <t>ZOV-зона особого внимания</t>
  </si>
  <si>
    <t>19</t>
  </si>
  <si>
    <t>IX Фестиваль исторической реконструкции и боевого фехтования «Княжий двор».</t>
  </si>
  <si>
    <t xml:space="preserve">Городские соревнования по стрельбе, 100-летию со дня рождения Героя Советского Союза 
Бакурова Дмитрия Алексеевича.
</t>
  </si>
  <si>
    <t>14-35 лет Дружинники, воспитанники проектов "Вахта Памяти" и "Защитник Отечества", участники клубов военно-патриотической направленности</t>
  </si>
  <si>
    <t>0-80+ лет жители и гости города Новосибирска, студенты СПО воспитанники МБУ ГГПЦ "Витязь"</t>
  </si>
  <si>
    <t>14-60+ лет ученики школы, студенты техникума, воспитанники МБУ ГГПЦ "Витязь"</t>
  </si>
  <si>
    <t xml:space="preserve">Фестиваль «Горячие 
каникулы»
</t>
  </si>
  <si>
    <t>Цикл мероприятий «Потепление»</t>
  </si>
  <si>
    <t>Фестиваль «Краски осени»</t>
  </si>
  <si>
    <t>Спорстмены, туристы 18+</t>
  </si>
  <si>
    <t>8-40 Жители города, туристы, спортсмены</t>
  </si>
  <si>
    <t>14-27 лет участники клубов военно-патриотической направленности</t>
  </si>
  <si>
    <t>Митинг-Реквием на мемориале «Раненый воин»</t>
  </si>
  <si>
    <t>18-80+ Жители г.Новосибирска</t>
  </si>
  <si>
    <t>День Призывника.</t>
  </si>
  <si>
    <t>Призывники центрального района, жители Советского района</t>
  </si>
  <si>
    <t>Форум клубов исторической реконструкции Новосибирска и организаторов исторических мероприятий «Каменный мост»</t>
  </si>
  <si>
    <t>Реконструкторы, волонтеры</t>
  </si>
  <si>
    <t xml:space="preserve">174 880,00 </t>
  </si>
  <si>
    <t>Фестиваль по ледолазанию "Зимняя скорость"</t>
  </si>
  <si>
    <t>В соревнованиях города Новосибирска по альпинизму (ледолазание - скорость)</t>
  </si>
  <si>
    <t>Первенство города Новосибирска по кикбоксингу, 21-22 января 2023г</t>
  </si>
  <si>
    <t>Открытый ринг ВОЛЬНЫЙ БОЙ РАЗДЕЛ УДАРНАЯ ТЕХНИКА</t>
  </si>
  <si>
    <t>Открытые соревнования к/т "Компаст" "Лед-2023"</t>
  </si>
  <si>
    <t>"Мисс Весна" 2023 среди дружинниц народных дружин и общественных объединений</t>
  </si>
  <si>
    <t>Городские соревнования по дзюдо «Масленица» г.Томск</t>
  </si>
  <si>
    <t xml:space="preserve">Конкурс патриотической песни, посвя-щенный 110 летию со дня рождения 
Александра Ивановича Покрышкина 
советского военачальника, маршала 
авиации (1913-1985).
</t>
  </si>
  <si>
    <t xml:space="preserve">Чемпионат Новосибирской области по альпинизму </t>
  </si>
  <si>
    <t>Конкурс-фестиваль "Звездные имена Новосибирска"</t>
  </si>
  <si>
    <t>Чемпионат и Первенство г. Новосибирска
по спортивному ориентированию
"Кубок горы 2023 " «Run-O-Tour-2023»</t>
  </si>
  <si>
    <t>Кубок и Первенство г. Новосибирска по спортивному туризму на пешеходных дистанциях «Майские зори-2023»</t>
  </si>
  <si>
    <t>конкурс "Точка взлета"</t>
  </si>
  <si>
    <t>VIII открытый вокальный конкурс «Моя Россия»</t>
  </si>
  <si>
    <t>«ЭСТАФЕТА ПАМЯТИ МАРШАЛА А. И. ПОКРЫШКИНА - 2023»</t>
  </si>
  <si>
    <t>ежегодные соревнования по поисково-спасательным работам в малой группе</t>
  </si>
  <si>
    <t xml:space="preserve">Военно-спортивный фестиваль «В зоне особого внимания: весенний призыв-2023» памяти  
Фёдора Панюкова, воспитанника и бывшего сотрудника центра «Дельфин» погибшего в ходе спе-циальной военной операции на территории Украины.
</t>
  </si>
  <si>
    <t>Конкурс "Лучший народный дружинник города Новосибирска в 2022 году"</t>
  </si>
  <si>
    <t>Буготак - 2023</t>
  </si>
  <si>
    <t>Военно- патриотический лагерь " Разведчик" Новосибирск 2023 год</t>
  </si>
  <si>
    <t>Фестиваль спортивно-оздоровительного туризма "Краски осени" "Листопадник - 2023"</t>
  </si>
  <si>
    <t>V Летняя спартакиада среди молодёжных активов и молодых специалистов сферы молодёжной политики города Новосибирска «Форт Боярд»</t>
  </si>
  <si>
    <t>Солнечный турнир по фехтованию</t>
  </si>
  <si>
    <t>21-22.01.2023</t>
  </si>
  <si>
    <t>04-05.03.2023</t>
  </si>
  <si>
    <t>май</t>
  </si>
  <si>
    <t>01-02.05.2023</t>
  </si>
  <si>
    <t>27-28.05.2023</t>
  </si>
  <si>
    <t>09.05.20232</t>
  </si>
  <si>
    <t>20-21.05.2023</t>
  </si>
  <si>
    <t>17.07-06.08.2023</t>
  </si>
  <si>
    <t>17.07-06.08.2024</t>
  </si>
  <si>
    <t>17.07-06.08.2025</t>
  </si>
  <si>
    <t>1 место</t>
  </si>
  <si>
    <t>3 место</t>
  </si>
  <si>
    <t>2 место</t>
  </si>
  <si>
    <t xml:space="preserve">1 место </t>
  </si>
  <si>
    <t>1 степень</t>
  </si>
  <si>
    <t>лауреат 2 степени</t>
  </si>
  <si>
    <t>лауреат 3 степени</t>
  </si>
  <si>
    <t>100 000 рублей</t>
  </si>
  <si>
    <t>диплом 3 степени</t>
  </si>
  <si>
    <t>лауреат 1 степени</t>
  </si>
  <si>
    <t>диплом 2 степени</t>
  </si>
  <si>
    <t>за 1 меесто</t>
  </si>
  <si>
    <t>1 место в соревновниях по тур.технике</t>
  </si>
  <si>
    <t>3 место в соревновниях по ориентированию</t>
  </si>
  <si>
    <t>1 место в соревновании п тактической стрельбе</t>
  </si>
  <si>
    <t>за 1 место в номинации "Ноживой бой" в категории 16-17 лет</t>
  </si>
  <si>
    <t>1 место в общекомандном зечете по итогам смены 2023</t>
  </si>
  <si>
    <t>3 место дистанция "Спортивная"</t>
  </si>
  <si>
    <t>2-е место</t>
  </si>
  <si>
    <t>https://vk.com/wall-29630780_88117</t>
  </si>
  <si>
    <t>https://vk.com/tour_club_kompas?w=wall-202950669_492</t>
  </si>
  <si>
    <t>https://vk.com/public214065333?w=wall-214065333_214</t>
  </si>
  <si>
    <t>https://sport-v-tomske.ru/calendar/3939</t>
  </si>
  <si>
    <t>https://vk.com/event218376589</t>
  </si>
  <si>
    <t>https://vk.com/zentr_nsk?w=wall-59079706_12389</t>
  </si>
  <si>
    <t>https://vk.com/zinsk2023</t>
  </si>
  <si>
    <t>https://www.orient.nsk.ru/panda/441-28-maya-2023-g-kubok-gory-2023</t>
  </si>
  <si>
    <t>https://vk.com/wall-211191479_525</t>
  </si>
  <si>
    <t>https://timolod.ru/media/news/konkurs-talantov-tochka-vzleta-otkryvaet-priyem-zayavok/</t>
  </si>
  <si>
    <t>https://dobro.ru/event/10400586</t>
  </si>
  <si>
    <t>http://www.novosib-sport.ru/index.php?menu=12350</t>
  </si>
  <si>
    <t>https://vk.com/ascbars?w=wall-208574325_248</t>
  </si>
  <si>
    <t>https://vk.com/zentr_nsk?w=wall-59079706_12586</t>
  </si>
  <si>
    <t>https://vk.com/wall-214065333_881</t>
  </si>
  <si>
    <t>https://vk.com/wall-202950669_534</t>
  </si>
  <si>
    <t>https://vk.com/wall-146238419_116</t>
  </si>
  <si>
    <t>https://vk.com/wall-146238419_117</t>
  </si>
  <si>
    <t>https://vk.com/wall-146238419_118</t>
  </si>
  <si>
    <t>https://тымолод.рф/photo_video/foto/v-letnyaya-spartakiada-sredi-molodyezhnykh-aktivov-i-molodykh-spetsialistov-sfery-molodyezhnoy-polit/</t>
  </si>
  <si>
    <t>https://vk.com/event222372834</t>
  </si>
  <si>
    <t>11-й ЧЕМПИОНАТ РОССИИ по СМБ 2023 и ГРАН-ПРИ 2023 по СМБ в рамках грандиозного Первого Патриаршего международного фестиваля спортивных единоборств и боевых искусств "КУБОК РАВНОАПОСТОЛЬНОГО НИКОЛАЯ ЯПОНСКОГО 2023"</t>
  </si>
  <si>
    <t>24-26.02.2023</t>
  </si>
  <si>
    <t>24-25.02.2023</t>
  </si>
  <si>
    <t>https://www.фсмб.рф/single-post/11-й-чемпионат-россии-по-смб-2023-и-гран-при-2023-по-смб</t>
  </si>
  <si>
    <t xml:space="preserve">Международный фестиваль искусств "Путеводная звезда - 2023" </t>
  </si>
  <si>
    <t>27.04-01.05.2023</t>
  </si>
  <si>
    <t>https://gorodzovet.ru/novosibirsk/mezhdunarodny-festival-iskusstv-event9565622</t>
  </si>
  <si>
    <t>Областные массовые соревнования по спортивному ориентированию
«Сибирский азимут — 2023»</t>
  </si>
  <si>
    <t>Первый (отборочный) этап Спартакиады молодежи России  допризывного возраста  в Новосибирской области</t>
  </si>
  <si>
    <t>АЛЬПИНИЗМ. Чемпионат области. Класс - скальный</t>
  </si>
  <si>
    <t>Первенство Новосибирской области «Осенний полумарафон-2023» на комбинированных дистанциях 2023 г.</t>
  </si>
  <si>
    <t>СПОРТИВНЫЙ ТУРИЗМ. Первенство области</t>
  </si>
  <si>
    <t>Чемпионат НСО по альпинизму в дисциплинах «ледолазание -скорость», «ледолазание-трудность»»</t>
  </si>
  <si>
    <t>09-10.09.2023</t>
  </si>
  <si>
    <t>https://www.orient.nsk.ru/fso-nso/438-20-maya-2023-g-sibirskij-azimut-2023</t>
  </si>
  <si>
    <t>https://sport.nso.ru/page/14943</t>
  </si>
  <si>
    <t xml:space="preserve"> https://sport.nso.ru/page/15211</t>
  </si>
  <si>
    <t>http://no-tssr.ru/sorevnovanija/polozhenija/2329-pervenstvo-novosibirskoj-oblasti-osennij-polumarafon-2023-na-kombinirovannykh-distantsiyakh-2023-g.html</t>
  </si>
  <si>
    <t>https://sport.nso.ru/page/15293</t>
  </si>
  <si>
    <t>https://sport.nso.ru/page/15294</t>
  </si>
  <si>
    <t>https://sport.nso.ru/page/15295</t>
  </si>
  <si>
    <t>https://sport.nso.ru/page/15296</t>
  </si>
  <si>
    <t>http://alpnso.ru/ru/chempionat-nso-po-alpinizmu-v-discipl/</t>
  </si>
  <si>
    <t>3-место</t>
  </si>
  <si>
    <t>1 -место</t>
  </si>
  <si>
    <t>2 -место</t>
  </si>
  <si>
    <t>2-место</t>
  </si>
  <si>
    <t>1-место</t>
  </si>
  <si>
    <t>1-е место</t>
  </si>
  <si>
    <t>3-е место</t>
  </si>
  <si>
    <t>Чемпионат Красноярского края по альпинизму</t>
  </si>
  <si>
    <t>Открытое первенство Ассоцииции "Клуб дзюдо Кусбасса" по дзюдо среди мальчиков и девочек до 13 лет</t>
  </si>
  <si>
    <t>Чемпионат И Первенство Томской области по альпинизму (ледолазание-трудность)</t>
  </si>
  <si>
    <t>Рыцарский турнир "Железный кулак" им. сэра Джона г. Омск</t>
  </si>
  <si>
    <t>XXVIII региональный фестиваль «Российская студенческая весна» в Новосибирской области</t>
  </si>
  <si>
    <t>Спартакиада молодежи России допризывного возраста в НСО</t>
  </si>
  <si>
    <t xml:space="preserve"> фестиваль исторической реконструкции "Енисейский форпост"</t>
  </si>
  <si>
    <t>Parma Challenge фестиваль "На Хохловских холмах"</t>
  </si>
  <si>
    <t>18-19.03.2023</t>
  </si>
  <si>
    <t>01-02.07.2023</t>
  </si>
  <si>
    <t>диплом 1 степени</t>
  </si>
  <si>
    <t>победа в латном турнире в рамках фестиваля</t>
  </si>
  <si>
    <t>3 место "Супер тяжелый вес"</t>
  </si>
  <si>
    <t>3 место "легкий вес"</t>
  </si>
  <si>
    <t>3 мето в командной номинации "12*12" этапа Чемпионата ИСБ России в 2023 году</t>
  </si>
  <si>
    <t xml:space="preserve">3 место в эксперементальной номинации командные бои "Два на два" </t>
  </si>
  <si>
    <t>г.Омск</t>
  </si>
  <si>
    <t>https://www.krascsp.ru/meropriyatiya/chempionat_krasnoyarskogo_kraya_po_alpin4028/</t>
  </si>
  <si>
    <t>https://ritm-sporta.ru/turnir/1775</t>
  </si>
  <si>
    <t>https://vk.com/tomsktfa?w=wall-4461305_7292</t>
  </si>
  <si>
    <t>https://vk.com/wall-109532566_4022</t>
  </si>
  <si>
    <t>https://vk.com/@studvesna_nso-pobediteli-i-prizery-xxviii-regionalnogo-festivalya-rossiisk</t>
  </si>
  <si>
    <t>https://www.nso.ru/news/59420</t>
  </si>
  <si>
    <t>https://vk.com/forpost2023</t>
  </si>
  <si>
    <t>https://vk.com/parmachallenge?w=wall-149836082_404%2Fall</t>
  </si>
  <si>
    <t xml:space="preserve">Красноярск </t>
  </si>
  <si>
    <t>Кемеровская область</t>
  </si>
  <si>
    <t>Томская область</t>
  </si>
  <si>
    <t>Омск</t>
  </si>
  <si>
    <t>Тактическая медицина</t>
  </si>
  <si>
    <t>Учебный центр "Технологии выживания" https://www.tacticm.ru/</t>
  </si>
  <si>
    <t>Теория и методика преподования эксплатации беспилотных авиационных систем</t>
  </si>
  <si>
    <t>Автономная некоммерческая организация дополнительного профессионального образования "Группа компаний Профи-Сибирь" https://kemerovo.profi-cpr.ru/</t>
  </si>
  <si>
    <t>Внешний пилот.Летная эксплуатация беспилотных авиационных систем с максимальной взлетной массой 30 кг и менее</t>
  </si>
  <si>
    <t>Внедрение Порядка межведомственного взаимодействия органов и учреждений системы профилактики</t>
  </si>
  <si>
    <t>Образовательный центр проект "Солнечный город" https://kurs.sgdeti.ru/user-account/1/</t>
  </si>
  <si>
    <t>Информационная безопасность в сети Интернет</t>
  </si>
  <si>
    <t>ООО "Центр повышения квалификации и переподготовки "Луч знаний" https://luchznaniy.ru/</t>
  </si>
  <si>
    <t>Конкурс Видеороликов «Народная дружина на страже порядка»</t>
  </si>
  <si>
    <t>https://vk.com/druzhinavitiaz?w=wall-214065333_831</t>
  </si>
  <si>
    <t>с 01.06.2023 по 30.08.2023</t>
  </si>
  <si>
    <t>Оказание первой доврачебной помощи пострадавшим</t>
  </si>
  <si>
    <t xml:space="preserve">Курс для организаторов муниципальных форумов Новосибиркой области </t>
  </si>
  <si>
    <t>Корпоративный университет молодежной работы Новосибирской области https://vk.com/corporate_university?w=club193091950</t>
  </si>
  <si>
    <t>Курс вводной адаптации молодежных работников Новосибирской области</t>
  </si>
  <si>
    <t>ул.Спартака, 8/6 (офисное помещение), Отдел "Витязь" ул.Фрунзе, 57а (отдел), Отдел "Дельфин" ул.Приморская,23/1 (отдел) , Отдел туризма и альпинизма ул.Фабричная,2 (отдел) , Историко-культурный центр "Твоя истоиия" ул.Некрасова, 82 (отдел) , Ресурный молодежный центр, ул.Революции,7 (отдел).</t>
  </si>
  <si>
    <t>Молодежный ресурсный центр развития ООПН и НД</t>
  </si>
  <si>
    <t>12.08.2023-31.12.2023</t>
  </si>
  <si>
    <t>Специалист по работе с молодежью</t>
  </si>
  <si>
    <t>ло</t>
  </si>
  <si>
    <t>ФГБОУ ВО «НОВОСИБИРСКИЙ ГОСУДАРСТВЕННЫЙ ПЕДАГОГИЧЕСКИЙ УНИВЕРСИТЕТ», Институт культуры и молодежной политики
Кафедра теории и методики воспитательных систем
Код, наименование направления: 44.04.01 Педагогическое образование
Магистерская программа: Методическая деятельность и проектные технологии в дополнительном образовании и молодёжных сообществах, 3 курс</t>
  </si>
  <si>
    <t xml:space="preserve">ФГБОУ ВО «НОВОСИБИРСКИЙ ГОСУДАРСТВЕННЫЙ ПЕДАГОГИЧЕСКИЙ УНИВЕРСИТЕТ»
ИНСТИТУТ ИСКУССТВ
КАФЕДРА ИЗОБРАЗИТЕЛЬНОГО ИСКУССТВА 44.03.05 Педагогическое образование с двумя профилями, 4 курс
Профиль: Изобразительное искусство и дополнительное образование
</t>
  </si>
  <si>
    <t>ул.Спартака, 8/6 (офис)  18 человек, Отдел "Витязь" ул.Фрунзе, 57а (отдел) 12 человек, Отдел "Дельфин" ул.Приморская,23/1 (отдел) 13 человек, Отдел туризма и альпинизма ул.Фабричная,2 (отдел)  8 человек, Историко-культурный центр "Твоя истоиия" ул.Некрасова, 82 (отдел)  27 человек, Ресурный молодежный центр, ул.Революции,7 (отдел) 5 человек, база (Русская, 48а) 4 человека, лагерь (Бердск, Речкуновская база отдыха,13) 4 человека.</t>
  </si>
  <si>
    <t>630007, город Новосибирск, улица Спартака, 8/6 т.223-41-03 ggpc1@mail.ru https://timolod.ru/organization/molodezhnye-tsentry/gorodskoy_grazhdansko_patrioticheskiy_tsentr/</t>
  </si>
  <si>
    <t>Муниципальное бюджетное учреждение города Новосибирска "Городской  гражданско-патриотический центр "Витязь" 11.12.2020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</si>
</sst>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2"/>
      <color rgb="FF212529"/>
      <name val="PTSansRegular"/>
    </font>
    <font>
      <sz val="12"/>
      <color rgb="FF212529"/>
      <name val="Inte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40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8" fillId="0" borderId="0" xfId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7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7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3" fillId="0" borderId="5" xfId="0" applyFont="1" applyBorder="1" applyAlignment="1" applyProtection="1">
      <alignment horizontal="center" vertical="top" wrapText="1"/>
      <protection locked="0"/>
    </xf>
    <xf numFmtId="0" fontId="28" fillId="0" borderId="0" xfId="1"/>
    <xf numFmtId="0" fontId="28" fillId="0" borderId="1" xfId="1" applyBorder="1"/>
    <xf numFmtId="0" fontId="28" fillId="0" borderId="1" xfId="1" applyBorder="1" applyAlignment="1">
      <alignment horizontal="left" vertical="top" wrapText="1"/>
    </xf>
    <xf numFmtId="14" fontId="0" fillId="0" borderId="1" xfId="0" applyNumberFormat="1" applyBorder="1"/>
    <xf numFmtId="0" fontId="26" fillId="0" borderId="1" xfId="0" applyFont="1" applyBorder="1" applyAlignment="1">
      <alignment vertical="top" wrapText="1"/>
    </xf>
    <xf numFmtId="17" fontId="10" fillId="0" borderId="1" xfId="0" applyNumberFormat="1" applyFont="1" applyBorder="1" applyAlignment="1">
      <alignment vertical="top" wrapText="1"/>
    </xf>
    <xf numFmtId="0" fontId="28" fillId="0" borderId="1" xfId="1" applyBorder="1" applyAlignment="1">
      <alignment vertical="top" wrapText="1"/>
    </xf>
    <xf numFmtId="0" fontId="28" fillId="0" borderId="1" xfId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Protection="1">
      <protection hidden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vertical="center" wrapText="1"/>
    </xf>
    <xf numFmtId="0" fontId="10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4" fontId="2" fillId="0" borderId="1" xfId="0" applyNumberFormat="1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wrapText="1"/>
    </xf>
    <xf numFmtId="14" fontId="0" fillId="0" borderId="16" xfId="0" applyNumberFormat="1" applyBorder="1" applyAlignment="1">
      <alignment wrapText="1"/>
    </xf>
    <xf numFmtId="0" fontId="28" fillId="0" borderId="16" xfId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8" fillId="0" borderId="1" xfId="1" applyBorder="1" applyAlignment="1">
      <alignment wrapText="1"/>
    </xf>
    <xf numFmtId="0" fontId="31" fillId="0" borderId="0" xfId="0" applyFont="1"/>
    <xf numFmtId="0" fontId="3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</xf>
    <xf numFmtId="4" fontId="2" fillId="0" borderId="0" xfId="0" applyNumberFormat="1" applyFont="1"/>
    <xf numFmtId="17" fontId="0" fillId="0" borderId="1" xfId="0" applyNumberFormat="1" applyBorder="1" applyAlignment="1">
      <alignment wrapText="1"/>
    </xf>
    <xf numFmtId="0" fontId="0" fillId="0" borderId="1" xfId="0" applyBorder="1" applyAlignment="1">
      <alignment vertical="top" wrapText="1"/>
    </xf>
    <xf numFmtId="14" fontId="11" fillId="0" borderId="0" xfId="0" applyNumberFormat="1" applyFont="1" applyAlignment="1">
      <alignment vertical="top" wrapText="1"/>
    </xf>
    <xf numFmtId="0" fontId="28" fillId="0" borderId="0" xfId="1" applyAlignment="1">
      <alignment vertical="top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vertical="top" wrapText="1"/>
    </xf>
    <xf numFmtId="0" fontId="28" fillId="0" borderId="2" xfId="1" applyBorder="1" applyAlignment="1">
      <alignment wrapText="1"/>
    </xf>
    <xf numFmtId="0" fontId="32" fillId="0" borderId="1" xfId="0" applyFont="1" applyBorder="1"/>
    <xf numFmtId="0" fontId="10" fillId="0" borderId="0" xfId="0" applyFont="1" applyAlignment="1">
      <alignment wrapText="1"/>
    </xf>
    <xf numFmtId="0" fontId="0" fillId="0" borderId="31" xfId="0" applyBorder="1" applyAlignment="1">
      <alignment wrapText="1"/>
    </xf>
    <xf numFmtId="0" fontId="28" fillId="0" borderId="1" xfId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>
      <alignment vertical="top" wrapText="1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10" fillId="0" borderId="5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28" fillId="0" borderId="5" xfId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magadanpravda.ru/lenta-novostej/sotsium/pervyj-detskij-inklyuzivnyj-festival-proshel-na-kolyme" TargetMode="External"/><Relationship Id="rId3" Type="http://schemas.openxmlformats.org/officeDocument/2006/relationships/hyperlink" Target="https://www.&#1088;&#1094;&#1087;&#1074;.&#1088;&#1092;/news/onlajn-viktorina-pokuda-serdtsa-stuchatsya-pomnite/" TargetMode="External"/><Relationship Id="rId7" Type="http://schemas.openxmlformats.org/officeDocument/2006/relationships/hyperlink" Target="https://vk.com/pro_region?w=wall-99557861_3097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s://patriot.nso.ru/news/955" TargetMode="External"/><Relationship Id="rId1" Type="http://schemas.openxmlformats.org/officeDocument/2006/relationships/hyperlink" Target="https://patriot.nso.ru/sites/patriot.nso.ru/wodby_files/files/document/2023/03/documents/polozhenie_viktorina_krylya_rossii_2023.pdf" TargetMode="External"/><Relationship Id="rId6" Type="http://schemas.openxmlformats.org/officeDocument/2006/relationships/hyperlink" Target="https://ddnso.nsk.socinfo.ru/news/95707877" TargetMode="External"/><Relationship Id="rId11" Type="http://schemas.openxmlformats.org/officeDocument/2006/relationships/hyperlink" Target="https://vk.com/kaspiyforum" TargetMode="External"/><Relationship Id="rId5" Type="http://schemas.openxmlformats.org/officeDocument/2006/relationships/hyperlink" Target="https://nko.nso.ru/page/2921" TargetMode="External"/><Relationship Id="rId10" Type="http://schemas.openxmlformats.org/officeDocument/2006/relationships/hyperlink" Target="https://myrosmol.ru/measures/view/138355" TargetMode="External"/><Relationship Id="rId4" Type="http://schemas.openxmlformats.org/officeDocument/2006/relationships/hyperlink" Target="https://vk.com/wall-213025108_417" TargetMode="External"/><Relationship Id="rId9" Type="http://schemas.openxmlformats.org/officeDocument/2006/relationships/hyperlink" Target="https://www.rospatriotcentr.ru/news/patriotika/vserossiyskiy-patrioticheskiy-forum-tvoy-geroy-obedinil-bolee-2-5-millionov-chelovek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ient.nsk.ru/panda/441-28-maya-2023-g-kubok-gory-2023" TargetMode="External"/><Relationship Id="rId18" Type="http://schemas.openxmlformats.org/officeDocument/2006/relationships/hyperlink" Target="https://dobro.ru/event/10400586" TargetMode="External"/><Relationship Id="rId26" Type="http://schemas.openxmlformats.org/officeDocument/2006/relationships/hyperlink" Target="http://www.novosib-sport.ru/index.php?menu=12350" TargetMode="External"/><Relationship Id="rId39" Type="http://schemas.openxmlformats.org/officeDocument/2006/relationships/hyperlink" Target="http://no-tssr.ru/sorevnovanija/polozhenija/2329-pervenstvo-novosibirskoj-oblasti-osennij-polumarafon-2023-na-kombinirovannykh-distantsiyakh-2023-g.html" TargetMode="External"/><Relationship Id="rId21" Type="http://schemas.openxmlformats.org/officeDocument/2006/relationships/hyperlink" Target="https://dobro.ru/event/10400586" TargetMode="External"/><Relationship Id="rId34" Type="http://schemas.openxmlformats.org/officeDocument/2006/relationships/hyperlink" Target="https://www.&#1092;&#1089;&#1084;&#1073;.&#1088;&#1092;/single-post/11-&#1081;-&#1095;&#1077;&#1084;&#1087;&#1080;&#1086;&#1085;&#1072;&#1090;-&#1088;&#1086;&#1089;&#1089;&#1080;&#1080;-&#1087;&#1086;-&#1089;&#1084;&#1073;-2023-&#1080;-&#1075;&#1088;&#1072;&#1085;-&#1087;&#1088;&#1080;-2023-&#1087;&#1086;-&#1089;&#1084;&#1073;" TargetMode="External"/><Relationship Id="rId42" Type="http://schemas.openxmlformats.org/officeDocument/2006/relationships/hyperlink" Target="http://alpnso.ru/ru/chempionat-nso-po-alpinizmu-v-discipl/" TargetMode="External"/><Relationship Id="rId47" Type="http://schemas.openxmlformats.org/officeDocument/2006/relationships/hyperlink" Target="https://vk.com/tomsktfa?w=wall-4461305_7292" TargetMode="External"/><Relationship Id="rId50" Type="http://schemas.openxmlformats.org/officeDocument/2006/relationships/hyperlink" Target="https://vk.com/@studvesna_nso-pobediteli-i-prizery-xxviii-regionalnogo-festivalya-rossiisk" TargetMode="External"/><Relationship Id="rId55" Type="http://schemas.openxmlformats.org/officeDocument/2006/relationships/hyperlink" Target="https://www.nso.ru/news/59420" TargetMode="External"/><Relationship Id="rId7" Type="http://schemas.openxmlformats.org/officeDocument/2006/relationships/hyperlink" Target="https://vk.com/zentr_nsk?w=wall-59079706_12389" TargetMode="External"/><Relationship Id="rId12" Type="http://schemas.openxmlformats.org/officeDocument/2006/relationships/hyperlink" Target="https://vk.com/zinsk2023" TargetMode="External"/><Relationship Id="rId17" Type="http://schemas.openxmlformats.org/officeDocument/2006/relationships/hyperlink" Target="https://timolod.ru/media/news/konkurs-talantov-tochka-vzleta-otkryvaet-priyem-zayavok/" TargetMode="External"/><Relationship Id="rId25" Type="http://schemas.openxmlformats.org/officeDocument/2006/relationships/hyperlink" Target="https://vk.com/wall-211191479_525" TargetMode="External"/><Relationship Id="rId33" Type="http://schemas.openxmlformats.org/officeDocument/2006/relationships/hyperlink" Target="https://vk.com/event222372834" TargetMode="External"/><Relationship Id="rId38" Type="http://schemas.openxmlformats.org/officeDocument/2006/relationships/hyperlink" Target="https://sport.nso.ru/page/14943" TargetMode="External"/><Relationship Id="rId46" Type="http://schemas.openxmlformats.org/officeDocument/2006/relationships/hyperlink" Target="https://ritm-sporta.ru/turnir/1775" TargetMode="External"/><Relationship Id="rId59" Type="http://schemas.openxmlformats.org/officeDocument/2006/relationships/hyperlink" Target="https://vk.com/druzhinavitiaz?w=wall-214065333_831" TargetMode="External"/><Relationship Id="rId2" Type="http://schemas.openxmlformats.org/officeDocument/2006/relationships/hyperlink" Target="https://vk.com/judonovosib?w=wall-47444227_156" TargetMode="External"/><Relationship Id="rId16" Type="http://schemas.openxmlformats.org/officeDocument/2006/relationships/hyperlink" Target="https://timolod.ru/media/news/konkurs-talantov-tochka-vzleta-otkryvaet-priyem-zayavok/" TargetMode="External"/><Relationship Id="rId20" Type="http://schemas.openxmlformats.org/officeDocument/2006/relationships/hyperlink" Target="https://dobro.ru/event/10400586" TargetMode="External"/><Relationship Id="rId29" Type="http://schemas.openxmlformats.org/officeDocument/2006/relationships/hyperlink" Target="https://vk.com/wall-214065333_881" TargetMode="External"/><Relationship Id="rId41" Type="http://schemas.openxmlformats.org/officeDocument/2006/relationships/hyperlink" Target="https://sport.nso.ru/page/15293" TargetMode="External"/><Relationship Id="rId54" Type="http://schemas.openxmlformats.org/officeDocument/2006/relationships/hyperlink" Target="https://vk.com/@studvesna_nso-pobediteli-i-prizery-xxviii-regionalnogo-festivalya-rossiisk" TargetMode="External"/><Relationship Id="rId1" Type="http://schemas.openxmlformats.org/officeDocument/2006/relationships/hyperlink" Target="https://vk.com/judonovosib?w=wall-47444227_156" TargetMode="External"/><Relationship Id="rId6" Type="http://schemas.openxmlformats.org/officeDocument/2006/relationships/hyperlink" Target="https://vk.com/zentr_nsk?w=wall-59079706_12389" TargetMode="External"/><Relationship Id="rId11" Type="http://schemas.openxmlformats.org/officeDocument/2006/relationships/hyperlink" Target="https://vk.com/zentr_nsk?w=wall-59079706_12389" TargetMode="External"/><Relationship Id="rId24" Type="http://schemas.openxmlformats.org/officeDocument/2006/relationships/hyperlink" Target="https://vk.com/wall-211191479_525" TargetMode="External"/><Relationship Id="rId32" Type="http://schemas.openxmlformats.org/officeDocument/2006/relationships/hyperlink" Target="https://&#1090;&#1099;&#1084;&#1086;&#1083;&#1086;&#1076;.&#1088;&#1092;/photo_video/foto/v-letnyaya-spartakiada-sredi-molodyezhnykh-aktivov-i-molodykh-spetsialistov-sfery-molodyezhnoy-polit/" TargetMode="External"/><Relationship Id="rId37" Type="http://schemas.openxmlformats.org/officeDocument/2006/relationships/hyperlink" Target="https://www.orient.nsk.ru/fso-nso/438-20-maya-2023-g-sibirskij-azimut-2023" TargetMode="External"/><Relationship Id="rId40" Type="http://schemas.openxmlformats.org/officeDocument/2006/relationships/hyperlink" Target="https://sport.nso.ru/page/15293" TargetMode="External"/><Relationship Id="rId45" Type="http://schemas.openxmlformats.org/officeDocument/2006/relationships/hyperlink" Target="https://ritm-sporta.ru/turnir/1775" TargetMode="External"/><Relationship Id="rId53" Type="http://schemas.openxmlformats.org/officeDocument/2006/relationships/hyperlink" Target="https://vk.com/@studvesna_nso-pobediteli-i-prizery-xxviii-regionalnogo-festivalya-rossiisk" TargetMode="External"/><Relationship Id="rId58" Type="http://schemas.openxmlformats.org/officeDocument/2006/relationships/hyperlink" Target="https://vk.com/parmachallenge?w=wall-149836082_404%2Fall" TargetMode="External"/><Relationship Id="rId5" Type="http://schemas.openxmlformats.org/officeDocument/2006/relationships/hyperlink" Target="https://vk.com/zentr_nsk?w=wall-59079706_12389" TargetMode="External"/><Relationship Id="rId15" Type="http://schemas.openxmlformats.org/officeDocument/2006/relationships/hyperlink" Target="https://timolod.ru/media/news/konkurs-talantov-tochka-vzleta-otkryvaet-priyem-zayavok/" TargetMode="External"/><Relationship Id="rId23" Type="http://schemas.openxmlformats.org/officeDocument/2006/relationships/hyperlink" Target="https://dobro.ru/event/10400586" TargetMode="External"/><Relationship Id="rId28" Type="http://schemas.openxmlformats.org/officeDocument/2006/relationships/hyperlink" Target="https://vk.com/ascbars?w=wall-208574325_248" TargetMode="External"/><Relationship Id="rId36" Type="http://schemas.openxmlformats.org/officeDocument/2006/relationships/hyperlink" Target="https://gorodzovet.ru/novosibirsk/mezhdunarodny-festival-iskusstv-event9565622" TargetMode="External"/><Relationship Id="rId49" Type="http://schemas.openxmlformats.org/officeDocument/2006/relationships/hyperlink" Target="https://vk.com/@studvesna_nso-pobediteli-i-prizery-xxviii-regionalnogo-festivalya-rossiisk" TargetMode="External"/><Relationship Id="rId57" Type="http://schemas.openxmlformats.org/officeDocument/2006/relationships/hyperlink" Target="https://vk.com/parmachallenge?w=wall-149836082_404%2Fall" TargetMode="External"/><Relationship Id="rId10" Type="http://schemas.openxmlformats.org/officeDocument/2006/relationships/hyperlink" Target="https://vk.com/zentr_nsk?w=wall-59079706_12389" TargetMode="External"/><Relationship Id="rId19" Type="http://schemas.openxmlformats.org/officeDocument/2006/relationships/hyperlink" Target="https://dobro.ru/event/10400586" TargetMode="External"/><Relationship Id="rId31" Type="http://schemas.openxmlformats.org/officeDocument/2006/relationships/hyperlink" Target="https://vk.com/wall-146238419_116" TargetMode="External"/><Relationship Id="rId44" Type="http://schemas.openxmlformats.org/officeDocument/2006/relationships/hyperlink" Target="https://www.krascsp.ru/meropriyatiya/chempionat_krasnoyarskogo_kraya_po_alpin4028/" TargetMode="External"/><Relationship Id="rId52" Type="http://schemas.openxmlformats.org/officeDocument/2006/relationships/hyperlink" Target="https://vk.com/@studvesna_nso-pobediteli-i-prizery-xxviii-regionalnogo-festivalya-rossiisk" TargetMode="External"/><Relationship Id="rId60" Type="http://schemas.openxmlformats.org/officeDocument/2006/relationships/printerSettings" Target="../printerSettings/printerSettings12.bin"/><Relationship Id="rId4" Type="http://schemas.openxmlformats.org/officeDocument/2006/relationships/hyperlink" Target="https://vk.com/wall-29630780_88117" TargetMode="External"/><Relationship Id="rId9" Type="http://schemas.openxmlformats.org/officeDocument/2006/relationships/hyperlink" Target="https://vk.com/zentr_nsk?w=wall-59079706_12389" TargetMode="External"/><Relationship Id="rId14" Type="http://schemas.openxmlformats.org/officeDocument/2006/relationships/hyperlink" Target="https://vk.com/wall-211191479_525" TargetMode="External"/><Relationship Id="rId22" Type="http://schemas.openxmlformats.org/officeDocument/2006/relationships/hyperlink" Target="https://dobro.ru/event/10400586" TargetMode="External"/><Relationship Id="rId27" Type="http://schemas.openxmlformats.org/officeDocument/2006/relationships/hyperlink" Target="https://vk.com/ascbars?w=wall-208574325_248" TargetMode="External"/><Relationship Id="rId30" Type="http://schemas.openxmlformats.org/officeDocument/2006/relationships/hyperlink" Target="https://vk.com/wall-146238419_116" TargetMode="External"/><Relationship Id="rId35" Type="http://schemas.openxmlformats.org/officeDocument/2006/relationships/hyperlink" Target="https://gorodzovet.ru/novosibirsk/mezhdunarodny-festival-iskusstv-event9565622" TargetMode="External"/><Relationship Id="rId43" Type="http://schemas.openxmlformats.org/officeDocument/2006/relationships/hyperlink" Target="http://alpnso.ru/ru/chempionat-nso-po-alpinizmu-v-discipl/" TargetMode="External"/><Relationship Id="rId48" Type="http://schemas.openxmlformats.org/officeDocument/2006/relationships/hyperlink" Target="https://vk.com/tomsktfa?w=wall-4461305_7292" TargetMode="External"/><Relationship Id="rId56" Type="http://schemas.openxmlformats.org/officeDocument/2006/relationships/hyperlink" Target="https://vk.com/forpost2023" TargetMode="External"/><Relationship Id="rId8" Type="http://schemas.openxmlformats.org/officeDocument/2006/relationships/hyperlink" Target="https://vk.com/zentr_nsk?w=wall-59079706_12389" TargetMode="External"/><Relationship Id="rId51" Type="http://schemas.openxmlformats.org/officeDocument/2006/relationships/hyperlink" Target="https://vk.com/@studvesna_nso-pobediteli-i-prizery-xxviii-regionalnogo-festivalya-rossiisk" TargetMode="External"/><Relationship Id="rId3" Type="http://schemas.openxmlformats.org/officeDocument/2006/relationships/hyperlink" Target="https://vk.com/judonovosib?w=wall-47444227_156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www.rospatriotcentr.ru/news/patriotika/vserossiyskiy-patrioticheskiy-forum-tvoy-geroy-obedinil-bolee-2-5-millionov-chelovek/" TargetMode="External"/><Relationship Id="rId1" Type="http://schemas.openxmlformats.org/officeDocument/2006/relationships/hyperlink" Target="https://www.nso.ru/news/60482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29"/>
  <sheetViews>
    <sheetView view="pageBreakPreview" topLeftCell="A13" zoomScaleNormal="100" zoomScaleSheetLayoutView="100" workbookViewId="0">
      <selection activeCell="A11" sqref="A11:N11"/>
    </sheetView>
  </sheetViews>
  <sheetFormatPr defaultColWidth="9.140625" defaultRowHeight="1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>
      <c r="A1" s="297" t="s">
        <v>263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9"/>
    </row>
    <row r="2" spans="1:14" ht="38.25" customHeight="1">
      <c r="A2" s="222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223"/>
    </row>
    <row r="3" spans="1:14" ht="19.5" customHeight="1">
      <c r="A3" s="314" t="s">
        <v>199</v>
      </c>
      <c r="B3" s="315"/>
      <c r="C3" s="315"/>
      <c r="D3" s="315"/>
      <c r="E3" s="315"/>
      <c r="F3" s="90"/>
      <c r="G3" s="90"/>
      <c r="H3" s="90"/>
      <c r="I3" s="90"/>
      <c r="J3" s="90"/>
      <c r="K3" s="90"/>
      <c r="L3" s="300"/>
      <c r="M3" s="300"/>
      <c r="N3" s="301"/>
    </row>
    <row r="4" spans="1:14" ht="15.75">
      <c r="A4" s="224" t="s">
        <v>72</v>
      </c>
      <c r="B4" s="313" t="s">
        <v>352</v>
      </c>
      <c r="C4" s="313"/>
      <c r="D4" s="313"/>
      <c r="E4" s="313"/>
      <c r="F4" s="90"/>
      <c r="G4" s="90"/>
      <c r="H4" s="90"/>
      <c r="I4" s="90"/>
      <c r="J4" s="90"/>
      <c r="K4" s="90"/>
      <c r="L4" s="90"/>
      <c r="M4" s="90"/>
      <c r="N4" s="223"/>
    </row>
    <row r="5" spans="1:14" ht="21.75" customHeight="1">
      <c r="A5" s="318"/>
      <c r="B5" s="313"/>
      <c r="C5" s="313"/>
      <c r="D5" s="313"/>
      <c r="E5" s="313"/>
      <c r="F5" s="90"/>
      <c r="G5" s="90"/>
      <c r="H5" s="90"/>
      <c r="I5" s="90"/>
      <c r="J5" s="90"/>
      <c r="K5" s="90"/>
      <c r="L5" s="90"/>
      <c r="M5" s="90"/>
      <c r="N5" s="223"/>
    </row>
    <row r="6" spans="1:14" ht="30.75" customHeight="1">
      <c r="A6" s="316" t="s">
        <v>337</v>
      </c>
      <c r="B6" s="317"/>
      <c r="C6" s="90"/>
      <c r="D6" s="319"/>
      <c r="E6" s="319"/>
      <c r="F6" s="90"/>
      <c r="G6" s="90"/>
      <c r="H6" s="90"/>
      <c r="I6" s="90"/>
      <c r="J6" s="90"/>
      <c r="K6" s="90"/>
      <c r="L6" s="90"/>
      <c r="M6" s="90"/>
      <c r="N6" s="223"/>
    </row>
    <row r="7" spans="1:14" ht="12.75" customHeight="1">
      <c r="A7" s="320" t="s">
        <v>200</v>
      </c>
      <c r="B7" s="321"/>
      <c r="C7" s="90"/>
      <c r="D7" s="295" t="s">
        <v>201</v>
      </c>
      <c r="E7" s="295"/>
      <c r="F7" s="90"/>
      <c r="G7" s="90"/>
      <c r="H7" s="90"/>
      <c r="I7" s="90"/>
      <c r="J7" s="90"/>
      <c r="K7" s="90"/>
      <c r="L7" s="90"/>
      <c r="M7" s="90"/>
      <c r="N7" s="223"/>
    </row>
    <row r="8" spans="1:14" ht="12.75" customHeight="1">
      <c r="A8" s="225"/>
      <c r="B8" s="296" t="s">
        <v>202</v>
      </c>
      <c r="C8" s="296"/>
      <c r="D8" s="296"/>
      <c r="E8" s="108"/>
      <c r="F8" s="90"/>
      <c r="G8" s="90"/>
      <c r="H8" s="90"/>
      <c r="I8" s="90"/>
      <c r="J8" s="90"/>
      <c r="K8" s="90"/>
      <c r="L8" s="90"/>
      <c r="M8" s="90"/>
      <c r="N8" s="223"/>
    </row>
    <row r="9" spans="1:14" ht="101.25" customHeight="1">
      <c r="A9" s="222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223"/>
    </row>
    <row r="10" spans="1:14" ht="18.75">
      <c r="A10" s="303" t="s">
        <v>93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5"/>
    </row>
    <row r="11" spans="1:14" ht="44.25" customHeight="1">
      <c r="A11" s="306" t="s">
        <v>351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8"/>
    </row>
    <row r="12" spans="1:14">
      <c r="A12" s="309" t="s">
        <v>94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1"/>
    </row>
    <row r="13" spans="1:14" ht="18.75">
      <c r="A13" s="222"/>
      <c r="B13" s="90"/>
      <c r="C13" s="90"/>
      <c r="D13" s="90"/>
      <c r="E13" s="226" t="s">
        <v>95</v>
      </c>
      <c r="F13" s="302">
        <v>2023</v>
      </c>
      <c r="G13" s="302"/>
      <c r="H13" s="312" t="s">
        <v>96</v>
      </c>
      <c r="I13" s="312"/>
      <c r="J13" s="312"/>
      <c r="K13" s="90"/>
      <c r="L13" s="90"/>
      <c r="M13" s="90"/>
      <c r="N13" s="223"/>
    </row>
    <row r="14" spans="1:14">
      <c r="A14" s="222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223"/>
    </row>
    <row r="15" spans="1:14">
      <c r="A15" s="222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223"/>
    </row>
    <row r="16" spans="1:14">
      <c r="A16" s="222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223"/>
    </row>
    <row r="17" spans="1:14">
      <c r="A17" s="222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223"/>
    </row>
    <row r="18" spans="1:14">
      <c r="A18" s="222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223"/>
    </row>
    <row r="19" spans="1:14">
      <c r="A19" s="222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223"/>
    </row>
    <row r="20" spans="1:14">
      <c r="A20" s="222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223"/>
    </row>
    <row r="21" spans="1:14">
      <c r="A21" s="222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223"/>
    </row>
    <row r="22" spans="1:14">
      <c r="A22" s="222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223"/>
    </row>
    <row r="23" spans="1:14" ht="18.75">
      <c r="A23" s="292" t="s">
        <v>188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4"/>
    </row>
    <row r="24" spans="1:14">
      <c r="A24" s="22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223"/>
    </row>
    <row r="25" spans="1:14">
      <c r="A25" s="222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223"/>
    </row>
    <row r="26" spans="1:14">
      <c r="A26" s="222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223"/>
    </row>
    <row r="27" spans="1:14">
      <c r="A27" s="222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223"/>
    </row>
    <row r="28" spans="1:14">
      <c r="A28" s="222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223"/>
    </row>
    <row r="29" spans="1:14">
      <c r="A29" s="227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9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12"/>
  <sheetViews>
    <sheetView view="pageBreakPreview" topLeftCell="A10" zoomScale="60" zoomScaleNormal="60" workbookViewId="0">
      <selection activeCell="F11" sqref="F11"/>
    </sheetView>
  </sheetViews>
  <sheetFormatPr defaultRowHeight="1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>
      <c r="A1" s="2" t="s">
        <v>205</v>
      </c>
      <c r="B1" s="1"/>
      <c r="C1" s="1"/>
      <c r="D1" s="1"/>
    </row>
    <row r="2" spans="1:6" ht="19.5" thickBot="1">
      <c r="A2" s="2" t="s">
        <v>223</v>
      </c>
    </row>
    <row r="3" spans="1:6" ht="37.5" customHeight="1">
      <c r="A3" s="192">
        <v>1</v>
      </c>
      <c r="B3" s="182" t="s">
        <v>233</v>
      </c>
      <c r="C3" s="183"/>
      <c r="D3" s="183"/>
      <c r="E3" s="184"/>
      <c r="F3" s="185" t="s">
        <v>602</v>
      </c>
    </row>
    <row r="4" spans="1:6" ht="32.25" customHeight="1">
      <c r="A4" s="193">
        <v>2</v>
      </c>
      <c r="B4" s="118" t="s">
        <v>206</v>
      </c>
      <c r="C4" s="114"/>
      <c r="D4" s="114"/>
      <c r="E4" s="115"/>
      <c r="F4" s="186" t="s">
        <v>349</v>
      </c>
    </row>
    <row r="5" spans="1:6" ht="88.5" customHeight="1">
      <c r="A5" s="194">
        <v>4</v>
      </c>
      <c r="B5" s="119" t="s">
        <v>231</v>
      </c>
      <c r="C5" s="112"/>
      <c r="D5" s="116"/>
      <c r="E5" s="113"/>
      <c r="F5" s="187" t="s">
        <v>601</v>
      </c>
    </row>
    <row r="6" spans="1:6" ht="37.5" customHeight="1">
      <c r="A6" s="194">
        <v>5</v>
      </c>
      <c r="B6" s="117" t="s">
        <v>234</v>
      </c>
      <c r="C6" s="112"/>
      <c r="D6" s="112"/>
      <c r="E6" s="113"/>
      <c r="F6" s="187" t="s">
        <v>338</v>
      </c>
    </row>
    <row r="7" spans="1:6" ht="106.5" customHeight="1">
      <c r="A7" s="194">
        <v>6</v>
      </c>
      <c r="B7" s="119" t="s">
        <v>232</v>
      </c>
      <c r="C7" s="112"/>
      <c r="D7" s="112"/>
      <c r="E7" s="113"/>
      <c r="F7" s="187" t="s">
        <v>593</v>
      </c>
    </row>
    <row r="8" spans="1:6" ht="140.25" customHeight="1">
      <c r="A8" s="194">
        <v>7</v>
      </c>
      <c r="B8" s="119" t="s">
        <v>227</v>
      </c>
      <c r="C8" s="112"/>
      <c r="D8" s="112"/>
      <c r="E8" s="113"/>
      <c r="F8" s="187">
        <v>2189</v>
      </c>
    </row>
    <row r="9" spans="1:6" ht="167.25" customHeight="1">
      <c r="A9" s="194">
        <v>8</v>
      </c>
      <c r="B9" s="119" t="s">
        <v>228</v>
      </c>
      <c r="C9" s="112"/>
      <c r="D9" s="112"/>
      <c r="E9" s="113"/>
      <c r="F9" s="187">
        <v>1366</v>
      </c>
    </row>
    <row r="10" spans="1:6" ht="114.75" customHeight="1">
      <c r="A10" s="194">
        <v>9</v>
      </c>
      <c r="B10" s="119" t="s">
        <v>226</v>
      </c>
      <c r="C10" s="112"/>
      <c r="D10" s="112"/>
      <c r="E10" s="113"/>
      <c r="F10" s="187">
        <v>27</v>
      </c>
    </row>
    <row r="11" spans="1:6" ht="88.5" customHeight="1">
      <c r="A11" s="194">
        <v>10</v>
      </c>
      <c r="B11" s="119" t="s">
        <v>230</v>
      </c>
      <c r="C11" s="112"/>
      <c r="D11" s="112"/>
      <c r="E11" s="113"/>
      <c r="F11" s="291" t="s">
        <v>600</v>
      </c>
    </row>
    <row r="12" spans="1:6" ht="135" customHeight="1" thickBot="1">
      <c r="A12" s="195">
        <v>11</v>
      </c>
      <c r="B12" s="188" t="s">
        <v>229</v>
      </c>
      <c r="C12" s="189"/>
      <c r="D12" s="189"/>
      <c r="E12" s="190"/>
      <c r="F12" s="191" t="s">
        <v>350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F33"/>
  <sheetViews>
    <sheetView view="pageBreakPreview" zoomScale="90" zoomScaleNormal="100" zoomScaleSheetLayoutView="90" workbookViewId="0">
      <selection activeCell="D12" sqref="D12"/>
    </sheetView>
  </sheetViews>
  <sheetFormatPr defaultRowHeight="1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>
      <c r="A1" s="322" t="s">
        <v>82</v>
      </c>
      <c r="B1" s="322"/>
      <c r="C1" s="322"/>
      <c r="D1" s="322"/>
      <c r="E1" s="322"/>
      <c r="F1" s="322"/>
      <c r="G1" s="322"/>
      <c r="H1" s="322"/>
    </row>
    <row r="2" spans="1:9" s="4" customFormat="1" ht="18.75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>
      <c r="A3" s="323" t="s">
        <v>56</v>
      </c>
      <c r="B3" s="326" t="s">
        <v>71</v>
      </c>
      <c r="C3" s="329" t="s">
        <v>176</v>
      </c>
      <c r="D3" s="330"/>
      <c r="E3" s="329" t="s">
        <v>192</v>
      </c>
      <c r="F3" s="330"/>
      <c r="G3" s="333" t="s">
        <v>0</v>
      </c>
      <c r="H3" s="333"/>
    </row>
    <row r="4" spans="1:9" s="1" customFormat="1" ht="54" customHeight="1">
      <c r="A4" s="324"/>
      <c r="B4" s="327"/>
      <c r="C4" s="331"/>
      <c r="D4" s="332"/>
      <c r="E4" s="331"/>
      <c r="F4" s="328"/>
      <c r="G4" s="333" t="s">
        <v>177</v>
      </c>
      <c r="H4" s="333" t="s">
        <v>193</v>
      </c>
    </row>
    <row r="5" spans="1:9" s="1" customFormat="1" ht="18.75" hidden="1" customHeight="1">
      <c r="A5" s="324"/>
      <c r="B5" s="327"/>
      <c r="C5" s="40"/>
      <c r="D5" s="40"/>
      <c r="E5" s="40"/>
      <c r="F5" s="41"/>
      <c r="G5" s="333"/>
      <c r="H5" s="333"/>
    </row>
    <row r="6" spans="1:9" s="1" customFormat="1" ht="21.75" customHeight="1">
      <c r="A6" s="325"/>
      <c r="B6" s="328"/>
      <c r="C6" s="171" t="s">
        <v>53</v>
      </c>
      <c r="D6" s="171" t="s">
        <v>83</v>
      </c>
      <c r="E6" s="171" t="s">
        <v>53</v>
      </c>
      <c r="F6" s="174" t="s">
        <v>83</v>
      </c>
      <c r="G6" s="333"/>
      <c r="H6" s="333"/>
    </row>
    <row r="7" spans="1:9" s="1" customFormat="1" ht="39" customHeight="1">
      <c r="A7" s="42">
        <v>1</v>
      </c>
      <c r="B7" s="43" t="s">
        <v>54</v>
      </c>
      <c r="C7" s="172">
        <v>6</v>
      </c>
      <c r="D7" s="172">
        <v>6</v>
      </c>
      <c r="E7" s="172">
        <v>120</v>
      </c>
      <c r="F7" s="172">
        <v>120</v>
      </c>
      <c r="G7" s="172">
        <v>0</v>
      </c>
      <c r="H7" s="172">
        <v>0</v>
      </c>
    </row>
    <row r="8" spans="1:9" s="1" customFormat="1" ht="39" customHeight="1">
      <c r="A8" s="42">
        <v>2</v>
      </c>
      <c r="B8" s="43" t="s">
        <v>55</v>
      </c>
      <c r="C8" s="172">
        <v>5</v>
      </c>
      <c r="D8" s="172">
        <v>5</v>
      </c>
      <c r="E8" s="172">
        <v>89</v>
      </c>
      <c r="F8" s="172">
        <v>89</v>
      </c>
      <c r="G8" s="172">
        <v>0</v>
      </c>
      <c r="H8" s="172">
        <v>0</v>
      </c>
    </row>
    <row r="9" spans="1:9" s="1" customFormat="1" ht="19.5" customHeight="1">
      <c r="A9" s="339">
        <v>3</v>
      </c>
      <c r="B9" s="95" t="s">
        <v>63</v>
      </c>
      <c r="C9" s="341">
        <v>1</v>
      </c>
      <c r="D9" s="341">
        <v>1</v>
      </c>
      <c r="E9" s="343">
        <v>13</v>
      </c>
      <c r="F9" s="344"/>
      <c r="G9" s="341">
        <v>0</v>
      </c>
      <c r="H9" s="93">
        <v>0</v>
      </c>
    </row>
    <row r="10" spans="1:9" s="1" customFormat="1" ht="18.75" customHeight="1">
      <c r="A10" s="340"/>
      <c r="B10" s="95" t="s">
        <v>85</v>
      </c>
      <c r="C10" s="342"/>
      <c r="D10" s="342"/>
      <c r="E10" s="172">
        <v>3</v>
      </c>
      <c r="F10" s="172">
        <v>13</v>
      </c>
      <c r="G10" s="342"/>
      <c r="H10" s="172">
        <v>0</v>
      </c>
    </row>
    <row r="11" spans="1:9" s="1" customFormat="1" ht="56.25" customHeight="1">
      <c r="A11" s="42">
        <v>4</v>
      </c>
      <c r="B11" s="44" t="s">
        <v>64</v>
      </c>
      <c r="C11" s="172">
        <v>0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</row>
    <row r="12" spans="1:9" s="1" customFormat="1" ht="56.25">
      <c r="A12" s="42">
        <v>5</v>
      </c>
      <c r="B12" s="43" t="s">
        <v>65</v>
      </c>
      <c r="C12" s="172">
        <v>5</v>
      </c>
      <c r="D12" s="172">
        <v>5</v>
      </c>
      <c r="E12" s="172">
        <v>101</v>
      </c>
      <c r="F12" s="172">
        <v>101</v>
      </c>
      <c r="G12" s="172">
        <v>0</v>
      </c>
      <c r="H12" s="172">
        <v>0</v>
      </c>
    </row>
    <row r="13" spans="1:9" s="1" customFormat="1" ht="39" customHeight="1">
      <c r="A13" s="42">
        <v>6</v>
      </c>
      <c r="B13" s="44" t="s">
        <v>66</v>
      </c>
      <c r="C13" s="172">
        <v>1</v>
      </c>
      <c r="D13" s="172">
        <v>1</v>
      </c>
      <c r="E13" s="172">
        <v>13</v>
      </c>
      <c r="F13" s="172">
        <v>13</v>
      </c>
      <c r="G13" s="172">
        <v>0</v>
      </c>
      <c r="H13" s="172">
        <v>0</v>
      </c>
    </row>
    <row r="14" spans="1:9" s="2" customFormat="1" ht="39" customHeight="1">
      <c r="A14" s="345" t="s">
        <v>84</v>
      </c>
      <c r="B14" s="346"/>
      <c r="C14" s="349">
        <f>C13+C12+C11+C9+C8+C7</f>
        <v>18</v>
      </c>
      <c r="D14" s="349">
        <f>D13+D12+D11+D9+D8+D7</f>
        <v>18</v>
      </c>
      <c r="E14" s="45">
        <f>E7+E8+E11+E12+E13</f>
        <v>323</v>
      </c>
      <c r="F14" s="45">
        <f>F7+F8+F11+F12+F13</f>
        <v>323</v>
      </c>
      <c r="G14" s="349">
        <f>G7+G8+G9+G11+G12+G13</f>
        <v>0</v>
      </c>
      <c r="H14" s="45"/>
      <c r="I14" s="104"/>
    </row>
    <row r="15" spans="1:9" ht="39" customHeight="1">
      <c r="A15" s="347"/>
      <c r="B15" s="348"/>
      <c r="C15" s="350"/>
      <c r="D15" s="350"/>
      <c r="E15" s="46">
        <f>E10</f>
        <v>3</v>
      </c>
      <c r="F15" s="46">
        <f>F10</f>
        <v>13</v>
      </c>
      <c r="G15" s="350"/>
      <c r="H15" s="46"/>
    </row>
    <row r="16" spans="1:9" ht="18.75">
      <c r="A16" s="334" t="s">
        <v>191</v>
      </c>
      <c r="B16" s="335"/>
      <c r="C16" s="336">
        <f>F14+E9</f>
        <v>336</v>
      </c>
      <c r="D16" s="337"/>
      <c r="E16" s="337"/>
      <c r="F16" s="337"/>
      <c r="G16" s="337"/>
      <c r="H16" s="338"/>
      <c r="I16" s="101">
        <f>F14+F15</f>
        <v>336</v>
      </c>
    </row>
    <row r="17" spans="8:32" s="3" customFormat="1"/>
    <row r="18" spans="8:32" s="3" customFormat="1" ht="15" customHeight="1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6"/>
  <sheetViews>
    <sheetView view="pageBreakPreview" zoomScale="90" zoomScaleNormal="100" zoomScaleSheetLayoutView="90" workbookViewId="0">
      <selection activeCell="C12" sqref="C12"/>
    </sheetView>
  </sheetViews>
  <sheetFormatPr defaultRowHeight="1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>
      <c r="A1" s="351" t="s">
        <v>69</v>
      </c>
      <c r="B1" s="351"/>
      <c r="C1" s="351"/>
      <c r="D1" s="6"/>
    </row>
    <row r="2" spans="1:4" ht="38.25" customHeight="1">
      <c r="A2" s="201" t="s">
        <v>1</v>
      </c>
      <c r="B2" s="200" t="s">
        <v>2</v>
      </c>
      <c r="C2" s="200" t="s">
        <v>70</v>
      </c>
      <c r="D2" s="8"/>
    </row>
    <row r="3" spans="1:4" ht="18.75">
      <c r="A3" s="106" t="s">
        <v>3</v>
      </c>
      <c r="B3" s="202"/>
      <c r="C3" s="203" t="s">
        <v>235</v>
      </c>
      <c r="D3" s="8"/>
    </row>
    <row r="4" spans="1:4" ht="18.75" customHeight="1">
      <c r="A4" s="95" t="s">
        <v>4</v>
      </c>
      <c r="B4" s="204">
        <v>3</v>
      </c>
      <c r="C4" s="205">
        <v>1</v>
      </c>
      <c r="D4" s="11"/>
    </row>
    <row r="5" spans="1:4" ht="18.75" customHeight="1">
      <c r="A5" s="95" t="s">
        <v>5</v>
      </c>
      <c r="B5" s="204">
        <v>71</v>
      </c>
      <c r="C5" s="205">
        <v>21.1</v>
      </c>
      <c r="D5" s="11"/>
    </row>
    <row r="6" spans="1:4" ht="18.75" customHeight="1">
      <c r="A6" s="95" t="s">
        <v>6</v>
      </c>
      <c r="B6" s="204">
        <v>100</v>
      </c>
      <c r="C6" s="205">
        <v>29.8</v>
      </c>
      <c r="D6" s="11"/>
    </row>
    <row r="7" spans="1:4" ht="18.75" customHeight="1">
      <c r="A7" s="95" t="s">
        <v>67</v>
      </c>
      <c r="B7" s="204">
        <v>128</v>
      </c>
      <c r="C7" s="205">
        <v>38</v>
      </c>
      <c r="D7" s="11"/>
    </row>
    <row r="8" spans="1:4" ht="18.75" customHeight="1">
      <c r="A8" s="95" t="s">
        <v>264</v>
      </c>
      <c r="B8" s="204">
        <v>34</v>
      </c>
      <c r="C8" s="205">
        <v>10.1</v>
      </c>
      <c r="D8" s="11"/>
    </row>
    <row r="9" spans="1:4" ht="18.75" customHeight="1">
      <c r="A9" s="95" t="s">
        <v>265</v>
      </c>
      <c r="B9" s="204"/>
      <c r="C9" s="205"/>
      <c r="D9" s="11"/>
    </row>
    <row r="10" spans="1:4" ht="18.75">
      <c r="A10" s="106" t="s">
        <v>7</v>
      </c>
      <c r="B10" s="202">
        <f>SUM(B11:B16)</f>
        <v>336</v>
      </c>
      <c r="C10" s="203" t="s">
        <v>235</v>
      </c>
      <c r="D10" s="8"/>
    </row>
    <row r="11" spans="1:4" ht="18.75" customHeight="1">
      <c r="A11" s="95" t="s">
        <v>8</v>
      </c>
      <c r="B11" s="204">
        <v>3</v>
      </c>
      <c r="C11" s="205">
        <v>1</v>
      </c>
      <c r="D11" s="11"/>
    </row>
    <row r="12" spans="1:4" ht="18.75" customHeight="1">
      <c r="A12" s="95" t="s">
        <v>9</v>
      </c>
      <c r="B12" s="204">
        <v>185</v>
      </c>
      <c r="C12" s="205">
        <v>55</v>
      </c>
      <c r="D12" s="11"/>
    </row>
    <row r="13" spans="1:4" ht="18.75" customHeight="1">
      <c r="A13" s="95" t="s">
        <v>267</v>
      </c>
      <c r="B13" s="204">
        <v>35</v>
      </c>
      <c r="C13" s="205">
        <v>10.4</v>
      </c>
      <c r="D13" s="11"/>
    </row>
    <row r="14" spans="1:4" ht="18.75" customHeight="1">
      <c r="A14" s="95" t="s">
        <v>268</v>
      </c>
      <c r="B14" s="204">
        <v>26</v>
      </c>
      <c r="C14" s="205">
        <v>7.6</v>
      </c>
      <c r="D14" s="11"/>
    </row>
    <row r="15" spans="1:4" ht="18.75" customHeight="1">
      <c r="A15" s="95" t="s">
        <v>10</v>
      </c>
      <c r="B15" s="204">
        <v>62</v>
      </c>
      <c r="C15" s="205">
        <v>18.5</v>
      </c>
      <c r="D15" s="11"/>
    </row>
    <row r="16" spans="1:4" ht="18.75">
      <c r="A16" s="95" t="s">
        <v>196</v>
      </c>
      <c r="B16" s="204">
        <v>25</v>
      </c>
      <c r="C16" s="205">
        <v>7.5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189"/>
  <sheetViews>
    <sheetView view="pageBreakPreview" zoomScale="43" zoomScaleNormal="80" zoomScaleSheetLayoutView="43" workbookViewId="0">
      <pane xSplit="17" ySplit="12" topLeftCell="R118" activePane="bottomRight" state="frozen"/>
      <selection pane="topRight" activeCell="R1" sqref="R1"/>
      <selection pane="bottomLeft" activeCell="A13" sqref="A13"/>
      <selection pane="bottomRight" activeCell="I87" sqref="I87"/>
    </sheetView>
  </sheetViews>
  <sheetFormatPr defaultRowHeight="18.75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>
      <c r="A1" s="351" t="s">
        <v>92</v>
      </c>
      <c r="B1" s="351"/>
      <c r="C1" s="351"/>
      <c r="D1" s="351"/>
      <c r="E1" s="351"/>
      <c r="F1" s="351"/>
      <c r="G1" s="351"/>
      <c r="H1" s="351"/>
      <c r="I1" s="351"/>
      <c r="J1" s="351"/>
      <c r="K1" s="178"/>
      <c r="L1" s="178"/>
    </row>
    <row r="2" spans="1:12" s="5" customFormat="1" ht="37.5" customHeight="1">
      <c r="A2" s="353" t="s">
        <v>56</v>
      </c>
      <c r="B2" s="333" t="s">
        <v>49</v>
      </c>
      <c r="C2" s="333" t="s">
        <v>50</v>
      </c>
      <c r="D2" s="333"/>
      <c r="E2" s="333" t="s">
        <v>51</v>
      </c>
      <c r="F2" s="333" t="s">
        <v>52</v>
      </c>
      <c r="G2" s="333" t="s">
        <v>57</v>
      </c>
      <c r="H2" s="333"/>
      <c r="I2" s="333"/>
      <c r="J2" s="333" t="s">
        <v>58</v>
      </c>
      <c r="K2" s="333" t="s">
        <v>210</v>
      </c>
      <c r="L2" s="333" t="s">
        <v>198</v>
      </c>
    </row>
    <row r="3" spans="1:12" s="5" customFormat="1" ht="57.75" customHeight="1">
      <c r="A3" s="353"/>
      <c r="B3" s="333"/>
      <c r="C3" s="200" t="s">
        <v>53</v>
      </c>
      <c r="D3" s="200" t="s">
        <v>83</v>
      </c>
      <c r="E3" s="333"/>
      <c r="F3" s="333"/>
      <c r="G3" s="200" t="s">
        <v>59</v>
      </c>
      <c r="H3" s="200" t="s">
        <v>209</v>
      </c>
      <c r="I3" s="200" t="s">
        <v>60</v>
      </c>
      <c r="J3" s="333"/>
      <c r="K3" s="333"/>
      <c r="L3" s="333"/>
    </row>
    <row r="4" spans="1:12" s="5" customFormat="1" ht="75" customHeight="1">
      <c r="A4" s="59" t="s">
        <v>61</v>
      </c>
      <c r="B4" s="98" t="s">
        <v>54</v>
      </c>
      <c r="C4" s="98">
        <f>SUM(C5,C12,C16)</f>
        <v>3</v>
      </c>
      <c r="D4" s="98">
        <f>SUM(D5,D12,D16)</f>
        <v>3</v>
      </c>
      <c r="E4" s="98"/>
      <c r="F4" s="98"/>
      <c r="G4" s="98">
        <f t="shared" ref="G4:L4" si="0">SUM(G5,G12,G16)</f>
        <v>92</v>
      </c>
      <c r="H4" s="98">
        <f t="shared" si="0"/>
        <v>0</v>
      </c>
      <c r="I4" s="98">
        <f t="shared" si="0"/>
        <v>1415</v>
      </c>
      <c r="J4" s="98">
        <f t="shared" si="0"/>
        <v>0</v>
      </c>
      <c r="K4" s="98">
        <f t="shared" si="0"/>
        <v>0</v>
      </c>
      <c r="L4" s="98">
        <f t="shared" si="0"/>
        <v>0</v>
      </c>
    </row>
    <row r="5" spans="1:12" s="5" customFormat="1" ht="21.6" customHeight="1">
      <c r="A5" s="58"/>
      <c r="B5" s="126" t="s">
        <v>211</v>
      </c>
      <c r="C5" s="218">
        <f>SUM(C6:C11)</f>
        <v>0</v>
      </c>
      <c r="D5" s="218">
        <f>D6+D7+D8+D9+D10+D11</f>
        <v>0</v>
      </c>
      <c r="E5" s="206"/>
      <c r="F5" s="128"/>
      <c r="G5" s="218">
        <f t="shared" ref="G5:L5" si="1">SUM(G6:G11)</f>
        <v>0</v>
      </c>
      <c r="H5" s="218">
        <f t="shared" si="1"/>
        <v>0</v>
      </c>
      <c r="I5" s="127">
        <f t="shared" si="1"/>
        <v>0</v>
      </c>
      <c r="J5" s="128">
        <f t="shared" si="1"/>
        <v>0</v>
      </c>
      <c r="K5" s="128">
        <f t="shared" si="1"/>
        <v>0</v>
      </c>
      <c r="L5" s="129">
        <f t="shared" si="1"/>
        <v>0</v>
      </c>
    </row>
    <row r="6" spans="1:12" s="5" customFormat="1">
      <c r="A6" s="58"/>
      <c r="B6" s="67"/>
      <c r="C6" s="57"/>
      <c r="D6" s="57"/>
      <c r="E6" s="97"/>
      <c r="F6" s="97"/>
      <c r="G6" s="21"/>
      <c r="H6" s="21"/>
      <c r="I6" s="21"/>
      <c r="J6" s="107"/>
      <c r="K6" s="107"/>
      <c r="L6" s="107"/>
    </row>
    <row r="7" spans="1:12" s="5" customFormat="1">
      <c r="A7" s="58"/>
      <c r="B7" s="67"/>
      <c r="C7" s="57"/>
      <c r="D7" s="57"/>
      <c r="E7" s="97"/>
      <c r="F7" s="97"/>
      <c r="G7" s="21"/>
      <c r="H7" s="21"/>
      <c r="I7" s="21"/>
      <c r="J7" s="107"/>
      <c r="K7" s="107"/>
      <c r="L7" s="107"/>
    </row>
    <row r="8" spans="1:12" s="5" customFormat="1">
      <c r="A8" s="58"/>
      <c r="B8" s="67"/>
      <c r="C8" s="57"/>
      <c r="D8" s="57"/>
      <c r="E8" s="97"/>
      <c r="F8" s="97"/>
      <c r="G8" s="21"/>
      <c r="H8" s="21"/>
      <c r="I8" s="21"/>
      <c r="J8" s="107"/>
      <c r="K8" s="107"/>
      <c r="L8" s="107"/>
    </row>
    <row r="9" spans="1:12" s="5" customFormat="1">
      <c r="A9" s="58"/>
      <c r="B9" s="67"/>
      <c r="C9" s="57"/>
      <c r="D9" s="57"/>
      <c r="E9" s="97"/>
      <c r="F9" s="97"/>
      <c r="G9" s="21"/>
      <c r="H9" s="21"/>
      <c r="I9" s="21"/>
      <c r="J9" s="107"/>
      <c r="K9" s="107"/>
      <c r="L9" s="107"/>
    </row>
    <row r="10" spans="1:12" s="5" customFormat="1">
      <c r="A10" s="58"/>
      <c r="B10" s="67"/>
      <c r="C10" s="57"/>
      <c r="D10" s="57"/>
      <c r="E10" s="97"/>
      <c r="F10" s="97"/>
      <c r="G10" s="21"/>
      <c r="H10" s="21"/>
      <c r="I10" s="21"/>
      <c r="J10" s="107"/>
      <c r="K10" s="107"/>
      <c r="L10" s="107"/>
    </row>
    <row r="11" spans="1:12" s="5" customFormat="1">
      <c r="A11" s="58"/>
      <c r="B11" s="67"/>
      <c r="C11" s="57"/>
      <c r="D11" s="57"/>
      <c r="E11" s="97"/>
      <c r="F11" s="97"/>
      <c r="G11" s="21"/>
      <c r="H11" s="21"/>
      <c r="I11" s="21"/>
      <c r="J11" s="107"/>
      <c r="K11" s="107"/>
      <c r="L11" s="107"/>
    </row>
    <row r="12" spans="1:12" s="5" customFormat="1">
      <c r="A12" s="58"/>
      <c r="B12" s="126" t="s">
        <v>212</v>
      </c>
      <c r="C12" s="218">
        <f>SUM(C13:C15)</f>
        <v>3</v>
      </c>
      <c r="D12" s="219">
        <f>SUM(D13:D15)</f>
        <v>3</v>
      </c>
      <c r="E12" s="206"/>
      <c r="F12" s="128"/>
      <c r="G12" s="218">
        <f t="shared" ref="G12:L12" si="2">SUM(G13:G15)</f>
        <v>92</v>
      </c>
      <c r="H12" s="218">
        <f t="shared" si="2"/>
        <v>0</v>
      </c>
      <c r="I12" s="218">
        <f t="shared" si="2"/>
        <v>1415</v>
      </c>
      <c r="J12" s="220">
        <f t="shared" si="2"/>
        <v>0</v>
      </c>
      <c r="K12" s="220">
        <f t="shared" si="2"/>
        <v>0</v>
      </c>
      <c r="L12" s="221">
        <f t="shared" si="2"/>
        <v>0</v>
      </c>
    </row>
    <row r="13" spans="1:12" s="5" customFormat="1" ht="56.25">
      <c r="A13" s="58" t="s">
        <v>302</v>
      </c>
      <c r="B13" s="67" t="s">
        <v>594</v>
      </c>
      <c r="C13" s="57">
        <v>1</v>
      </c>
      <c r="D13" s="57">
        <v>1</v>
      </c>
      <c r="E13" s="97" t="s">
        <v>420</v>
      </c>
      <c r="F13" s="97" t="s">
        <v>288</v>
      </c>
      <c r="G13" s="21">
        <v>55</v>
      </c>
      <c r="H13" s="21"/>
      <c r="I13" s="131">
        <v>1194</v>
      </c>
      <c r="J13" s="107"/>
      <c r="K13" s="107"/>
      <c r="L13" s="107"/>
    </row>
    <row r="14" spans="1:12" s="5" customFormat="1" ht="37.5">
      <c r="A14" s="58" t="s">
        <v>303</v>
      </c>
      <c r="B14" s="67" t="s">
        <v>297</v>
      </c>
      <c r="C14" s="57">
        <v>1</v>
      </c>
      <c r="D14" s="57">
        <v>1</v>
      </c>
      <c r="E14" s="97" t="s">
        <v>420</v>
      </c>
      <c r="F14" s="107" t="s">
        <v>421</v>
      </c>
      <c r="G14" s="21">
        <v>34</v>
      </c>
      <c r="H14" s="21"/>
      <c r="I14" s="21">
        <v>162</v>
      </c>
      <c r="J14" s="107"/>
      <c r="K14" s="107"/>
      <c r="L14" s="107"/>
    </row>
    <row r="15" spans="1:12" s="5" customFormat="1" ht="56.25">
      <c r="A15" s="58" t="s">
        <v>304</v>
      </c>
      <c r="B15" s="67" t="s">
        <v>422</v>
      </c>
      <c r="C15" s="57">
        <v>1</v>
      </c>
      <c r="D15" s="57">
        <v>1</v>
      </c>
      <c r="E15" s="97" t="s">
        <v>595</v>
      </c>
      <c r="F15" s="97" t="s">
        <v>288</v>
      </c>
      <c r="G15" s="21">
        <v>3</v>
      </c>
      <c r="H15" s="21"/>
      <c r="I15" s="21">
        <v>59</v>
      </c>
      <c r="J15" s="107"/>
      <c r="K15" s="107"/>
      <c r="L15" s="107"/>
    </row>
    <row r="16" spans="1:12" s="5" customFormat="1">
      <c r="A16" s="58"/>
      <c r="B16" s="126" t="s">
        <v>213</v>
      </c>
      <c r="C16" s="218">
        <f>SUM(C17:C23)</f>
        <v>0</v>
      </c>
      <c r="D16" s="218">
        <f>SUM(D17:D23)</f>
        <v>0</v>
      </c>
      <c r="E16" s="206"/>
      <c r="F16" s="128"/>
      <c r="G16" s="218">
        <f t="shared" ref="G16:L16" si="3">SUM(G17:G23)</f>
        <v>0</v>
      </c>
      <c r="H16" s="218">
        <f t="shared" si="3"/>
        <v>0</v>
      </c>
      <c r="I16" s="218">
        <f t="shared" si="3"/>
        <v>0</v>
      </c>
      <c r="J16" s="220">
        <f t="shared" si="3"/>
        <v>0</v>
      </c>
      <c r="K16" s="220">
        <f t="shared" si="3"/>
        <v>0</v>
      </c>
      <c r="L16" s="221">
        <f t="shared" si="3"/>
        <v>0</v>
      </c>
    </row>
    <row r="17" spans="1:12" s="5" customFormat="1">
      <c r="A17" s="58"/>
      <c r="B17" s="130"/>
      <c r="C17" s="131"/>
      <c r="D17" s="131"/>
      <c r="E17" s="207"/>
      <c r="F17" s="132"/>
      <c r="G17" s="131"/>
      <c r="H17" s="131"/>
      <c r="I17" s="131"/>
      <c r="J17" s="132"/>
      <c r="K17" s="132"/>
      <c r="L17" s="208"/>
    </row>
    <row r="18" spans="1:12" s="5" customFormat="1">
      <c r="A18" s="58"/>
      <c r="B18" s="130"/>
      <c r="C18" s="131"/>
      <c r="D18" s="131"/>
      <c r="E18" s="207"/>
      <c r="F18" s="132"/>
      <c r="G18" s="131"/>
      <c r="H18" s="131"/>
      <c r="I18" s="131"/>
      <c r="J18" s="132"/>
      <c r="K18" s="132"/>
      <c r="L18" s="208"/>
    </row>
    <row r="19" spans="1:12" s="5" customFormat="1">
      <c r="A19" s="58"/>
      <c r="B19" s="130"/>
      <c r="C19" s="131"/>
      <c r="D19" s="131"/>
      <c r="E19" s="207"/>
      <c r="F19" s="132"/>
      <c r="G19" s="131"/>
      <c r="H19" s="131"/>
      <c r="I19" s="131"/>
      <c r="J19" s="132"/>
      <c r="K19" s="132"/>
      <c r="L19" s="208"/>
    </row>
    <row r="20" spans="1:12" s="5" customFormat="1">
      <c r="A20" s="58"/>
      <c r="B20" s="130"/>
      <c r="C20" s="131"/>
      <c r="D20" s="131"/>
      <c r="E20" s="207"/>
      <c r="F20" s="132"/>
      <c r="G20" s="131"/>
      <c r="H20" s="131"/>
      <c r="I20" s="131"/>
      <c r="J20" s="132"/>
      <c r="K20" s="132"/>
      <c r="L20" s="208"/>
    </row>
    <row r="21" spans="1:12" s="5" customFormat="1">
      <c r="A21" s="58"/>
      <c r="B21" s="67"/>
      <c r="C21" s="57"/>
      <c r="D21" s="57"/>
      <c r="E21" s="97"/>
      <c r="F21" s="97"/>
      <c r="G21" s="21"/>
      <c r="H21" s="21"/>
      <c r="I21" s="21"/>
      <c r="J21" s="107"/>
      <c r="K21" s="107"/>
      <c r="L21" s="107"/>
    </row>
    <row r="22" spans="1:12" s="5" customFormat="1">
      <c r="A22" s="58"/>
      <c r="B22" s="67"/>
      <c r="C22" s="57"/>
      <c r="D22" s="57"/>
      <c r="E22" s="97"/>
      <c r="F22" s="97"/>
      <c r="G22" s="21"/>
      <c r="H22" s="21"/>
      <c r="I22" s="21"/>
      <c r="J22" s="107"/>
      <c r="K22" s="107"/>
      <c r="L22" s="107"/>
    </row>
    <row r="23" spans="1:12" s="5" customFormat="1">
      <c r="A23" s="58"/>
      <c r="B23" s="67"/>
      <c r="C23" s="57"/>
      <c r="D23" s="57"/>
      <c r="E23" s="97"/>
      <c r="F23" s="97"/>
      <c r="G23" s="21"/>
      <c r="H23" s="21"/>
      <c r="I23" s="21"/>
      <c r="J23" s="107"/>
      <c r="K23" s="107"/>
      <c r="L23" s="107"/>
    </row>
    <row r="24" spans="1:12" s="5" customFormat="1" ht="75">
      <c r="A24" s="59" t="s">
        <v>62</v>
      </c>
      <c r="B24" s="98" t="s">
        <v>55</v>
      </c>
      <c r="C24" s="98">
        <f>SUM(C25,C30,C46)</f>
        <v>10</v>
      </c>
      <c r="D24" s="98">
        <f>SUM(D25,D30,D46)</f>
        <v>10</v>
      </c>
      <c r="E24" s="98"/>
      <c r="F24" s="98"/>
      <c r="G24" s="98">
        <f>SUM(G25,G30,G46)</f>
        <v>166</v>
      </c>
      <c r="H24" s="98">
        <f>SUM(H25,H30,H46)</f>
        <v>0</v>
      </c>
      <c r="I24" s="98">
        <f>SUM(I25,I30,I46)</f>
        <v>16415</v>
      </c>
      <c r="J24" s="98">
        <f>SUM(J25,J30,J46)</f>
        <v>0</v>
      </c>
      <c r="K24" s="98">
        <f>SUM(K25,K30,K46)</f>
        <v>0</v>
      </c>
      <c r="L24" s="98">
        <f>SUM(L25,L30,K46)</f>
        <v>4054792</v>
      </c>
    </row>
    <row r="25" spans="1:12" s="5" customFormat="1">
      <c r="A25" s="58"/>
      <c r="B25" s="126" t="s">
        <v>211</v>
      </c>
      <c r="C25" s="218">
        <f>SUM(C26:C29)</f>
        <v>0</v>
      </c>
      <c r="D25" s="218">
        <f>SUM(D26:D29)</f>
        <v>0</v>
      </c>
      <c r="E25" s="206"/>
      <c r="F25" s="128"/>
      <c r="G25" s="218">
        <f t="shared" ref="G25:L25" si="4">SUM(G26:G29)</f>
        <v>0</v>
      </c>
      <c r="H25" s="218">
        <f t="shared" si="4"/>
        <v>0</v>
      </c>
      <c r="I25" s="218">
        <f t="shared" si="4"/>
        <v>0</v>
      </c>
      <c r="J25" s="220">
        <f t="shared" si="4"/>
        <v>0</v>
      </c>
      <c r="K25" s="220">
        <f t="shared" si="4"/>
        <v>0</v>
      </c>
      <c r="L25" s="221">
        <f t="shared" si="4"/>
        <v>0</v>
      </c>
    </row>
    <row r="26" spans="1:12" s="5" customFormat="1">
      <c r="A26" s="58"/>
      <c r="B26" s="67"/>
      <c r="C26" s="57"/>
      <c r="D26" s="57"/>
      <c r="E26" s="97"/>
      <c r="F26" s="97"/>
      <c r="G26" s="21"/>
      <c r="H26" s="21"/>
      <c r="I26" s="21"/>
      <c r="J26" s="97"/>
      <c r="K26" s="97"/>
      <c r="L26" s="97"/>
    </row>
    <row r="27" spans="1:12" s="5" customFormat="1">
      <c r="A27" s="58"/>
      <c r="B27" s="67"/>
      <c r="C27" s="57"/>
      <c r="D27" s="57"/>
      <c r="E27" s="97"/>
      <c r="F27" s="97"/>
      <c r="G27" s="21"/>
      <c r="H27" s="21"/>
      <c r="I27" s="21"/>
      <c r="J27" s="97"/>
      <c r="K27" s="97"/>
      <c r="L27" s="97"/>
    </row>
    <row r="28" spans="1:12" s="5" customFormat="1">
      <c r="A28" s="58"/>
      <c r="B28" s="67"/>
      <c r="C28" s="57"/>
      <c r="D28" s="57"/>
      <c r="E28" s="97"/>
      <c r="F28" s="97"/>
      <c r="G28" s="21"/>
      <c r="H28" s="21"/>
      <c r="I28" s="21"/>
      <c r="J28" s="97"/>
      <c r="K28" s="97"/>
      <c r="L28" s="97"/>
    </row>
    <row r="29" spans="1:12" s="5" customFormat="1">
      <c r="A29" s="58"/>
      <c r="B29" s="67"/>
      <c r="C29" s="57"/>
      <c r="D29" s="57"/>
      <c r="E29" s="97"/>
      <c r="F29" s="97"/>
      <c r="G29" s="21"/>
      <c r="H29" s="21"/>
      <c r="I29" s="21"/>
      <c r="J29" s="97"/>
      <c r="K29" s="97"/>
      <c r="L29" s="97"/>
    </row>
    <row r="30" spans="1:12" s="5" customFormat="1">
      <c r="A30" s="58"/>
      <c r="B30" s="126" t="s">
        <v>212</v>
      </c>
      <c r="C30" s="218">
        <f>SUM(C31:C45)</f>
        <v>10</v>
      </c>
      <c r="D30" s="218">
        <f>SUM(D31:D45)</f>
        <v>10</v>
      </c>
      <c r="E30" s="206"/>
      <c r="F30" s="128"/>
      <c r="G30" s="218">
        <f t="shared" ref="G30:L30" si="5">SUM(G31:G45)</f>
        <v>166</v>
      </c>
      <c r="H30" s="218">
        <f t="shared" si="5"/>
        <v>0</v>
      </c>
      <c r="I30" s="218">
        <f t="shared" si="5"/>
        <v>16415</v>
      </c>
      <c r="J30" s="220">
        <f t="shared" si="5"/>
        <v>0</v>
      </c>
      <c r="K30" s="220">
        <f t="shared" si="5"/>
        <v>0</v>
      </c>
      <c r="L30" s="221">
        <f t="shared" si="5"/>
        <v>4054792</v>
      </c>
    </row>
    <row r="31" spans="1:12" s="5" customFormat="1" ht="37.5">
      <c r="A31" s="58" t="s">
        <v>305</v>
      </c>
      <c r="B31" s="67" t="s">
        <v>423</v>
      </c>
      <c r="C31" s="57">
        <v>1</v>
      </c>
      <c r="D31" s="57">
        <v>1</v>
      </c>
      <c r="E31" s="97" t="s">
        <v>420</v>
      </c>
      <c r="F31" s="107" t="s">
        <v>424</v>
      </c>
      <c r="G31" s="21"/>
      <c r="H31" s="21"/>
      <c r="I31" s="21">
        <v>821</v>
      </c>
      <c r="J31" s="97"/>
      <c r="K31" s="97"/>
      <c r="L31" s="97" t="s">
        <v>444</v>
      </c>
    </row>
    <row r="32" spans="1:12" s="5" customFormat="1" ht="56.25">
      <c r="A32" s="58" t="s">
        <v>306</v>
      </c>
      <c r="B32" s="67" t="s">
        <v>290</v>
      </c>
      <c r="C32" s="57">
        <v>1</v>
      </c>
      <c r="D32" s="57">
        <v>1</v>
      </c>
      <c r="E32" s="97" t="s">
        <v>420</v>
      </c>
      <c r="F32" s="97" t="s">
        <v>321</v>
      </c>
      <c r="G32" s="21">
        <v>25</v>
      </c>
      <c r="H32" s="21"/>
      <c r="I32" s="21">
        <v>2426</v>
      </c>
      <c r="J32" s="97"/>
      <c r="K32" s="97"/>
      <c r="L32" s="97"/>
    </row>
    <row r="33" spans="1:12" s="5" customFormat="1" ht="56.25">
      <c r="A33" s="58" t="s">
        <v>307</v>
      </c>
      <c r="B33" s="67" t="s">
        <v>291</v>
      </c>
      <c r="C33" s="57">
        <v>1</v>
      </c>
      <c r="D33" s="57">
        <v>1</v>
      </c>
      <c r="E33" s="97" t="s">
        <v>420</v>
      </c>
      <c r="F33" s="97" t="s">
        <v>320</v>
      </c>
      <c r="G33" s="21">
        <v>30</v>
      </c>
      <c r="H33" s="21"/>
      <c r="I33" s="21">
        <v>2497</v>
      </c>
      <c r="J33" s="97"/>
      <c r="K33" s="97"/>
      <c r="L33" s="97"/>
    </row>
    <row r="34" spans="1:12" s="5" customFormat="1" ht="37.5">
      <c r="A34" s="58" t="s">
        <v>308</v>
      </c>
      <c r="B34" s="67" t="s">
        <v>292</v>
      </c>
      <c r="C34" s="57">
        <v>1</v>
      </c>
      <c r="D34" s="57">
        <v>1</v>
      </c>
      <c r="E34" s="97" t="s">
        <v>420</v>
      </c>
      <c r="F34" s="97" t="s">
        <v>319</v>
      </c>
      <c r="G34" s="21">
        <v>8</v>
      </c>
      <c r="H34" s="21"/>
      <c r="I34" s="57">
        <v>347</v>
      </c>
      <c r="J34" s="97"/>
      <c r="K34" s="97"/>
      <c r="L34" s="97"/>
    </row>
    <row r="35" spans="1:12" s="5" customFormat="1" ht="37.5">
      <c r="A35" s="58" t="s">
        <v>309</v>
      </c>
      <c r="B35" s="1" t="s">
        <v>293</v>
      </c>
      <c r="C35" s="57">
        <v>1</v>
      </c>
      <c r="D35" s="57">
        <v>1</v>
      </c>
      <c r="E35" s="97" t="s">
        <v>420</v>
      </c>
      <c r="F35" s="97" t="s">
        <v>288</v>
      </c>
      <c r="G35" s="21">
        <v>36</v>
      </c>
      <c r="H35" s="21"/>
      <c r="I35" s="131">
        <v>3090</v>
      </c>
      <c r="J35" s="97"/>
      <c r="K35" s="97"/>
      <c r="L35" s="265">
        <v>2100000</v>
      </c>
    </row>
    <row r="36" spans="1:12" s="5" customFormat="1" ht="37.5">
      <c r="A36" s="58" t="s">
        <v>310</v>
      </c>
      <c r="B36" s="67" t="s">
        <v>294</v>
      </c>
      <c r="C36" s="57">
        <v>1</v>
      </c>
      <c r="D36" s="57">
        <v>1</v>
      </c>
      <c r="E36" s="97" t="s">
        <v>420</v>
      </c>
      <c r="F36" s="97" t="s">
        <v>322</v>
      </c>
      <c r="G36" s="21">
        <v>8</v>
      </c>
      <c r="H36" s="21"/>
      <c r="I36" s="21">
        <v>291</v>
      </c>
      <c r="J36" s="97"/>
      <c r="K36" s="97"/>
      <c r="L36" s="97"/>
    </row>
    <row r="37" spans="1:12" s="5" customFormat="1" ht="37.5">
      <c r="A37" s="58" t="s">
        <v>311</v>
      </c>
      <c r="B37" s="67" t="s">
        <v>295</v>
      </c>
      <c r="C37" s="57">
        <v>1</v>
      </c>
      <c r="D37" s="57">
        <v>1</v>
      </c>
      <c r="E37" s="97" t="s">
        <v>420</v>
      </c>
      <c r="F37" s="97" t="s">
        <v>322</v>
      </c>
      <c r="G37" s="21">
        <v>9</v>
      </c>
      <c r="H37" s="21"/>
      <c r="I37" s="21">
        <v>1218</v>
      </c>
      <c r="J37" s="97"/>
      <c r="K37" s="97"/>
      <c r="L37" s="97"/>
    </row>
    <row r="38" spans="1:12" ht="37.5">
      <c r="A38" s="58" t="s">
        <v>312</v>
      </c>
      <c r="B38" s="67" t="s">
        <v>296</v>
      </c>
      <c r="C38" s="57">
        <v>1</v>
      </c>
      <c r="D38" s="57">
        <v>1</v>
      </c>
      <c r="E38" s="97" t="s">
        <v>420</v>
      </c>
      <c r="F38" s="97" t="s">
        <v>288</v>
      </c>
      <c r="G38" s="21">
        <v>17</v>
      </c>
      <c r="H38" s="21"/>
      <c r="I38" s="57">
        <v>3415</v>
      </c>
      <c r="J38" s="97"/>
      <c r="K38" s="97"/>
      <c r="L38" s="97"/>
    </row>
    <row r="39" spans="1:12" s="5" customFormat="1" ht="75" customHeight="1">
      <c r="A39" s="58" t="s">
        <v>313</v>
      </c>
      <c r="B39" s="67" t="s">
        <v>301</v>
      </c>
      <c r="C39" s="57">
        <v>1</v>
      </c>
      <c r="D39" s="57">
        <v>1</v>
      </c>
      <c r="E39" s="97" t="s">
        <v>420</v>
      </c>
      <c r="F39" s="97" t="s">
        <v>288</v>
      </c>
      <c r="G39" s="21">
        <v>21</v>
      </c>
      <c r="H39" s="21"/>
      <c r="I39" s="21">
        <v>1568</v>
      </c>
      <c r="J39" s="97"/>
      <c r="K39" s="97"/>
      <c r="L39" s="97"/>
    </row>
    <row r="40" spans="1:12" s="5" customFormat="1" ht="37.5">
      <c r="A40" s="58" t="s">
        <v>314</v>
      </c>
      <c r="B40" s="67" t="s">
        <v>425</v>
      </c>
      <c r="C40" s="57">
        <v>1</v>
      </c>
      <c r="D40" s="57">
        <v>1</v>
      </c>
      <c r="E40" s="97" t="s">
        <v>420</v>
      </c>
      <c r="F40" s="97" t="s">
        <v>288</v>
      </c>
      <c r="G40" s="21">
        <v>12</v>
      </c>
      <c r="H40" s="21"/>
      <c r="I40" s="21">
        <v>742</v>
      </c>
      <c r="J40" s="97"/>
      <c r="K40" s="97"/>
      <c r="L40" s="276">
        <v>1954792</v>
      </c>
    </row>
    <row r="41" spans="1:12" s="5" customFormat="1">
      <c r="A41" s="58"/>
      <c r="B41" s="67"/>
      <c r="C41" s="57"/>
      <c r="D41" s="57"/>
      <c r="E41" s="97"/>
      <c r="F41" s="97"/>
      <c r="G41" s="21"/>
      <c r="H41" s="21"/>
      <c r="I41" s="21"/>
      <c r="J41" s="97"/>
      <c r="K41" s="97"/>
      <c r="L41" s="97"/>
    </row>
    <row r="42" spans="1:12" s="5" customFormat="1">
      <c r="A42" s="58"/>
      <c r="B42" s="67"/>
      <c r="C42" s="57"/>
      <c r="D42" s="57"/>
      <c r="E42" s="97"/>
      <c r="F42" s="97"/>
      <c r="G42" s="21"/>
      <c r="H42" s="21"/>
      <c r="I42" s="21"/>
      <c r="J42" s="97"/>
      <c r="K42" s="97"/>
      <c r="L42" s="97"/>
    </row>
    <row r="43" spans="1:12" s="5" customFormat="1">
      <c r="A43" s="58"/>
      <c r="B43" s="67"/>
      <c r="C43" s="57"/>
      <c r="D43" s="57"/>
      <c r="E43" s="97"/>
      <c r="F43" s="97"/>
      <c r="G43" s="21"/>
      <c r="H43" s="21"/>
      <c r="I43" s="21"/>
      <c r="J43" s="97"/>
      <c r="K43" s="97"/>
      <c r="L43" s="97"/>
    </row>
    <row r="44" spans="1:12" s="5" customFormat="1">
      <c r="A44" s="58"/>
      <c r="B44" s="67"/>
      <c r="C44" s="57"/>
      <c r="D44" s="57"/>
      <c r="E44" s="97"/>
      <c r="F44" s="97"/>
      <c r="G44" s="21"/>
      <c r="H44" s="21"/>
      <c r="I44" s="21"/>
      <c r="J44" s="97"/>
      <c r="K44" s="97"/>
      <c r="L44" s="97"/>
    </row>
    <row r="45" spans="1:12" s="5" customFormat="1">
      <c r="A45" s="58"/>
      <c r="B45" s="67"/>
      <c r="C45" s="57"/>
      <c r="D45" s="57"/>
      <c r="E45" s="97"/>
      <c r="F45" s="97"/>
      <c r="G45" s="21"/>
      <c r="H45" s="21"/>
      <c r="I45" s="21"/>
      <c r="J45" s="97"/>
      <c r="K45" s="97"/>
      <c r="L45" s="97"/>
    </row>
    <row r="46" spans="1:12" s="5" customFormat="1">
      <c r="A46" s="58"/>
      <c r="B46" s="126" t="s">
        <v>213</v>
      </c>
      <c r="C46" s="218">
        <f>SUM(C47:C51)</f>
        <v>0</v>
      </c>
      <c r="D46" s="218">
        <f>SUM(D47:D51)</f>
        <v>0</v>
      </c>
      <c r="E46" s="206"/>
      <c r="F46" s="128"/>
      <c r="G46" s="218">
        <f t="shared" ref="G46:L46" si="6">SUM(G47:G51)</f>
        <v>0</v>
      </c>
      <c r="H46" s="218">
        <f t="shared" si="6"/>
        <v>0</v>
      </c>
      <c r="I46" s="218">
        <f t="shared" si="6"/>
        <v>0</v>
      </c>
      <c r="J46" s="220">
        <f t="shared" si="6"/>
        <v>0</v>
      </c>
      <c r="K46" s="220">
        <f t="shared" si="6"/>
        <v>0</v>
      </c>
      <c r="L46" s="221">
        <f t="shared" si="6"/>
        <v>0</v>
      </c>
    </row>
    <row r="47" spans="1:12" s="5" customFormat="1">
      <c r="A47" s="58"/>
      <c r="B47" s="67"/>
      <c r="C47" s="57"/>
      <c r="D47" s="57"/>
      <c r="E47" s="97"/>
      <c r="F47" s="97"/>
      <c r="G47" s="21"/>
      <c r="H47" s="21"/>
      <c r="I47" s="21"/>
      <c r="J47" s="97"/>
      <c r="K47" s="97"/>
      <c r="L47" s="97"/>
    </row>
    <row r="48" spans="1:12" s="5" customFormat="1">
      <c r="A48" s="58"/>
      <c r="B48" s="67"/>
      <c r="C48" s="57"/>
      <c r="D48" s="57"/>
      <c r="E48" s="97"/>
      <c r="F48" s="97"/>
      <c r="G48" s="21"/>
      <c r="H48" s="21"/>
      <c r="I48" s="21"/>
      <c r="J48" s="97"/>
      <c r="K48" s="97"/>
      <c r="L48" s="97"/>
    </row>
    <row r="49" spans="1:12" s="5" customFormat="1">
      <c r="A49" s="58"/>
      <c r="B49" s="67"/>
      <c r="C49" s="57"/>
      <c r="D49" s="57"/>
      <c r="E49" s="97"/>
      <c r="F49" s="97"/>
      <c r="G49" s="21"/>
      <c r="H49" s="21"/>
      <c r="I49" s="21"/>
      <c r="J49" s="97"/>
      <c r="K49" s="97"/>
      <c r="L49" s="97"/>
    </row>
    <row r="50" spans="1:12" s="5" customFormat="1">
      <c r="A50" s="58"/>
      <c r="B50" s="67"/>
      <c r="C50" s="57"/>
      <c r="D50" s="57"/>
      <c r="E50" s="97"/>
      <c r="F50" s="97"/>
      <c r="G50" s="21"/>
      <c r="H50" s="21"/>
      <c r="I50" s="21"/>
      <c r="J50" s="97"/>
      <c r="K50" s="97"/>
      <c r="L50" s="97"/>
    </row>
    <row r="51" spans="1:12" s="5" customFormat="1">
      <c r="A51" s="58"/>
      <c r="B51" s="67"/>
      <c r="C51" s="57"/>
      <c r="D51" s="57"/>
      <c r="E51" s="97"/>
      <c r="F51" s="97"/>
      <c r="G51" s="21"/>
      <c r="H51" s="21"/>
      <c r="I51" s="21"/>
      <c r="J51" s="97"/>
      <c r="K51" s="97"/>
      <c r="L51" s="97"/>
    </row>
    <row r="52" spans="1:12" s="5" customFormat="1" ht="37.5">
      <c r="A52" s="59" t="s">
        <v>88</v>
      </c>
      <c r="B52" s="98" t="s">
        <v>63</v>
      </c>
      <c r="C52" s="98">
        <f>SUM(C53,C57,C62)</f>
        <v>1</v>
      </c>
      <c r="D52" s="98">
        <f>SUM(D53,D57,D62)</f>
        <v>1</v>
      </c>
      <c r="E52" s="98"/>
      <c r="F52" s="59"/>
      <c r="G52" s="98">
        <f t="shared" ref="G52:L52" si="7">SUM(G53,G57,G62)</f>
        <v>12</v>
      </c>
      <c r="H52" s="98">
        <f t="shared" si="7"/>
        <v>0</v>
      </c>
      <c r="I52" s="98">
        <f t="shared" si="7"/>
        <v>254</v>
      </c>
      <c r="J52" s="98">
        <f t="shared" si="7"/>
        <v>0</v>
      </c>
      <c r="K52" s="98">
        <f t="shared" si="7"/>
        <v>0</v>
      </c>
      <c r="L52" s="98">
        <f t="shared" si="7"/>
        <v>0</v>
      </c>
    </row>
    <row r="53" spans="1:12" s="5" customFormat="1">
      <c r="A53" s="58"/>
      <c r="B53" s="126" t="s">
        <v>211</v>
      </c>
      <c r="C53" s="127">
        <f>SUM(C54:C56)</f>
        <v>0</v>
      </c>
      <c r="D53" s="127">
        <f>SUM(D54:D56)</f>
        <v>0</v>
      </c>
      <c r="E53" s="206"/>
      <c r="F53" s="128"/>
      <c r="G53" s="127">
        <f t="shared" ref="G53:L53" si="8">SUM(G54:G56)</f>
        <v>0</v>
      </c>
      <c r="H53" s="127">
        <f t="shared" si="8"/>
        <v>0</v>
      </c>
      <c r="I53" s="127">
        <f t="shared" si="8"/>
        <v>0</v>
      </c>
      <c r="J53" s="128">
        <f t="shared" si="8"/>
        <v>0</v>
      </c>
      <c r="K53" s="128">
        <f t="shared" si="8"/>
        <v>0</v>
      </c>
      <c r="L53" s="129">
        <f t="shared" si="8"/>
        <v>0</v>
      </c>
    </row>
    <row r="54" spans="1:12" s="5" customFormat="1">
      <c r="A54" s="58"/>
      <c r="B54" s="67"/>
      <c r="C54" s="57"/>
      <c r="D54" s="57"/>
      <c r="E54" s="97"/>
      <c r="F54" s="97"/>
      <c r="G54" s="21"/>
      <c r="H54" s="21"/>
      <c r="I54" s="21"/>
      <c r="J54" s="97"/>
      <c r="K54" s="97"/>
      <c r="L54" s="97"/>
    </row>
    <row r="55" spans="1:12" s="5" customFormat="1">
      <c r="A55" s="58"/>
      <c r="B55" s="67"/>
      <c r="C55" s="57"/>
      <c r="D55" s="57"/>
      <c r="E55" s="97"/>
      <c r="F55" s="97"/>
      <c r="G55" s="21"/>
      <c r="H55" s="21"/>
      <c r="I55" s="21"/>
      <c r="J55" s="97"/>
      <c r="K55" s="97"/>
      <c r="L55" s="97"/>
    </row>
    <row r="56" spans="1:12">
      <c r="A56" s="58"/>
      <c r="B56" s="67"/>
      <c r="C56" s="57"/>
      <c r="D56" s="57"/>
      <c r="E56" s="97"/>
      <c r="F56" s="97"/>
      <c r="G56" s="21"/>
      <c r="H56" s="21"/>
      <c r="I56" s="21"/>
      <c r="J56" s="97"/>
      <c r="K56" s="97"/>
      <c r="L56" s="97"/>
    </row>
    <row r="57" spans="1:12" s="5" customFormat="1" ht="37.5" customHeight="1">
      <c r="A57" s="58"/>
      <c r="B57" s="126" t="s">
        <v>212</v>
      </c>
      <c r="C57" s="127">
        <f>SUM(C58:C61)</f>
        <v>1</v>
      </c>
      <c r="D57" s="127">
        <f>SUM(D58:D61)</f>
        <v>1</v>
      </c>
      <c r="E57" s="206"/>
      <c r="F57" s="128"/>
      <c r="G57" s="127">
        <f t="shared" ref="G57:L57" si="9">SUM(G58:G61)</f>
        <v>12</v>
      </c>
      <c r="H57" s="127">
        <f t="shared" si="9"/>
        <v>0</v>
      </c>
      <c r="I57" s="127">
        <f t="shared" si="9"/>
        <v>254</v>
      </c>
      <c r="J57" s="128">
        <f t="shared" si="9"/>
        <v>0</v>
      </c>
      <c r="K57" s="128">
        <f t="shared" si="9"/>
        <v>0</v>
      </c>
      <c r="L57" s="129">
        <f t="shared" si="9"/>
        <v>0</v>
      </c>
    </row>
    <row r="58" spans="1:12" s="5" customFormat="1" ht="37.5">
      <c r="A58" s="58" t="s">
        <v>315</v>
      </c>
      <c r="B58" s="67" t="s">
        <v>300</v>
      </c>
      <c r="C58" s="57">
        <v>1</v>
      </c>
      <c r="D58" s="57">
        <v>1</v>
      </c>
      <c r="E58" s="97" t="s">
        <v>420</v>
      </c>
      <c r="F58" s="263" t="s">
        <v>320</v>
      </c>
      <c r="G58" s="57">
        <v>12</v>
      </c>
      <c r="H58" s="57"/>
      <c r="I58" s="57">
        <v>254</v>
      </c>
      <c r="J58" s="97"/>
      <c r="K58" s="97"/>
      <c r="L58" s="97"/>
    </row>
    <row r="59" spans="1:12" s="5" customFormat="1">
      <c r="A59" s="58"/>
      <c r="B59" s="67"/>
      <c r="C59" s="57"/>
      <c r="D59" s="57"/>
      <c r="E59" s="97"/>
      <c r="F59" s="97"/>
      <c r="G59" s="21"/>
      <c r="H59" s="21"/>
      <c r="I59" s="21"/>
      <c r="J59" s="97"/>
      <c r="K59" s="97"/>
      <c r="L59" s="97"/>
    </row>
    <row r="60" spans="1:12" s="5" customFormat="1">
      <c r="A60" s="58"/>
      <c r="B60" s="67"/>
      <c r="C60" s="57"/>
      <c r="D60" s="57"/>
      <c r="E60" s="97"/>
      <c r="F60" s="97"/>
      <c r="G60" s="21"/>
      <c r="H60" s="21"/>
      <c r="I60" s="21"/>
      <c r="J60" s="97"/>
      <c r="K60" s="97"/>
      <c r="L60" s="97"/>
    </row>
    <row r="61" spans="1:12" s="5" customFormat="1">
      <c r="A61" s="58"/>
      <c r="B61" s="67"/>
      <c r="C61" s="57"/>
      <c r="D61" s="57"/>
      <c r="E61" s="97"/>
      <c r="F61" s="97"/>
      <c r="G61" s="21"/>
      <c r="H61" s="21"/>
      <c r="I61" s="21"/>
      <c r="J61" s="97"/>
      <c r="K61" s="97"/>
      <c r="L61" s="97"/>
    </row>
    <row r="62" spans="1:12" s="5" customFormat="1">
      <c r="A62" s="58"/>
      <c r="B62" s="126" t="s">
        <v>213</v>
      </c>
      <c r="C62" s="127">
        <f>SUM(C63:C65)</f>
        <v>0</v>
      </c>
      <c r="D62" s="127">
        <f>SUM(D63:D65)</f>
        <v>0</v>
      </c>
      <c r="E62" s="206"/>
      <c r="F62" s="128"/>
      <c r="G62" s="127">
        <f t="shared" ref="G62:L62" si="10">SUM(G63:G65)</f>
        <v>0</v>
      </c>
      <c r="H62" s="127">
        <f t="shared" si="10"/>
        <v>0</v>
      </c>
      <c r="I62" s="127">
        <f t="shared" si="10"/>
        <v>0</v>
      </c>
      <c r="J62" s="128">
        <f t="shared" si="10"/>
        <v>0</v>
      </c>
      <c r="K62" s="128">
        <f t="shared" si="10"/>
        <v>0</v>
      </c>
      <c r="L62" s="129">
        <f t="shared" si="10"/>
        <v>0</v>
      </c>
    </row>
    <row r="63" spans="1:12" s="5" customFormat="1">
      <c r="A63" s="58"/>
      <c r="B63" s="67"/>
      <c r="C63" s="57"/>
      <c r="D63" s="57"/>
      <c r="E63" s="97"/>
      <c r="F63" s="97"/>
      <c r="G63" s="21"/>
      <c r="H63" s="21"/>
      <c r="I63" s="21"/>
      <c r="J63" s="97"/>
      <c r="K63" s="97"/>
      <c r="L63" s="97"/>
    </row>
    <row r="64" spans="1:12" s="5" customFormat="1">
      <c r="A64" s="58"/>
      <c r="B64" s="67"/>
      <c r="C64" s="57"/>
      <c r="D64" s="57"/>
      <c r="E64" s="97"/>
      <c r="F64" s="97"/>
      <c r="G64" s="21"/>
      <c r="H64" s="21"/>
      <c r="I64" s="21"/>
      <c r="J64" s="97"/>
      <c r="K64" s="97"/>
      <c r="L64" s="97"/>
    </row>
    <row r="65" spans="1:12" s="5" customFormat="1">
      <c r="A65" s="58"/>
      <c r="B65" s="67"/>
      <c r="C65" s="57"/>
      <c r="D65" s="57"/>
      <c r="E65" s="97"/>
      <c r="F65" s="97"/>
      <c r="G65" s="21"/>
      <c r="H65" s="21"/>
      <c r="I65" s="21"/>
      <c r="J65" s="97"/>
      <c r="K65" s="97"/>
      <c r="L65" s="97"/>
    </row>
    <row r="66" spans="1:12" s="5" customFormat="1" ht="75">
      <c r="A66" s="98" t="s">
        <v>89</v>
      </c>
      <c r="B66" s="98" t="s">
        <v>64</v>
      </c>
      <c r="C66" s="98">
        <f>SUM(C67,C71,C75)</f>
        <v>1</v>
      </c>
      <c r="D66" s="98">
        <f>SUM(D67,D71,D75)</f>
        <v>1</v>
      </c>
      <c r="E66" s="98"/>
      <c r="F66" s="98"/>
      <c r="G66" s="98">
        <f t="shared" ref="G66:L66" si="11">SUM(G67,G71,G75)</f>
        <v>18</v>
      </c>
      <c r="H66" s="98">
        <f t="shared" si="11"/>
        <v>0</v>
      </c>
      <c r="I66" s="98">
        <f t="shared" si="11"/>
        <v>120</v>
      </c>
      <c r="J66" s="98">
        <f t="shared" si="11"/>
        <v>0</v>
      </c>
      <c r="K66" s="98">
        <f t="shared" si="11"/>
        <v>0</v>
      </c>
      <c r="L66" s="98">
        <f t="shared" si="11"/>
        <v>0</v>
      </c>
    </row>
    <row r="67" spans="1:12" s="5" customFormat="1">
      <c r="A67" s="58"/>
      <c r="B67" s="126" t="s">
        <v>211</v>
      </c>
      <c r="C67" s="127">
        <f>SUM(C68:C70)</f>
        <v>0</v>
      </c>
      <c r="D67" s="127">
        <f>SUM(D68:D70)</f>
        <v>0</v>
      </c>
      <c r="E67" s="206"/>
      <c r="F67" s="128"/>
      <c r="G67" s="127">
        <f t="shared" ref="G67:L67" si="12">SUM(G68:G70)</f>
        <v>0</v>
      </c>
      <c r="H67" s="127">
        <f t="shared" si="12"/>
        <v>0</v>
      </c>
      <c r="I67" s="127">
        <f t="shared" si="12"/>
        <v>0</v>
      </c>
      <c r="J67" s="128">
        <f t="shared" si="12"/>
        <v>0</v>
      </c>
      <c r="K67" s="128">
        <f t="shared" si="12"/>
        <v>0</v>
      </c>
      <c r="L67" s="129">
        <f t="shared" si="12"/>
        <v>0</v>
      </c>
    </row>
    <row r="68" spans="1:12" s="5" customFormat="1">
      <c r="A68" s="58"/>
      <c r="B68" s="67"/>
      <c r="C68" s="57"/>
      <c r="D68" s="57"/>
      <c r="E68" s="97"/>
      <c r="F68" s="97"/>
      <c r="G68" s="21"/>
      <c r="H68" s="21"/>
      <c r="I68" s="21"/>
      <c r="J68" s="97"/>
      <c r="K68" s="97"/>
      <c r="L68" s="97"/>
    </row>
    <row r="69" spans="1:12" s="5" customFormat="1">
      <c r="A69" s="58"/>
      <c r="B69" s="67"/>
      <c r="C69" s="57"/>
      <c r="D69" s="57"/>
      <c r="E69" s="97"/>
      <c r="F69" s="97"/>
      <c r="G69" s="21"/>
      <c r="H69" s="21"/>
      <c r="I69" s="21"/>
      <c r="J69" s="97"/>
      <c r="K69" s="97"/>
      <c r="L69" s="97"/>
    </row>
    <row r="70" spans="1:12">
      <c r="A70" s="58"/>
      <c r="B70" s="67"/>
      <c r="C70" s="57"/>
      <c r="D70" s="57"/>
      <c r="E70" s="97"/>
      <c r="F70" s="97"/>
      <c r="G70" s="21"/>
      <c r="H70" s="21"/>
      <c r="I70" s="21"/>
      <c r="J70" s="97"/>
      <c r="K70" s="97"/>
      <c r="L70" s="97"/>
    </row>
    <row r="71" spans="1:12" s="5" customFormat="1" ht="75" customHeight="1">
      <c r="A71" s="58"/>
      <c r="B71" s="126" t="s">
        <v>212</v>
      </c>
      <c r="C71" s="127">
        <f>SUM(C72:C74)</f>
        <v>1</v>
      </c>
      <c r="D71" s="127">
        <f>SUM(D72:D74)</f>
        <v>1</v>
      </c>
      <c r="E71" s="206"/>
      <c r="F71" s="128"/>
      <c r="G71" s="127">
        <f t="shared" ref="G71:L71" si="13">SUM(G72:G74)</f>
        <v>18</v>
      </c>
      <c r="H71" s="127">
        <f t="shared" si="13"/>
        <v>0</v>
      </c>
      <c r="I71" s="127">
        <f t="shared" si="13"/>
        <v>120</v>
      </c>
      <c r="J71" s="128">
        <f t="shared" si="13"/>
        <v>0</v>
      </c>
      <c r="K71" s="128">
        <f t="shared" si="13"/>
        <v>0</v>
      </c>
      <c r="L71" s="129">
        <f t="shared" si="13"/>
        <v>0</v>
      </c>
    </row>
    <row r="72" spans="1:12" s="5" customFormat="1" ht="37.5">
      <c r="A72" s="58" t="s">
        <v>316</v>
      </c>
      <c r="B72" s="67" t="s">
        <v>276</v>
      </c>
      <c r="C72" s="57">
        <v>1</v>
      </c>
      <c r="D72" s="57">
        <v>1</v>
      </c>
      <c r="E72" s="97" t="s">
        <v>420</v>
      </c>
      <c r="F72" s="97" t="s">
        <v>287</v>
      </c>
      <c r="G72" s="21">
        <v>18</v>
      </c>
      <c r="H72" s="21"/>
      <c r="I72" s="21">
        <v>120</v>
      </c>
      <c r="J72" s="97"/>
      <c r="K72" s="97"/>
      <c r="L72" s="97"/>
    </row>
    <row r="73" spans="1:12" s="5" customFormat="1">
      <c r="A73" s="58"/>
      <c r="B73" s="67"/>
      <c r="C73" s="57"/>
      <c r="D73" s="57"/>
      <c r="E73" s="97"/>
      <c r="F73" s="97"/>
      <c r="G73" s="21"/>
      <c r="H73" s="21"/>
      <c r="I73" s="21"/>
      <c r="J73" s="97"/>
      <c r="K73" s="97"/>
      <c r="L73" s="97"/>
    </row>
    <row r="74" spans="1:12" s="5" customFormat="1">
      <c r="A74" s="58"/>
      <c r="B74" s="67"/>
      <c r="C74" s="57"/>
      <c r="D74" s="57"/>
      <c r="E74" s="97"/>
      <c r="F74" s="97"/>
      <c r="G74" s="21"/>
      <c r="H74" s="21"/>
      <c r="I74" s="21"/>
      <c r="J74" s="97"/>
      <c r="K74" s="97"/>
      <c r="L74" s="97"/>
    </row>
    <row r="75" spans="1:12" s="5" customFormat="1">
      <c r="A75" s="58"/>
      <c r="B75" s="126" t="s">
        <v>213</v>
      </c>
      <c r="C75" s="127">
        <f>SUM(C76:C79)</f>
        <v>0</v>
      </c>
      <c r="D75" s="127">
        <f>SUM(D76:D79)</f>
        <v>0</v>
      </c>
      <c r="E75" s="206"/>
      <c r="F75" s="128"/>
      <c r="G75" s="127">
        <f t="shared" ref="G75:L75" si="14">SUM(G76:G79)</f>
        <v>0</v>
      </c>
      <c r="H75" s="127">
        <f t="shared" si="14"/>
        <v>0</v>
      </c>
      <c r="I75" s="127">
        <f t="shared" si="14"/>
        <v>0</v>
      </c>
      <c r="J75" s="128">
        <f t="shared" si="14"/>
        <v>0</v>
      </c>
      <c r="K75" s="128">
        <f t="shared" si="14"/>
        <v>0</v>
      </c>
      <c r="L75" s="129">
        <f t="shared" si="14"/>
        <v>0</v>
      </c>
    </row>
    <row r="76" spans="1:12" s="5" customFormat="1">
      <c r="A76" s="58"/>
      <c r="B76" s="67"/>
      <c r="C76" s="57"/>
      <c r="D76" s="57"/>
      <c r="E76" s="97"/>
      <c r="F76" s="97"/>
      <c r="G76" s="21"/>
      <c r="H76" s="21"/>
      <c r="I76" s="21"/>
      <c r="J76" s="97"/>
      <c r="K76" s="97"/>
      <c r="L76" s="97"/>
    </row>
    <row r="77" spans="1:12" s="5" customFormat="1">
      <c r="A77" s="58"/>
      <c r="B77" s="67"/>
      <c r="C77" s="57"/>
      <c r="D77" s="57"/>
      <c r="E77" s="97"/>
      <c r="F77" s="97"/>
      <c r="G77" s="21"/>
      <c r="H77" s="21"/>
      <c r="I77" s="21"/>
      <c r="J77" s="97"/>
      <c r="K77" s="97"/>
      <c r="L77" s="97"/>
    </row>
    <row r="78" spans="1:12" s="5" customFormat="1">
      <c r="A78" s="58"/>
      <c r="B78" s="67"/>
      <c r="C78" s="57"/>
      <c r="D78" s="57"/>
      <c r="E78" s="97"/>
      <c r="F78" s="97"/>
      <c r="G78" s="21"/>
      <c r="H78" s="21"/>
      <c r="I78" s="21"/>
      <c r="J78" s="97"/>
      <c r="K78" s="97"/>
      <c r="L78" s="97"/>
    </row>
    <row r="79" spans="1:12" s="5" customFormat="1">
      <c r="A79" s="58"/>
      <c r="B79" s="67"/>
      <c r="C79" s="57"/>
      <c r="D79" s="57"/>
      <c r="E79" s="97"/>
      <c r="F79" s="97"/>
      <c r="G79" s="21"/>
      <c r="H79" s="21"/>
      <c r="I79" s="21"/>
      <c r="J79" s="97"/>
      <c r="K79" s="97"/>
      <c r="L79" s="97"/>
    </row>
    <row r="80" spans="1:12" s="5" customFormat="1" ht="93.75">
      <c r="A80" s="98" t="s">
        <v>90</v>
      </c>
      <c r="B80" s="98" t="s">
        <v>65</v>
      </c>
      <c r="C80" s="98">
        <f>SUM(C81,C85,C91)</f>
        <v>3</v>
      </c>
      <c r="D80" s="98">
        <f>SUM(D81,D85,D91)</f>
        <v>3</v>
      </c>
      <c r="E80" s="98"/>
      <c r="F80" s="98"/>
      <c r="G80" s="98">
        <f t="shared" ref="G80:K80" si="15">SUM(G81,G85,G91)</f>
        <v>57</v>
      </c>
      <c r="H80" s="98">
        <f t="shared" si="15"/>
        <v>0</v>
      </c>
      <c r="I80" s="98">
        <f t="shared" si="15"/>
        <v>2120</v>
      </c>
      <c r="J80" s="98">
        <f t="shared" si="15"/>
        <v>0</v>
      </c>
      <c r="K80" s="98">
        <f t="shared" si="15"/>
        <v>0</v>
      </c>
      <c r="L80" s="98">
        <f>SUM(L81,L85,L91)</f>
        <v>0</v>
      </c>
    </row>
    <row r="81" spans="1:12" s="5" customFormat="1">
      <c r="A81" s="58"/>
      <c r="B81" s="126" t="s">
        <v>211</v>
      </c>
      <c r="C81" s="127">
        <f>SUM(C82:C84)</f>
        <v>0</v>
      </c>
      <c r="D81" s="127">
        <f>SUM(D82:D84)</f>
        <v>0</v>
      </c>
      <c r="E81" s="206"/>
      <c r="F81" s="128"/>
      <c r="G81" s="127">
        <f t="shared" ref="G81:L81" si="16">SUM(G82:G84)</f>
        <v>0</v>
      </c>
      <c r="H81" s="127">
        <f t="shared" si="16"/>
        <v>0</v>
      </c>
      <c r="I81" s="127">
        <f t="shared" si="16"/>
        <v>0</v>
      </c>
      <c r="J81" s="128">
        <f t="shared" si="16"/>
        <v>0</v>
      </c>
      <c r="K81" s="128">
        <f t="shared" si="16"/>
        <v>0</v>
      </c>
      <c r="L81" s="129">
        <f t="shared" si="16"/>
        <v>0</v>
      </c>
    </row>
    <row r="82" spans="1:12" s="5" customFormat="1">
      <c r="A82" s="58"/>
      <c r="B82" s="67"/>
      <c r="C82" s="57"/>
      <c r="D82" s="57"/>
      <c r="E82" s="97"/>
      <c r="F82" s="97"/>
      <c r="G82" s="21"/>
      <c r="H82" s="21"/>
      <c r="I82" s="21"/>
      <c r="J82" s="97"/>
      <c r="K82" s="97"/>
      <c r="L82" s="97"/>
    </row>
    <row r="83" spans="1:12" s="5" customFormat="1">
      <c r="A83" s="58"/>
      <c r="B83" s="67"/>
      <c r="C83" s="57"/>
      <c r="D83" s="57"/>
      <c r="E83" s="97"/>
      <c r="F83" s="97"/>
      <c r="G83" s="21"/>
      <c r="H83" s="21"/>
      <c r="I83" s="21"/>
      <c r="J83" s="97"/>
      <c r="K83" s="97"/>
      <c r="L83" s="97"/>
    </row>
    <row r="84" spans="1:12">
      <c r="A84" s="58"/>
      <c r="B84" s="67"/>
      <c r="C84" s="57"/>
      <c r="D84" s="57"/>
      <c r="E84" s="97"/>
      <c r="F84" s="97"/>
      <c r="G84" s="21"/>
      <c r="H84" s="21"/>
      <c r="I84" s="21"/>
      <c r="J84" s="97"/>
      <c r="K84" s="97"/>
      <c r="L84" s="97"/>
    </row>
    <row r="85" spans="1:12" s="5" customFormat="1" ht="93.75" customHeight="1">
      <c r="A85" s="58"/>
      <c r="B85" s="126" t="s">
        <v>212</v>
      </c>
      <c r="C85" s="127">
        <f>SUM(C86:C90)</f>
        <v>3</v>
      </c>
      <c r="D85" s="127">
        <f>SUM(D86:D90)</f>
        <v>3</v>
      </c>
      <c r="E85" s="206"/>
      <c r="F85" s="128"/>
      <c r="G85" s="127">
        <f t="shared" ref="G85:L85" si="17">SUM(G86:G90)</f>
        <v>57</v>
      </c>
      <c r="H85" s="127">
        <f t="shared" si="17"/>
        <v>0</v>
      </c>
      <c r="I85" s="127">
        <f t="shared" si="17"/>
        <v>2120</v>
      </c>
      <c r="J85" s="128">
        <f t="shared" si="17"/>
        <v>0</v>
      </c>
      <c r="K85" s="128">
        <f t="shared" si="17"/>
        <v>0</v>
      </c>
      <c r="L85" s="129">
        <f t="shared" si="17"/>
        <v>0</v>
      </c>
    </row>
    <row r="86" spans="1:12" s="5" customFormat="1" ht="37.5">
      <c r="A86" s="58" t="s">
        <v>317</v>
      </c>
      <c r="B86" s="67" t="s">
        <v>298</v>
      </c>
      <c r="C86" s="57">
        <v>1</v>
      </c>
      <c r="D86" s="57">
        <v>1</v>
      </c>
      <c r="E86" s="97" t="s">
        <v>420</v>
      </c>
      <c r="F86" s="132" t="s">
        <v>320</v>
      </c>
      <c r="G86" s="131">
        <v>19</v>
      </c>
      <c r="H86" s="131"/>
      <c r="I86" s="131">
        <v>1685</v>
      </c>
      <c r="J86" s="132"/>
      <c r="K86" s="132"/>
      <c r="L86" s="266"/>
    </row>
    <row r="87" spans="1:12" s="5" customFormat="1" ht="37.5">
      <c r="A87" s="58" t="s">
        <v>318</v>
      </c>
      <c r="B87" s="67" t="s">
        <v>299</v>
      </c>
      <c r="C87" s="57">
        <v>1</v>
      </c>
      <c r="D87" s="57">
        <v>1</v>
      </c>
      <c r="E87" s="97" t="s">
        <v>420</v>
      </c>
      <c r="F87" s="97" t="s">
        <v>322</v>
      </c>
      <c r="G87" s="21">
        <v>27</v>
      </c>
      <c r="H87" s="21"/>
      <c r="I87" s="21">
        <v>137</v>
      </c>
      <c r="J87" s="97"/>
      <c r="K87" s="97"/>
      <c r="L87" s="97"/>
    </row>
    <row r="88" spans="1:12" s="5" customFormat="1" ht="37.5">
      <c r="A88" s="264">
        <v>18</v>
      </c>
      <c r="B88" s="67" t="s">
        <v>348</v>
      </c>
      <c r="C88" s="264">
        <v>1</v>
      </c>
      <c r="D88" s="264">
        <v>1</v>
      </c>
      <c r="E88" s="97" t="s">
        <v>420</v>
      </c>
      <c r="F88" s="97" t="s">
        <v>322</v>
      </c>
      <c r="G88" s="21">
        <v>11</v>
      </c>
      <c r="H88" s="21"/>
      <c r="I88" s="21">
        <v>298</v>
      </c>
      <c r="J88" s="97"/>
      <c r="K88" s="97"/>
      <c r="L88" s="97"/>
    </row>
    <row r="89" spans="1:12" s="5" customFormat="1">
      <c r="A89" s="58"/>
      <c r="B89" s="67"/>
      <c r="C89" s="57"/>
      <c r="D89" s="57"/>
      <c r="E89" s="97"/>
      <c r="F89" s="97"/>
      <c r="G89" s="21"/>
      <c r="H89" s="21"/>
      <c r="I89" s="21"/>
      <c r="J89" s="97"/>
      <c r="K89" s="97"/>
      <c r="L89" s="97"/>
    </row>
    <row r="90" spans="1:12" s="5" customFormat="1">
      <c r="A90" s="58"/>
      <c r="B90" s="67"/>
      <c r="C90" s="57"/>
      <c r="D90" s="57"/>
      <c r="E90" s="97"/>
      <c r="F90" s="97"/>
      <c r="G90" s="21"/>
      <c r="H90" s="21"/>
      <c r="I90" s="21"/>
      <c r="J90" s="97"/>
      <c r="K90" s="97"/>
      <c r="L90" s="97"/>
    </row>
    <row r="91" spans="1:12" s="5" customFormat="1">
      <c r="A91" s="58"/>
      <c r="B91" s="126" t="s">
        <v>213</v>
      </c>
      <c r="C91" s="127">
        <f>SUM(C92:C95)</f>
        <v>0</v>
      </c>
      <c r="D91" s="127">
        <f>SUM(D92:D95)</f>
        <v>0</v>
      </c>
      <c r="E91" s="206"/>
      <c r="F91" s="128"/>
      <c r="G91" s="127">
        <f t="shared" ref="G91:L91" si="18">SUM(G92:G95)</f>
        <v>0</v>
      </c>
      <c r="H91" s="127">
        <f t="shared" si="18"/>
        <v>0</v>
      </c>
      <c r="I91" s="127">
        <f t="shared" si="18"/>
        <v>0</v>
      </c>
      <c r="J91" s="128">
        <f t="shared" si="18"/>
        <v>0</v>
      </c>
      <c r="K91" s="128">
        <f t="shared" si="18"/>
        <v>0</v>
      </c>
      <c r="L91" s="129">
        <f t="shared" si="18"/>
        <v>0</v>
      </c>
    </row>
    <row r="92" spans="1:12" s="5" customFormat="1">
      <c r="A92" s="58"/>
      <c r="C92" s="57"/>
      <c r="D92" s="57"/>
      <c r="G92" s="21"/>
      <c r="H92" s="21"/>
      <c r="I92" s="21"/>
      <c r="J92" s="97"/>
      <c r="K92" s="97"/>
      <c r="L92" s="265"/>
    </row>
    <row r="93" spans="1:12" s="5" customFormat="1">
      <c r="A93" s="58"/>
      <c r="B93" s="67"/>
      <c r="C93" s="57"/>
      <c r="D93" s="57"/>
      <c r="E93" s="97"/>
      <c r="F93" s="97"/>
      <c r="G93" s="21"/>
      <c r="H93" s="21"/>
      <c r="I93" s="21"/>
      <c r="J93" s="97"/>
      <c r="K93" s="97"/>
      <c r="L93" s="97"/>
    </row>
    <row r="94" spans="1:12" s="5" customFormat="1">
      <c r="A94" s="58"/>
      <c r="B94" s="67"/>
      <c r="C94" s="57"/>
      <c r="D94" s="57"/>
      <c r="E94" s="97"/>
      <c r="F94" s="97"/>
      <c r="G94" s="21"/>
      <c r="H94" s="21"/>
      <c r="I94" s="21"/>
      <c r="J94" s="97"/>
      <c r="K94" s="97"/>
      <c r="L94" s="97"/>
    </row>
    <row r="95" spans="1:12" s="5" customFormat="1">
      <c r="A95" s="58"/>
      <c r="B95" s="67"/>
      <c r="C95" s="57"/>
      <c r="D95" s="57"/>
      <c r="E95" s="97"/>
      <c r="F95" s="97"/>
      <c r="G95" s="21"/>
      <c r="H95" s="21"/>
      <c r="I95" s="21"/>
      <c r="J95" s="97"/>
      <c r="K95" s="97"/>
      <c r="L95" s="97"/>
    </row>
    <row r="96" spans="1:12" s="5" customFormat="1" ht="75">
      <c r="A96" s="98" t="s">
        <v>91</v>
      </c>
      <c r="B96" s="98" t="s">
        <v>66</v>
      </c>
      <c r="C96" s="98">
        <f>SUM(C97,C101,C107)</f>
        <v>1</v>
      </c>
      <c r="D96" s="98">
        <f>SUM(D97,D101,D107)</f>
        <v>1</v>
      </c>
      <c r="E96" s="98"/>
      <c r="F96" s="98"/>
      <c r="G96" s="98">
        <f>SUM(G97,G101,G107)</f>
        <v>33</v>
      </c>
      <c r="H96" s="98">
        <f>SUM(H97,H101,H107)</f>
        <v>0</v>
      </c>
      <c r="I96" s="98">
        <f>I97+I101+I107</f>
        <v>764</v>
      </c>
      <c r="J96" s="98">
        <f>SUM(J97,J101,J107)</f>
        <v>0</v>
      </c>
      <c r="K96" s="98">
        <f>SUM(K97,K101,K107)</f>
        <v>0</v>
      </c>
      <c r="L96" s="98">
        <f>SUM(L97,L101,L107)</f>
        <v>0</v>
      </c>
    </row>
    <row r="97" spans="1:12" s="5" customFormat="1">
      <c r="A97" s="58"/>
      <c r="B97" s="126" t="s">
        <v>211</v>
      </c>
      <c r="C97" s="127">
        <f>SUM(C98:C100)</f>
        <v>0</v>
      </c>
      <c r="D97" s="127">
        <f>SUM(D98:D100)</f>
        <v>0</v>
      </c>
      <c r="E97" s="206"/>
      <c r="F97" s="128"/>
      <c r="G97" s="127">
        <f t="shared" ref="G97:L97" si="19">SUM(G98:G100)</f>
        <v>0</v>
      </c>
      <c r="H97" s="127">
        <f t="shared" si="19"/>
        <v>0</v>
      </c>
      <c r="I97" s="127">
        <f t="shared" si="19"/>
        <v>0</v>
      </c>
      <c r="J97" s="128">
        <f t="shared" si="19"/>
        <v>0</v>
      </c>
      <c r="K97" s="128">
        <f t="shared" si="19"/>
        <v>0</v>
      </c>
      <c r="L97" s="129">
        <f t="shared" si="19"/>
        <v>0</v>
      </c>
    </row>
    <row r="98" spans="1:12" s="5" customFormat="1">
      <c r="A98" s="58"/>
      <c r="C98" s="57"/>
      <c r="D98" s="57"/>
      <c r="E98" s="97"/>
      <c r="F98" s="97"/>
      <c r="G98" s="21"/>
      <c r="H98" s="21"/>
      <c r="I98" s="21"/>
      <c r="J98" s="97"/>
      <c r="K98" s="97"/>
      <c r="L98" s="97"/>
    </row>
    <row r="99" spans="1:12" s="5" customFormat="1">
      <c r="A99" s="58"/>
      <c r="B99" s="67"/>
      <c r="C99" s="57"/>
      <c r="D99" s="57"/>
      <c r="E99" s="97"/>
      <c r="F99" s="97"/>
      <c r="G99" s="21"/>
      <c r="H99" s="21"/>
      <c r="I99" s="21"/>
      <c r="J99" s="97"/>
      <c r="K99" s="97"/>
      <c r="L99" s="97"/>
    </row>
    <row r="100" spans="1:12">
      <c r="A100" s="58"/>
      <c r="B100" s="67"/>
      <c r="C100" s="57"/>
      <c r="D100" s="57"/>
      <c r="E100" s="97"/>
      <c r="F100" s="97"/>
      <c r="G100" s="21"/>
      <c r="H100" s="21"/>
      <c r="I100" s="21"/>
      <c r="J100" s="97"/>
      <c r="K100" s="97"/>
      <c r="L100" s="97"/>
    </row>
    <row r="101" spans="1:12" s="5" customFormat="1" ht="75" customHeight="1">
      <c r="A101" s="58"/>
      <c r="B101" s="126" t="s">
        <v>212</v>
      </c>
      <c r="C101" s="127">
        <f>C102+C103+C104+C105+C106</f>
        <v>1</v>
      </c>
      <c r="D101" s="127">
        <f>D102+D103+D104+D105+D106</f>
        <v>1</v>
      </c>
      <c r="E101" s="206"/>
      <c r="F101" s="128"/>
      <c r="G101" s="127">
        <f t="shared" ref="G101:L101" si="20">SUM(G102:G106)</f>
        <v>33</v>
      </c>
      <c r="H101" s="127">
        <f t="shared" si="20"/>
        <v>0</v>
      </c>
      <c r="I101" s="127">
        <f t="shared" si="20"/>
        <v>764</v>
      </c>
      <c r="J101" s="128">
        <f t="shared" si="20"/>
        <v>0</v>
      </c>
      <c r="K101" s="128">
        <f t="shared" si="20"/>
        <v>0</v>
      </c>
      <c r="L101" s="129">
        <f t="shared" si="20"/>
        <v>0</v>
      </c>
    </row>
    <row r="102" spans="1:12" s="5" customFormat="1" ht="37.5">
      <c r="A102" s="58" t="s">
        <v>426</v>
      </c>
      <c r="B102" s="67" t="s">
        <v>289</v>
      </c>
      <c r="C102" s="57">
        <v>1</v>
      </c>
      <c r="D102" s="57">
        <v>1</v>
      </c>
      <c r="E102" s="97" t="s">
        <v>420</v>
      </c>
      <c r="F102" s="97" t="s">
        <v>288</v>
      </c>
      <c r="G102" s="21">
        <v>33</v>
      </c>
      <c r="H102" s="21"/>
      <c r="I102" s="21">
        <v>764</v>
      </c>
      <c r="J102" s="97"/>
      <c r="K102" s="97"/>
      <c r="L102" s="97"/>
    </row>
    <row r="103" spans="1:12" s="5" customFormat="1">
      <c r="A103" s="58"/>
      <c r="B103" s="67"/>
      <c r="C103" s="57"/>
      <c r="D103" s="57"/>
      <c r="E103" s="97"/>
      <c r="F103" s="97"/>
      <c r="G103" s="21"/>
      <c r="H103" s="21"/>
      <c r="I103" s="21"/>
      <c r="J103" s="97"/>
      <c r="K103" s="97"/>
      <c r="L103" s="97"/>
    </row>
    <row r="104" spans="1:12" s="5" customFormat="1">
      <c r="A104" s="58"/>
      <c r="B104" s="67"/>
      <c r="C104" s="57"/>
      <c r="D104" s="57"/>
      <c r="E104" s="97"/>
      <c r="F104" s="97"/>
      <c r="G104" s="21"/>
      <c r="H104" s="21"/>
      <c r="I104" s="21"/>
      <c r="J104" s="97"/>
      <c r="K104" s="97"/>
      <c r="L104" s="97"/>
    </row>
    <row r="105" spans="1:12" s="5" customFormat="1">
      <c r="A105" s="58"/>
      <c r="B105" s="67"/>
      <c r="C105" s="57"/>
      <c r="D105" s="57"/>
      <c r="E105" s="97"/>
      <c r="F105" s="97"/>
      <c r="G105" s="21"/>
      <c r="H105" s="21"/>
      <c r="I105" s="21"/>
      <c r="J105" s="97"/>
      <c r="K105" s="97"/>
      <c r="L105" s="97"/>
    </row>
    <row r="106" spans="1:12" s="5" customFormat="1">
      <c r="A106" s="58"/>
      <c r="B106" s="67"/>
      <c r="C106" s="57"/>
      <c r="D106" s="57"/>
      <c r="E106" s="97"/>
      <c r="F106" s="97"/>
      <c r="G106" s="21"/>
      <c r="H106" s="21"/>
      <c r="I106" s="21"/>
      <c r="J106" s="97"/>
      <c r="K106" s="97"/>
      <c r="L106" s="97"/>
    </row>
    <row r="107" spans="1:12" s="5" customFormat="1">
      <c r="A107" s="58"/>
      <c r="B107" s="126" t="s">
        <v>213</v>
      </c>
      <c r="C107" s="127">
        <f>SUM(C108:C111)</f>
        <v>0</v>
      </c>
      <c r="D107" s="127">
        <f>SUM(D108:D111)</f>
        <v>0</v>
      </c>
      <c r="E107" s="206"/>
      <c r="F107" s="128"/>
      <c r="G107" s="127">
        <f t="shared" ref="G107:L107" si="21">SUM(G108:G111)</f>
        <v>0</v>
      </c>
      <c r="H107" s="127">
        <f t="shared" si="21"/>
        <v>0</v>
      </c>
      <c r="I107" s="127">
        <f t="shared" si="21"/>
        <v>0</v>
      </c>
      <c r="J107" s="128">
        <f t="shared" si="21"/>
        <v>0</v>
      </c>
      <c r="K107" s="128">
        <f t="shared" si="21"/>
        <v>0</v>
      </c>
      <c r="L107" s="129">
        <f t="shared" si="21"/>
        <v>0</v>
      </c>
    </row>
    <row r="108" spans="1:12" s="5" customFormat="1">
      <c r="A108" s="58"/>
      <c r="B108" s="67"/>
      <c r="C108" s="57"/>
      <c r="D108" s="57"/>
      <c r="E108" s="97"/>
      <c r="F108" s="97"/>
      <c r="G108" s="21"/>
      <c r="H108" s="21"/>
      <c r="I108" s="21"/>
      <c r="J108" s="97"/>
      <c r="K108" s="97"/>
      <c r="L108" s="97"/>
    </row>
    <row r="109" spans="1:12" s="5" customFormat="1">
      <c r="A109" s="58"/>
      <c r="B109" s="67"/>
      <c r="C109" s="57"/>
      <c r="D109" s="57"/>
      <c r="E109" s="97"/>
      <c r="F109" s="97"/>
      <c r="G109" s="21"/>
      <c r="H109" s="21"/>
      <c r="I109" s="21"/>
      <c r="J109" s="97"/>
      <c r="K109" s="97"/>
      <c r="L109" s="97"/>
    </row>
    <row r="110" spans="1:12" s="5" customFormat="1">
      <c r="A110" s="58"/>
      <c r="B110" s="67"/>
      <c r="C110" s="57"/>
      <c r="D110" s="57"/>
      <c r="E110" s="97"/>
      <c r="F110" s="97"/>
      <c r="G110" s="21"/>
      <c r="H110" s="21"/>
      <c r="I110" s="21"/>
      <c r="J110" s="97"/>
      <c r="K110" s="97"/>
      <c r="L110" s="97"/>
    </row>
    <row r="111" spans="1:12" s="5" customFormat="1">
      <c r="A111" s="58"/>
      <c r="B111" s="67"/>
      <c r="C111" s="57"/>
      <c r="D111" s="57"/>
      <c r="E111" s="97"/>
      <c r="F111" s="97"/>
      <c r="G111" s="21"/>
      <c r="H111" s="21"/>
      <c r="I111" s="21"/>
      <c r="J111" s="97"/>
      <c r="K111" s="97"/>
      <c r="L111" s="97"/>
    </row>
    <row r="112" spans="1:12" s="5" customFormat="1" ht="187.5">
      <c r="A112" s="98" t="s">
        <v>179</v>
      </c>
      <c r="B112" s="98" t="s">
        <v>180</v>
      </c>
      <c r="C112" s="98">
        <f>SUM(C113,C117,C120)</f>
        <v>0</v>
      </c>
      <c r="D112" s="98">
        <f>SUM(D113,D117,D120)</f>
        <v>0</v>
      </c>
      <c r="E112" s="98"/>
      <c r="F112" s="98"/>
      <c r="G112" s="98">
        <f t="shared" ref="G112:K112" si="22">SUM(G113,G117,G120)</f>
        <v>0</v>
      </c>
      <c r="H112" s="98">
        <f t="shared" si="22"/>
        <v>0</v>
      </c>
      <c r="I112" s="98">
        <f t="shared" si="22"/>
        <v>0</v>
      </c>
      <c r="J112" s="98">
        <f t="shared" si="22"/>
        <v>0</v>
      </c>
      <c r="K112" s="98">
        <f t="shared" si="22"/>
        <v>0</v>
      </c>
      <c r="L112" s="98">
        <f>L113+L117+L120</f>
        <v>0</v>
      </c>
    </row>
    <row r="113" spans="1:12" s="5" customFormat="1">
      <c r="A113" s="58"/>
      <c r="B113" s="126" t="s">
        <v>211</v>
      </c>
      <c r="C113" s="127">
        <f>SUM(C114:C116)</f>
        <v>0</v>
      </c>
      <c r="D113" s="127">
        <f>SUM(D114:D116)</f>
        <v>0</v>
      </c>
      <c r="E113" s="206"/>
      <c r="F113" s="128"/>
      <c r="G113" s="127">
        <f t="shared" ref="G113:K113" si="23">SUM(G114:G116)</f>
        <v>0</v>
      </c>
      <c r="H113" s="127">
        <f t="shared" si="23"/>
        <v>0</v>
      </c>
      <c r="I113" s="127">
        <f t="shared" si="23"/>
        <v>0</v>
      </c>
      <c r="J113" s="128">
        <f t="shared" si="23"/>
        <v>0</v>
      </c>
      <c r="K113" s="128">
        <f t="shared" si="23"/>
        <v>0</v>
      </c>
      <c r="L113" s="129">
        <f>L114+L115+L116</f>
        <v>0</v>
      </c>
    </row>
    <row r="114" spans="1:12" s="5" customFormat="1">
      <c r="A114" s="58"/>
      <c r="B114" s="67"/>
      <c r="C114" s="57"/>
      <c r="D114" s="57"/>
      <c r="E114" s="97"/>
      <c r="F114" s="97"/>
      <c r="G114" s="21"/>
      <c r="H114" s="21"/>
      <c r="I114" s="21"/>
      <c r="J114" s="97"/>
      <c r="K114" s="97"/>
      <c r="L114" s="97"/>
    </row>
    <row r="115" spans="1:12" s="5" customFormat="1">
      <c r="A115" s="58"/>
      <c r="B115" s="67"/>
      <c r="C115" s="57"/>
      <c r="D115" s="57"/>
      <c r="E115" s="97"/>
      <c r="F115" s="97"/>
      <c r="G115" s="21"/>
      <c r="H115" s="21"/>
      <c r="I115" s="21"/>
      <c r="J115" s="97"/>
      <c r="K115" s="97"/>
      <c r="L115" s="97"/>
    </row>
    <row r="116" spans="1:12">
      <c r="A116" s="58"/>
      <c r="B116" s="67"/>
      <c r="C116" s="57"/>
      <c r="D116" s="57"/>
      <c r="E116" s="97"/>
      <c r="F116" s="97"/>
      <c r="G116" s="21"/>
      <c r="H116" s="21"/>
      <c r="I116" s="21"/>
      <c r="J116" s="97"/>
      <c r="K116" s="97"/>
      <c r="L116" s="97"/>
    </row>
    <row r="117" spans="1:12" ht="48" customHeight="1">
      <c r="A117" s="58"/>
      <c r="B117" s="126" t="s">
        <v>212</v>
      </c>
      <c r="C117" s="127">
        <f>SUM(C118:C119)</f>
        <v>0</v>
      </c>
      <c r="D117" s="127">
        <f>SUM(D118:D119)</f>
        <v>0</v>
      </c>
      <c r="E117" s="206"/>
      <c r="F117" s="128"/>
      <c r="G117" s="127">
        <f t="shared" ref="G117:L117" si="24">SUM(G118:G119)</f>
        <v>0</v>
      </c>
      <c r="H117" s="127">
        <f t="shared" si="24"/>
        <v>0</v>
      </c>
      <c r="I117" s="127">
        <f t="shared" si="24"/>
        <v>0</v>
      </c>
      <c r="J117" s="128">
        <f t="shared" si="24"/>
        <v>0</v>
      </c>
      <c r="K117" s="128">
        <f t="shared" si="24"/>
        <v>0</v>
      </c>
      <c r="L117" s="129">
        <f t="shared" si="24"/>
        <v>0</v>
      </c>
    </row>
    <row r="118" spans="1:12">
      <c r="A118" s="58"/>
      <c r="B118" s="67"/>
      <c r="C118" s="57"/>
      <c r="D118" s="57"/>
      <c r="E118" s="97"/>
      <c r="F118" s="97"/>
      <c r="G118" s="21"/>
      <c r="H118" s="21"/>
      <c r="I118" s="21"/>
      <c r="J118" s="97"/>
      <c r="K118" s="97"/>
      <c r="L118" s="97"/>
    </row>
    <row r="119" spans="1:12">
      <c r="A119" s="58"/>
      <c r="B119" s="67"/>
      <c r="C119" s="57"/>
      <c r="D119" s="57"/>
      <c r="E119" s="97"/>
      <c r="F119" s="97"/>
      <c r="G119" s="21"/>
      <c r="H119" s="21"/>
      <c r="I119" s="21"/>
      <c r="J119" s="97"/>
      <c r="K119" s="97"/>
      <c r="L119" s="97"/>
    </row>
    <row r="120" spans="1:12">
      <c r="A120" s="58"/>
      <c r="B120" s="126" t="s">
        <v>213</v>
      </c>
      <c r="C120" s="127">
        <f>SUM(C121:C123)</f>
        <v>0</v>
      </c>
      <c r="D120" s="127">
        <f>SUM(D121:D123)</f>
        <v>0</v>
      </c>
      <c r="E120" s="206"/>
      <c r="F120" s="128"/>
      <c r="G120" s="127">
        <f t="shared" ref="G120:L120" si="25">SUM(G121:G123)</f>
        <v>0</v>
      </c>
      <c r="H120" s="127">
        <f t="shared" si="25"/>
        <v>0</v>
      </c>
      <c r="I120" s="127">
        <f t="shared" si="25"/>
        <v>0</v>
      </c>
      <c r="J120" s="128">
        <f t="shared" si="25"/>
        <v>0</v>
      </c>
      <c r="K120" s="128">
        <f t="shared" si="25"/>
        <v>0</v>
      </c>
      <c r="L120" s="129">
        <f t="shared" si="25"/>
        <v>0</v>
      </c>
    </row>
    <row r="121" spans="1:12">
      <c r="A121" s="58"/>
      <c r="B121" s="67"/>
      <c r="C121" s="57"/>
      <c r="D121" s="57"/>
      <c r="E121" s="97"/>
      <c r="F121" s="97"/>
      <c r="G121" s="21"/>
      <c r="H121" s="21"/>
      <c r="I121" s="21"/>
      <c r="J121" s="97"/>
      <c r="K121" s="97"/>
      <c r="L121" s="97"/>
    </row>
    <row r="122" spans="1:12">
      <c r="A122" s="58"/>
      <c r="B122" s="67"/>
      <c r="C122" s="57"/>
      <c r="D122" s="57"/>
      <c r="E122" s="97"/>
      <c r="F122" s="97"/>
      <c r="G122" s="21"/>
      <c r="H122" s="21"/>
      <c r="I122" s="21"/>
      <c r="J122" s="97"/>
      <c r="K122" s="97"/>
      <c r="L122" s="97"/>
    </row>
    <row r="123" spans="1:12">
      <c r="A123" s="58"/>
      <c r="B123" s="67"/>
      <c r="C123" s="57"/>
      <c r="D123" s="57"/>
      <c r="E123" s="97"/>
      <c r="F123" s="97"/>
      <c r="G123" s="21"/>
      <c r="H123" s="21"/>
      <c r="I123" s="21"/>
      <c r="J123" s="97"/>
      <c r="K123" s="97"/>
      <c r="L123" s="97"/>
    </row>
    <row r="124" spans="1:12" ht="19.5">
      <c r="A124" s="352" t="s">
        <v>178</v>
      </c>
      <c r="B124" s="352"/>
      <c r="C124" s="352"/>
      <c r="D124" s="352"/>
      <c r="E124" s="352"/>
      <c r="F124" s="352"/>
      <c r="G124" s="352"/>
      <c r="H124" s="352"/>
      <c r="I124" s="352"/>
      <c r="J124" s="352"/>
      <c r="K124" s="98"/>
      <c r="L124" s="98">
        <f>I4+I24+I52+I66+I80+I96</f>
        <v>21088</v>
      </c>
    </row>
    <row r="125" spans="1:12">
      <c r="K125" s="209"/>
      <c r="L125" s="124"/>
    </row>
    <row r="126" spans="1:12">
      <c r="I126" s="10"/>
      <c r="J126" s="10"/>
      <c r="K126" s="124"/>
      <c r="L126" s="124"/>
    </row>
    <row r="127" spans="1:12">
      <c r="I127" s="10"/>
      <c r="J127" s="10"/>
      <c r="K127" s="124"/>
      <c r="L127" s="124"/>
    </row>
    <row r="128" spans="1:12">
      <c r="I128" s="10"/>
      <c r="J128" s="10"/>
      <c r="K128" s="124"/>
      <c r="L128" s="124"/>
    </row>
    <row r="129" spans="1:14">
      <c r="I129" s="10"/>
      <c r="J129" s="10"/>
      <c r="K129" s="124"/>
      <c r="L129" s="124"/>
    </row>
    <row r="130" spans="1:14">
      <c r="I130" s="10"/>
      <c r="J130" s="10"/>
      <c r="K130" s="124"/>
      <c r="L130" s="124"/>
    </row>
    <row r="131" spans="1:14">
      <c r="I131" s="10"/>
      <c r="J131" s="10"/>
      <c r="K131" s="124"/>
      <c r="L131" s="124"/>
      <c r="M131" s="3"/>
      <c r="N131" s="3"/>
    </row>
    <row r="132" spans="1:14">
      <c r="I132" s="10"/>
      <c r="J132" s="210"/>
      <c r="K132" s="211"/>
      <c r="L132" s="211"/>
      <c r="M132" s="3"/>
      <c r="N132" s="3"/>
    </row>
    <row r="133" spans="1:14">
      <c r="I133" s="10"/>
      <c r="J133" s="210"/>
      <c r="K133" s="211"/>
      <c r="L133" s="211"/>
      <c r="M133" s="3"/>
      <c r="N133" s="3"/>
    </row>
    <row r="134" spans="1:14">
      <c r="A134"/>
      <c r="B134"/>
      <c r="C134"/>
      <c r="D134"/>
      <c r="E134"/>
      <c r="F134"/>
      <c r="G134"/>
      <c r="H134"/>
      <c r="I134" s="3"/>
      <c r="J134" s="212"/>
      <c r="K134" s="211"/>
      <c r="L134" s="211"/>
      <c r="M134" s="3"/>
      <c r="N134" s="3"/>
    </row>
    <row r="135" spans="1:14">
      <c r="A135"/>
      <c r="B135"/>
      <c r="C135"/>
      <c r="D135"/>
      <c r="E135"/>
      <c r="F135"/>
      <c r="G135"/>
      <c r="H135"/>
      <c r="I135" s="3"/>
      <c r="J135" s="212"/>
      <c r="K135" s="213"/>
      <c r="L135" s="213"/>
      <c r="M135" s="3"/>
      <c r="N135" s="3"/>
    </row>
    <row r="136" spans="1:14">
      <c r="A136"/>
      <c r="B136"/>
      <c r="C136"/>
      <c r="D136"/>
      <c r="E136"/>
      <c r="F136"/>
      <c r="G136"/>
      <c r="H136"/>
      <c r="I136" s="3"/>
      <c r="J136" s="212"/>
      <c r="K136" s="214"/>
      <c r="L136" s="214"/>
      <c r="M136" s="3"/>
      <c r="N136" s="3"/>
    </row>
    <row r="137" spans="1:14">
      <c r="A137"/>
      <c r="B137"/>
      <c r="C137"/>
      <c r="D137"/>
      <c r="E137"/>
      <c r="F137"/>
      <c r="G137"/>
      <c r="H137"/>
      <c r="I137" s="3"/>
      <c r="J137" s="212"/>
      <c r="K137" s="214"/>
      <c r="L137" s="214"/>
      <c r="M137" s="212"/>
      <c r="N137" s="3"/>
    </row>
    <row r="138" spans="1:14">
      <c r="A138"/>
      <c r="B138"/>
      <c r="C138"/>
      <c r="D138"/>
      <c r="E138"/>
      <c r="F138"/>
      <c r="G138"/>
      <c r="H138"/>
      <c r="I138" s="3"/>
      <c r="J138" s="212"/>
      <c r="K138" s="214"/>
      <c r="L138" s="214"/>
      <c r="M138" s="212"/>
      <c r="N138" s="3"/>
    </row>
    <row r="139" spans="1:14">
      <c r="A139"/>
      <c r="B139"/>
      <c r="C139"/>
      <c r="D139"/>
      <c r="E139"/>
      <c r="F139"/>
      <c r="G139"/>
      <c r="H139"/>
      <c r="I139" s="3"/>
      <c r="J139" s="3"/>
      <c r="K139" s="125"/>
      <c r="L139" s="125"/>
      <c r="M139" s="212"/>
      <c r="N139" s="3"/>
    </row>
    <row r="140" spans="1:14">
      <c r="A140"/>
      <c r="B140"/>
      <c r="C140"/>
      <c r="D140"/>
      <c r="E140"/>
      <c r="F140"/>
      <c r="G140"/>
      <c r="H140"/>
      <c r="I140" s="3"/>
      <c r="J140" s="3"/>
      <c r="K140" s="125"/>
      <c r="L140" s="125"/>
      <c r="M140" s="212"/>
      <c r="N140" s="3"/>
    </row>
    <row r="141" spans="1:14">
      <c r="A141"/>
      <c r="B141"/>
      <c r="C141"/>
      <c r="D141"/>
      <c r="E141"/>
      <c r="F141"/>
      <c r="G141"/>
      <c r="H141"/>
      <c r="I141" s="3"/>
      <c r="J141" s="3"/>
      <c r="K141" s="125"/>
      <c r="L141" s="125"/>
      <c r="M141" s="212"/>
      <c r="N141" s="3"/>
    </row>
    <row r="142" spans="1:14">
      <c r="A142"/>
      <c r="B142"/>
      <c r="C142"/>
      <c r="D142"/>
      <c r="E142"/>
      <c r="F142"/>
      <c r="G142"/>
      <c r="H142"/>
      <c r="I142" s="3"/>
      <c r="J142" s="212"/>
      <c r="K142" s="214"/>
      <c r="L142" s="214"/>
      <c r="M142" s="212"/>
      <c r="N142" s="3"/>
    </row>
    <row r="143" spans="1:14">
      <c r="A143"/>
      <c r="B143"/>
      <c r="C143"/>
      <c r="D143"/>
      <c r="E143"/>
      <c r="F143"/>
      <c r="G143"/>
      <c r="H143"/>
      <c r="I143" s="3"/>
      <c r="J143" s="212"/>
      <c r="K143" s="214"/>
      <c r="L143" s="214"/>
      <c r="M143" s="212"/>
      <c r="N143" s="3"/>
    </row>
    <row r="144" spans="1:14">
      <c r="A144"/>
      <c r="B144"/>
      <c r="C144"/>
      <c r="D144"/>
      <c r="E144"/>
      <c r="F144"/>
      <c r="G144"/>
      <c r="H144"/>
      <c r="I144" s="3"/>
      <c r="J144" s="212"/>
      <c r="K144" s="214"/>
      <c r="L144" s="214"/>
      <c r="M144" s="3"/>
      <c r="N144" s="3"/>
    </row>
    <row r="145" spans="1:14">
      <c r="A145"/>
      <c r="B145"/>
      <c r="C145"/>
      <c r="D145"/>
      <c r="E145"/>
      <c r="F145"/>
      <c r="G145"/>
      <c r="H145"/>
      <c r="I145" s="3"/>
      <c r="J145" s="212"/>
      <c r="K145" s="214"/>
      <c r="L145" s="214"/>
      <c r="M145" s="3"/>
      <c r="N145" s="3"/>
    </row>
    <row r="146" spans="1:14">
      <c r="A146"/>
      <c r="B146"/>
      <c r="C146"/>
      <c r="D146"/>
      <c r="E146"/>
      <c r="F146"/>
      <c r="G146"/>
      <c r="H146"/>
      <c r="I146" s="3"/>
      <c r="J146" s="212"/>
      <c r="K146" s="213"/>
      <c r="L146" s="213"/>
      <c r="M146" s="3"/>
      <c r="N146" s="3"/>
    </row>
    <row r="147" spans="1:14">
      <c r="A147"/>
      <c r="B147"/>
      <c r="C147"/>
      <c r="D147"/>
      <c r="E147"/>
      <c r="F147"/>
      <c r="G147"/>
      <c r="H147"/>
      <c r="I147" s="3"/>
      <c r="J147" s="212"/>
      <c r="K147" s="214"/>
      <c r="L147" s="214"/>
      <c r="M147" s="212"/>
      <c r="N147" s="212"/>
    </row>
    <row r="148" spans="1:14">
      <c r="A148"/>
      <c r="B148"/>
      <c r="C148"/>
      <c r="D148"/>
      <c r="E148"/>
      <c r="F148"/>
      <c r="G148"/>
      <c r="H148"/>
      <c r="I148" s="3"/>
      <c r="J148" s="212"/>
      <c r="K148" s="214"/>
      <c r="L148" s="214"/>
      <c r="M148" s="212"/>
      <c r="N148" s="212"/>
    </row>
    <row r="149" spans="1:14">
      <c r="A149"/>
      <c r="B149"/>
      <c r="C149"/>
      <c r="D149"/>
      <c r="E149"/>
      <c r="F149"/>
      <c r="G149"/>
      <c r="H149"/>
      <c r="I149" s="3"/>
      <c r="J149" s="212"/>
      <c r="K149" s="214"/>
      <c r="L149" s="214"/>
      <c r="M149" s="212"/>
      <c r="N149" s="212"/>
    </row>
    <row r="150" spans="1:14">
      <c r="A150"/>
      <c r="B150"/>
      <c r="C150"/>
      <c r="D150"/>
      <c r="E150"/>
      <c r="F150"/>
      <c r="G150"/>
      <c r="H150"/>
      <c r="I150" s="3"/>
      <c r="J150" s="212"/>
      <c r="K150" s="214"/>
      <c r="L150" s="214"/>
      <c r="M150" s="212"/>
      <c r="N150" s="212"/>
    </row>
    <row r="151" spans="1:14">
      <c r="A151"/>
      <c r="B151"/>
      <c r="C151"/>
      <c r="D151"/>
      <c r="E151"/>
      <c r="F151"/>
      <c r="G151"/>
      <c r="H151"/>
      <c r="I151" s="3"/>
      <c r="J151" s="212"/>
      <c r="K151" s="214"/>
      <c r="L151" s="214"/>
      <c r="M151" s="212"/>
      <c r="N151" s="212"/>
    </row>
    <row r="152" spans="1:14">
      <c r="A152"/>
      <c r="B152"/>
      <c r="C152"/>
      <c r="D152"/>
      <c r="E152"/>
      <c r="F152"/>
      <c r="G152"/>
      <c r="H152"/>
      <c r="I152" s="3"/>
      <c r="J152" s="3"/>
      <c r="K152" s="125"/>
      <c r="L152" s="125"/>
      <c r="M152" s="212"/>
      <c r="N152" s="212"/>
    </row>
    <row r="153" spans="1:14">
      <c r="A153"/>
      <c r="B153"/>
      <c r="C153"/>
      <c r="D153"/>
      <c r="E153"/>
      <c r="F153"/>
      <c r="G153"/>
      <c r="H153"/>
      <c r="I153" s="3"/>
      <c r="J153" s="3"/>
      <c r="K153" s="125"/>
      <c r="L153" s="125"/>
      <c r="M153" s="212"/>
      <c r="N153" s="212"/>
    </row>
    <row r="154" spans="1:14">
      <c r="A154"/>
      <c r="B154"/>
      <c r="C154"/>
      <c r="D154"/>
      <c r="E154"/>
      <c r="F154"/>
      <c r="G154"/>
      <c r="H154"/>
      <c r="I154" s="3"/>
      <c r="J154" s="212"/>
      <c r="K154" s="214"/>
      <c r="L154" s="214"/>
      <c r="M154" s="212"/>
      <c r="N154" s="212"/>
    </row>
    <row r="155" spans="1:14">
      <c r="A155"/>
      <c r="B155"/>
      <c r="C155"/>
      <c r="D155"/>
      <c r="E155"/>
      <c r="F155"/>
      <c r="G155"/>
      <c r="H155"/>
      <c r="I155" s="3"/>
      <c r="J155" s="212"/>
      <c r="K155" s="214"/>
      <c r="L155" s="214"/>
      <c r="M155" s="212"/>
      <c r="N155" s="212"/>
    </row>
    <row r="156" spans="1:14">
      <c r="A156"/>
      <c r="B156"/>
      <c r="C156"/>
      <c r="D156"/>
      <c r="E156"/>
      <c r="F156"/>
      <c r="G156"/>
      <c r="H156"/>
      <c r="I156" s="3"/>
      <c r="J156" s="212"/>
      <c r="K156" s="214"/>
      <c r="L156" s="214"/>
      <c r="M156" s="212"/>
      <c r="N156" s="212"/>
    </row>
    <row r="157" spans="1:14">
      <c r="A157"/>
      <c r="B157"/>
      <c r="C157"/>
      <c r="D157"/>
      <c r="E157"/>
      <c r="F157"/>
      <c r="G157"/>
      <c r="H157"/>
      <c r="I157" s="3"/>
      <c r="J157" s="212"/>
      <c r="K157" s="213"/>
      <c r="L157" s="213"/>
      <c r="M157" s="3"/>
      <c r="N157" s="3"/>
    </row>
    <row r="158" spans="1:14">
      <c r="A158"/>
      <c r="B158"/>
      <c r="C158"/>
      <c r="D158"/>
      <c r="E158"/>
      <c r="F158"/>
      <c r="G158"/>
      <c r="H158"/>
      <c r="I158" s="3"/>
      <c r="J158" s="212"/>
      <c r="K158" s="214"/>
      <c r="L158" s="214"/>
      <c r="M158" s="3"/>
      <c r="N158" s="3"/>
    </row>
    <row r="159" spans="1:14">
      <c r="A159"/>
      <c r="B159"/>
      <c r="C159"/>
      <c r="D159"/>
      <c r="E159"/>
      <c r="F159"/>
      <c r="G159"/>
      <c r="H159"/>
      <c r="I159" s="3"/>
      <c r="J159" s="212"/>
      <c r="K159" s="214"/>
      <c r="L159" s="214"/>
      <c r="M159" s="212"/>
      <c r="N159" s="212"/>
    </row>
    <row r="160" spans="1:14">
      <c r="A160"/>
      <c r="B160"/>
      <c r="C160"/>
      <c r="D160"/>
      <c r="E160"/>
      <c r="F160"/>
      <c r="G160"/>
      <c r="H160"/>
      <c r="I160" s="3"/>
      <c r="J160" s="212"/>
      <c r="K160" s="214"/>
      <c r="L160" s="214"/>
      <c r="M160" s="212"/>
      <c r="N160" s="212"/>
    </row>
    <row r="161" spans="1:17">
      <c r="A161"/>
      <c r="B161"/>
      <c r="C161"/>
      <c r="D161"/>
      <c r="E161"/>
      <c r="F161"/>
      <c r="G161"/>
      <c r="H161"/>
      <c r="I161" s="3"/>
      <c r="J161" s="212"/>
      <c r="K161" s="214"/>
      <c r="L161" s="214"/>
      <c r="M161" s="212"/>
      <c r="N161" s="212"/>
    </row>
    <row r="162" spans="1:17">
      <c r="A162"/>
      <c r="B162"/>
      <c r="C162"/>
      <c r="D162"/>
      <c r="E162"/>
      <c r="F162"/>
      <c r="G162"/>
      <c r="H162"/>
      <c r="I162" s="3"/>
      <c r="J162" s="212"/>
      <c r="K162" s="214"/>
      <c r="L162" s="214"/>
      <c r="M162" s="212"/>
      <c r="N162" s="212"/>
    </row>
    <row r="163" spans="1:17">
      <c r="A163"/>
      <c r="B163"/>
      <c r="C163"/>
      <c r="D163"/>
      <c r="E163"/>
      <c r="F163"/>
      <c r="G163"/>
      <c r="H163"/>
      <c r="I163" s="3"/>
      <c r="J163" s="212"/>
      <c r="K163" s="214"/>
      <c r="L163" s="214"/>
      <c r="M163" s="212"/>
      <c r="N163" s="212"/>
    </row>
    <row r="164" spans="1:17">
      <c r="A164"/>
      <c r="B164"/>
      <c r="C164"/>
      <c r="D164"/>
      <c r="E164"/>
      <c r="F164"/>
      <c r="G164"/>
      <c r="H164"/>
      <c r="I164" s="3"/>
      <c r="J164" s="212"/>
      <c r="K164" s="214"/>
      <c r="L164" s="214"/>
      <c r="M164" s="212"/>
      <c r="N164" s="212"/>
    </row>
    <row r="165" spans="1:17">
      <c r="A165"/>
      <c r="B165"/>
      <c r="C165"/>
      <c r="D165"/>
      <c r="E165"/>
      <c r="F165"/>
      <c r="G165"/>
      <c r="H165"/>
      <c r="I165" s="3"/>
      <c r="J165" s="212"/>
      <c r="K165" s="214"/>
      <c r="L165" s="214"/>
      <c r="M165" s="212"/>
      <c r="N165" s="212"/>
    </row>
    <row r="166" spans="1:17">
      <c r="A166"/>
      <c r="B166"/>
      <c r="C166"/>
      <c r="D166"/>
      <c r="E166"/>
      <c r="F166"/>
      <c r="G166"/>
      <c r="H166"/>
      <c r="I166" s="3"/>
      <c r="J166" s="212"/>
      <c r="K166" s="214"/>
      <c r="L166" s="214"/>
      <c r="M166" s="212"/>
      <c r="N166" s="212"/>
    </row>
    <row r="167" spans="1:17">
      <c r="A167"/>
      <c r="B167"/>
      <c r="C167"/>
      <c r="D167"/>
      <c r="E167"/>
      <c r="F167"/>
      <c r="G167"/>
      <c r="H167"/>
      <c r="I167" s="3"/>
      <c r="J167" s="212"/>
      <c r="K167" s="214"/>
      <c r="L167" s="214"/>
      <c r="M167" s="212"/>
      <c r="N167" s="212"/>
    </row>
    <row r="168" spans="1:17">
      <c r="A168"/>
      <c r="B168"/>
      <c r="C168"/>
      <c r="D168"/>
      <c r="E168"/>
      <c r="F168"/>
      <c r="G168"/>
      <c r="H168"/>
      <c r="I168" s="3"/>
      <c r="J168" s="212"/>
      <c r="K168" s="213"/>
      <c r="L168" s="213"/>
      <c r="M168" s="212"/>
      <c r="N168" s="212"/>
    </row>
    <row r="169" spans="1:17">
      <c r="A169"/>
      <c r="B169"/>
      <c r="C169"/>
      <c r="D169"/>
      <c r="E169"/>
      <c r="F169"/>
      <c r="G169"/>
      <c r="H169"/>
      <c r="I169" s="3"/>
      <c r="J169" s="212"/>
      <c r="K169" s="214"/>
      <c r="L169" s="214"/>
      <c r="M169" s="212"/>
      <c r="N169" s="212"/>
    </row>
    <row r="170" spans="1:17">
      <c r="A170"/>
      <c r="B170"/>
      <c r="C170"/>
      <c r="D170"/>
      <c r="E170"/>
      <c r="F170"/>
      <c r="G170" s="215"/>
      <c r="H170" s="215"/>
      <c r="I170" s="212"/>
      <c r="J170" s="212"/>
      <c r="K170" s="214"/>
      <c r="L170" s="214"/>
      <c r="M170" s="212"/>
      <c r="N170" s="212"/>
    </row>
    <row r="171" spans="1:17">
      <c r="A171"/>
      <c r="B171"/>
      <c r="C171"/>
      <c r="D171"/>
      <c r="E171"/>
      <c r="F171"/>
      <c r="G171" s="215"/>
      <c r="H171" s="215"/>
      <c r="I171" s="212"/>
      <c r="J171" s="212"/>
      <c r="K171" s="214"/>
      <c r="L171" s="214"/>
      <c r="M171" s="212"/>
      <c r="N171" s="212"/>
    </row>
    <row r="172" spans="1:17">
      <c r="A172"/>
      <c r="B172"/>
      <c r="C172"/>
      <c r="D172"/>
      <c r="E172"/>
      <c r="F172"/>
      <c r="G172" s="215"/>
      <c r="H172" s="215"/>
      <c r="I172" s="212"/>
      <c r="J172" s="212"/>
      <c r="K172" s="214"/>
      <c r="L172" s="214"/>
      <c r="M172" s="212"/>
      <c r="N172" s="212"/>
    </row>
    <row r="173" spans="1:17">
      <c r="A173"/>
      <c r="B173"/>
      <c r="C173"/>
      <c r="D173"/>
      <c r="E173"/>
      <c r="F173"/>
      <c r="G173" s="215"/>
      <c r="H173" s="215"/>
      <c r="I173" s="212"/>
      <c r="J173" s="212"/>
      <c r="K173" s="214"/>
      <c r="L173" s="214"/>
      <c r="M173" s="212"/>
      <c r="N173" s="212"/>
    </row>
    <row r="174" spans="1:17">
      <c r="A174"/>
      <c r="B174"/>
      <c r="C174"/>
      <c r="D174"/>
      <c r="E174"/>
      <c r="F174"/>
      <c r="G174" s="215"/>
      <c r="H174" s="215"/>
      <c r="I174" s="212"/>
      <c r="J174" s="212"/>
      <c r="K174" s="214"/>
      <c r="L174" s="214"/>
      <c r="M174" s="212"/>
      <c r="N174" s="212"/>
    </row>
    <row r="175" spans="1:17">
      <c r="A175"/>
      <c r="B175"/>
      <c r="C175"/>
      <c r="D175"/>
      <c r="E175"/>
      <c r="F175"/>
      <c r="G175" s="215"/>
      <c r="H175" s="215"/>
      <c r="I175" s="212"/>
      <c r="J175" s="212"/>
      <c r="K175" s="214"/>
      <c r="L175" s="214"/>
      <c r="M175" s="212"/>
      <c r="N175" s="212"/>
      <c r="O175" s="215"/>
      <c r="P175" s="215"/>
      <c r="Q175" s="215"/>
    </row>
    <row r="176" spans="1:17">
      <c r="A176"/>
      <c r="B176"/>
      <c r="C176"/>
      <c r="D176"/>
      <c r="E176"/>
      <c r="F176"/>
      <c r="G176" s="215"/>
      <c r="H176" s="215"/>
      <c r="I176" s="212"/>
      <c r="J176" s="212"/>
      <c r="K176" s="214"/>
      <c r="L176" s="214"/>
      <c r="M176" s="212"/>
      <c r="N176" s="212"/>
      <c r="O176" s="215"/>
      <c r="P176" s="215"/>
      <c r="Q176" s="215"/>
    </row>
    <row r="177" spans="1:17">
      <c r="A177"/>
      <c r="B177"/>
      <c r="C177"/>
      <c r="D177"/>
      <c r="E177"/>
      <c r="F177"/>
      <c r="G177" s="215"/>
      <c r="H177" s="215"/>
      <c r="I177" s="212"/>
      <c r="J177" s="212"/>
      <c r="K177" s="214"/>
      <c r="L177" s="214"/>
      <c r="M177" s="212"/>
      <c r="N177" s="212"/>
      <c r="O177" s="215"/>
      <c r="P177" s="215"/>
      <c r="Q177" s="215"/>
    </row>
    <row r="178" spans="1:17">
      <c r="A178"/>
      <c r="B178"/>
      <c r="C178"/>
      <c r="D178"/>
      <c r="E178"/>
      <c r="F178"/>
      <c r="G178" s="215"/>
      <c r="H178" s="215"/>
      <c r="I178" s="212"/>
      <c r="J178" s="212"/>
      <c r="K178" s="214"/>
      <c r="L178" s="214"/>
      <c r="M178" s="212"/>
      <c r="N178" s="212"/>
      <c r="O178" s="215"/>
      <c r="P178" s="215"/>
      <c r="Q178" s="215"/>
    </row>
    <row r="179" spans="1:17">
      <c r="A179"/>
      <c r="B179"/>
      <c r="C179"/>
      <c r="D179"/>
      <c r="E179"/>
      <c r="F179"/>
      <c r="G179" s="215"/>
      <c r="H179" s="215"/>
      <c r="I179" s="212"/>
      <c r="J179" s="212"/>
      <c r="K179" s="213"/>
      <c r="L179" s="213"/>
      <c r="M179" s="212"/>
      <c r="N179" s="212"/>
      <c r="O179" s="215"/>
      <c r="P179" s="215"/>
      <c r="Q179" s="215"/>
    </row>
    <row r="180" spans="1:17">
      <c r="A180"/>
      <c r="B180"/>
      <c r="C180"/>
      <c r="D180"/>
      <c r="E180"/>
      <c r="F180"/>
      <c r="G180" s="215"/>
      <c r="H180" s="215"/>
      <c r="I180" s="212"/>
      <c r="J180" s="212"/>
      <c r="K180" s="214"/>
      <c r="L180" s="214"/>
      <c r="M180" s="212"/>
      <c r="N180" s="212"/>
      <c r="O180" s="215"/>
      <c r="P180" s="215"/>
      <c r="Q180" s="215"/>
    </row>
    <row r="181" spans="1:17">
      <c r="A181"/>
      <c r="B181"/>
      <c r="C181"/>
      <c r="D181"/>
      <c r="E181"/>
      <c r="F181"/>
      <c r="G181" s="215"/>
      <c r="H181" s="215"/>
      <c r="I181" s="212"/>
      <c r="J181" s="212"/>
      <c r="K181" s="214"/>
      <c r="L181" s="214"/>
      <c r="M181" s="212"/>
      <c r="N181" s="212"/>
      <c r="O181" s="215"/>
      <c r="P181" s="215"/>
      <c r="Q181" s="215"/>
    </row>
    <row r="182" spans="1:17">
      <c r="G182" s="216"/>
      <c r="H182" s="216"/>
      <c r="I182" s="210"/>
      <c r="J182" s="210"/>
      <c r="K182" s="210"/>
      <c r="L182" s="210"/>
      <c r="M182" s="212"/>
      <c r="N182" s="212"/>
      <c r="O182" s="215"/>
      <c r="P182" s="215"/>
      <c r="Q182" s="215"/>
    </row>
    <row r="183" spans="1:17">
      <c r="G183" s="216"/>
      <c r="H183" s="216"/>
      <c r="I183" s="210"/>
      <c r="J183" s="210"/>
      <c r="K183" s="210"/>
      <c r="L183" s="210"/>
      <c r="M183" s="212"/>
      <c r="N183" s="212"/>
      <c r="O183" s="215"/>
      <c r="P183" s="215"/>
      <c r="Q183" s="215"/>
    </row>
    <row r="184" spans="1:17">
      <c r="G184" s="216"/>
      <c r="H184" s="216"/>
      <c r="I184" s="217"/>
      <c r="J184" s="217"/>
      <c r="K184" s="217"/>
      <c r="L184" s="217"/>
      <c r="M184" s="212"/>
      <c r="N184" s="212"/>
      <c r="O184" s="215"/>
      <c r="P184" s="215"/>
      <c r="Q184" s="215"/>
    </row>
    <row r="185" spans="1:17">
      <c r="M185" s="212"/>
      <c r="N185" s="212"/>
      <c r="O185" s="215"/>
      <c r="P185" s="215"/>
      <c r="Q185" s="215"/>
    </row>
    <row r="186" spans="1:17">
      <c r="M186" s="212"/>
      <c r="N186" s="212"/>
      <c r="O186" s="215"/>
      <c r="P186" s="215"/>
      <c r="Q186" s="215"/>
    </row>
    <row r="187" spans="1:17">
      <c r="M187" s="212"/>
      <c r="N187" s="212"/>
      <c r="O187" s="215"/>
      <c r="P187" s="215"/>
      <c r="Q187" s="215"/>
    </row>
    <row r="188" spans="1:17">
      <c r="M188" s="212"/>
      <c r="N188" s="212"/>
      <c r="O188" s="215"/>
      <c r="P188" s="215"/>
      <c r="Q188" s="215"/>
    </row>
    <row r="189" spans="1:17">
      <c r="M189" s="215"/>
      <c r="N189" s="215"/>
      <c r="O189" s="215"/>
      <c r="P189" s="215"/>
      <c r="Q189" s="215"/>
    </row>
  </sheetData>
  <sheetProtection sort="0" autoFilter="0" pivotTables="0"/>
  <mergeCells count="11">
    <mergeCell ref="K2:K3"/>
    <mergeCell ref="L2:L3"/>
    <mergeCell ref="A124:J124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5"/>
  <sheetViews>
    <sheetView view="pageBreakPreview" zoomScale="90" zoomScaleNormal="100" zoomScaleSheetLayoutView="90" workbookViewId="0">
      <selection activeCell="G5" sqref="G5"/>
    </sheetView>
  </sheetViews>
  <sheetFormatPr defaultRowHeight="1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>
      <c r="A1" s="354" t="s">
        <v>97</v>
      </c>
      <c r="B1" s="354"/>
      <c r="C1" s="354"/>
      <c r="D1" s="354"/>
      <c r="E1" s="354"/>
      <c r="F1" s="354"/>
      <c r="G1" s="354"/>
    </row>
    <row r="2" spans="1:7" ht="54.75" customHeight="1">
      <c r="A2" s="329" t="s">
        <v>98</v>
      </c>
      <c r="B2" s="355" t="s">
        <v>99</v>
      </c>
      <c r="C2" s="356"/>
      <c r="D2" s="329" t="s">
        <v>101</v>
      </c>
      <c r="E2" s="329" t="s">
        <v>102</v>
      </c>
      <c r="F2" s="329" t="s">
        <v>103</v>
      </c>
      <c r="G2" s="333" t="s">
        <v>104</v>
      </c>
    </row>
    <row r="3" spans="1:7" ht="21" customHeight="1">
      <c r="A3" s="331"/>
      <c r="B3" s="176" t="s">
        <v>53</v>
      </c>
      <c r="C3" s="176" t="s">
        <v>83</v>
      </c>
      <c r="D3" s="331"/>
      <c r="E3" s="331"/>
      <c r="F3" s="331"/>
      <c r="G3" s="333"/>
    </row>
    <row r="4" spans="1:7" ht="129" customHeight="1">
      <c r="A4" s="51" t="s">
        <v>266</v>
      </c>
      <c r="B4" s="54">
        <v>0</v>
      </c>
      <c r="C4" s="54">
        <v>22</v>
      </c>
      <c r="D4" s="74" t="s">
        <v>418</v>
      </c>
      <c r="E4" s="74" t="s">
        <v>417</v>
      </c>
      <c r="F4" s="96" t="s">
        <v>588</v>
      </c>
      <c r="G4" s="74" t="s">
        <v>419</v>
      </c>
    </row>
    <row r="5" spans="1:7" ht="143.25" customHeight="1">
      <c r="A5" s="53" t="s">
        <v>100</v>
      </c>
      <c r="B5" s="54">
        <v>0</v>
      </c>
      <c r="C5" s="54">
        <v>0</v>
      </c>
      <c r="D5" s="74"/>
      <c r="E5" s="96"/>
      <c r="F5" s="96"/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59"/>
  <sheetViews>
    <sheetView tabSelected="1" view="pageBreakPreview" topLeftCell="A4" zoomScale="90" zoomScaleNormal="100" zoomScaleSheetLayoutView="90" workbookViewId="0">
      <selection activeCell="G8" sqref="G8"/>
    </sheetView>
  </sheetViews>
  <sheetFormatPr defaultRowHeight="1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>
      <c r="A1" s="361" t="s">
        <v>105</v>
      </c>
      <c r="B1" s="361"/>
      <c r="C1" s="361"/>
      <c r="D1" s="361"/>
      <c r="E1" s="361"/>
      <c r="F1" s="361"/>
      <c r="G1" s="361"/>
      <c r="H1" s="361"/>
      <c r="I1" s="361"/>
    </row>
    <row r="2" spans="1:9" s="5" customFormat="1" ht="38.25" customHeight="1">
      <c r="A2" s="359" t="s">
        <v>56</v>
      </c>
      <c r="B2" s="359" t="s">
        <v>106</v>
      </c>
      <c r="C2" s="360" t="s">
        <v>107</v>
      </c>
      <c r="D2" s="360"/>
      <c r="E2" s="359" t="s">
        <v>108</v>
      </c>
      <c r="F2" s="359" t="s">
        <v>87</v>
      </c>
      <c r="G2" s="359" t="s">
        <v>110</v>
      </c>
      <c r="H2" s="359"/>
      <c r="I2" s="359" t="s">
        <v>112</v>
      </c>
    </row>
    <row r="3" spans="1:9" s="5" customFormat="1" ht="55.5" customHeight="1">
      <c r="A3" s="359"/>
      <c r="B3" s="359"/>
      <c r="C3" s="19" t="s">
        <v>53</v>
      </c>
      <c r="D3" s="19" t="s">
        <v>83</v>
      </c>
      <c r="E3" s="359"/>
      <c r="F3" s="359"/>
      <c r="G3" s="7" t="s">
        <v>109</v>
      </c>
      <c r="H3" s="7" t="s">
        <v>111</v>
      </c>
      <c r="I3" s="359"/>
    </row>
    <row r="4" spans="1:9" ht="75">
      <c r="A4" s="55">
        <v>1</v>
      </c>
      <c r="B4" s="110" t="s">
        <v>410</v>
      </c>
      <c r="C4" s="57">
        <v>15</v>
      </c>
      <c r="D4" s="57">
        <v>21</v>
      </c>
      <c r="E4" s="110" t="s">
        <v>411</v>
      </c>
      <c r="F4" s="67" t="s">
        <v>332</v>
      </c>
      <c r="G4" s="21">
        <v>21</v>
      </c>
      <c r="H4" s="21">
        <v>0</v>
      </c>
      <c r="I4" s="82" t="s">
        <v>322</v>
      </c>
    </row>
    <row r="5" spans="1:9" ht="75">
      <c r="A5" s="55">
        <v>2</v>
      </c>
      <c r="B5" s="110" t="s">
        <v>410</v>
      </c>
      <c r="C5" s="57">
        <v>15</v>
      </c>
      <c r="D5" s="57">
        <v>15</v>
      </c>
      <c r="E5" s="110" t="s">
        <v>412</v>
      </c>
      <c r="F5" s="67" t="s">
        <v>332</v>
      </c>
      <c r="G5" s="21">
        <v>15</v>
      </c>
      <c r="H5" s="21">
        <v>0</v>
      </c>
      <c r="I5" s="55" t="s">
        <v>322</v>
      </c>
    </row>
    <row r="6" spans="1:9" ht="75">
      <c r="A6" s="55">
        <v>3</v>
      </c>
      <c r="B6" s="262" t="s">
        <v>333</v>
      </c>
      <c r="C6" s="57">
        <v>25</v>
      </c>
      <c r="D6" s="57">
        <v>25</v>
      </c>
      <c r="E6" s="55" t="s">
        <v>413</v>
      </c>
      <c r="F6" s="67" t="s">
        <v>332</v>
      </c>
      <c r="G6" s="21">
        <v>25</v>
      </c>
      <c r="H6" s="21">
        <v>0</v>
      </c>
      <c r="I6" s="97" t="s">
        <v>334</v>
      </c>
    </row>
    <row r="7" spans="1:9" ht="75">
      <c r="A7" s="55">
        <v>4</v>
      </c>
      <c r="B7" s="262" t="s">
        <v>333</v>
      </c>
      <c r="C7" s="57">
        <v>25</v>
      </c>
      <c r="D7" s="57">
        <v>25</v>
      </c>
      <c r="E7" s="55" t="s">
        <v>414</v>
      </c>
      <c r="F7" s="67" t="s">
        <v>332</v>
      </c>
      <c r="G7" s="21">
        <v>13</v>
      </c>
      <c r="H7" s="21">
        <v>12</v>
      </c>
      <c r="I7" s="97" t="s">
        <v>334</v>
      </c>
    </row>
    <row r="8" spans="1:9" ht="75">
      <c r="A8" s="55">
        <v>5</v>
      </c>
      <c r="B8" s="262" t="s">
        <v>333</v>
      </c>
      <c r="C8" s="57">
        <v>25</v>
      </c>
      <c r="D8" s="57">
        <v>28</v>
      </c>
      <c r="E8" s="97" t="s">
        <v>415</v>
      </c>
      <c r="F8" s="67" t="s">
        <v>332</v>
      </c>
      <c r="G8" s="21">
        <v>28</v>
      </c>
      <c r="H8" s="21">
        <v>0</v>
      </c>
      <c r="I8" s="97" t="s">
        <v>334</v>
      </c>
    </row>
    <row r="9" spans="1:9" ht="18.7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>
      <c r="A11" s="97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>
      <c r="A12" s="97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>
      <c r="A13" s="97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>
      <c r="A14" s="97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>
      <c r="A15" s="97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>
      <c r="A16" s="97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>
      <c r="A17" s="97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>
      <c r="A18" s="97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>
      <c r="A19" s="97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>
      <c r="A20" s="97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>
      <c r="A21" s="97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>
      <c r="A22" s="97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>
      <c r="A23" s="97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>
      <c r="A24" s="97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>
      <c r="A25" s="97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>
      <c r="A26" s="97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>
      <c r="A27" s="97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>
      <c r="A28" s="97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>
      <c r="A29" s="97">
        <v>26</v>
      </c>
      <c r="B29" s="83"/>
      <c r="C29" s="23">
        <v>0</v>
      </c>
      <c r="D29" s="23">
        <v>0</v>
      </c>
      <c r="E29" s="48"/>
      <c r="F29" s="83"/>
      <c r="G29" s="100">
        <v>0</v>
      </c>
      <c r="H29" s="100">
        <v>0</v>
      </c>
      <c r="I29" s="48"/>
    </row>
    <row r="30" spans="1:9" ht="18.75">
      <c r="A30" s="97">
        <v>27</v>
      </c>
      <c r="B30" s="83"/>
      <c r="C30" s="23">
        <v>0</v>
      </c>
      <c r="D30" s="23">
        <v>0</v>
      </c>
      <c r="E30" s="48"/>
      <c r="F30" s="83"/>
      <c r="G30" s="100">
        <v>0</v>
      </c>
      <c r="H30" s="100">
        <v>0</v>
      </c>
      <c r="I30" s="48"/>
    </row>
    <row r="31" spans="1:9" ht="18.75">
      <c r="A31" s="97">
        <v>28</v>
      </c>
      <c r="B31" s="83"/>
      <c r="C31" s="23">
        <v>0</v>
      </c>
      <c r="D31" s="23">
        <v>0</v>
      </c>
      <c r="E31" s="48"/>
      <c r="F31" s="83"/>
      <c r="G31" s="100">
        <v>0</v>
      </c>
      <c r="H31" s="100">
        <v>0</v>
      </c>
      <c r="I31" s="48"/>
    </row>
    <row r="32" spans="1:9" ht="18.75">
      <c r="A32" s="97">
        <v>29</v>
      </c>
      <c r="B32" s="83"/>
      <c r="C32" s="23">
        <v>0</v>
      </c>
      <c r="D32" s="23">
        <v>0</v>
      </c>
      <c r="E32" s="48"/>
      <c r="F32" s="83"/>
      <c r="G32" s="100">
        <v>0</v>
      </c>
      <c r="H32" s="100">
        <v>0</v>
      </c>
      <c r="I32" s="48"/>
    </row>
    <row r="33" spans="1:9" ht="18.75">
      <c r="A33" s="97">
        <v>30</v>
      </c>
      <c r="B33" s="83"/>
      <c r="C33" s="100">
        <v>0</v>
      </c>
      <c r="D33" s="100">
        <v>0</v>
      </c>
      <c r="E33" s="48"/>
      <c r="F33" s="83"/>
      <c r="G33" s="100">
        <v>0</v>
      </c>
      <c r="H33" s="100">
        <v>0</v>
      </c>
      <c r="I33" s="48"/>
    </row>
    <row r="34" spans="1:9" ht="18.75">
      <c r="A34" s="97">
        <v>31</v>
      </c>
      <c r="B34" s="83"/>
      <c r="C34" s="100">
        <v>0</v>
      </c>
      <c r="D34" s="100">
        <v>0</v>
      </c>
      <c r="E34" s="48"/>
      <c r="F34" s="83"/>
      <c r="G34" s="100">
        <v>0</v>
      </c>
      <c r="H34" s="100">
        <v>0</v>
      </c>
      <c r="I34" s="48"/>
    </row>
    <row r="35" spans="1:9" ht="18.75">
      <c r="A35" s="97">
        <v>32</v>
      </c>
      <c r="B35" s="83"/>
      <c r="C35" s="100">
        <v>0</v>
      </c>
      <c r="D35" s="100">
        <v>0</v>
      </c>
      <c r="E35" s="48"/>
      <c r="F35" s="83"/>
      <c r="G35" s="100">
        <v>0</v>
      </c>
      <c r="H35" s="100">
        <v>0</v>
      </c>
      <c r="I35" s="48"/>
    </row>
    <row r="36" spans="1:9" ht="18.75">
      <c r="A36" s="97">
        <v>33</v>
      </c>
      <c r="B36" s="83"/>
      <c r="C36" s="100">
        <v>0</v>
      </c>
      <c r="D36" s="100">
        <v>0</v>
      </c>
      <c r="E36" s="48"/>
      <c r="F36" s="83"/>
      <c r="G36" s="100">
        <v>0</v>
      </c>
      <c r="H36" s="100">
        <v>0</v>
      </c>
      <c r="I36" s="48"/>
    </row>
    <row r="37" spans="1:9" ht="18.75">
      <c r="A37" s="97">
        <v>34</v>
      </c>
      <c r="B37" s="83"/>
      <c r="C37" s="100">
        <v>0</v>
      </c>
      <c r="D37" s="100">
        <v>0</v>
      </c>
      <c r="E37" s="48"/>
      <c r="F37" s="83"/>
      <c r="G37" s="100">
        <v>0</v>
      </c>
      <c r="H37" s="100">
        <v>0</v>
      </c>
      <c r="I37" s="48"/>
    </row>
    <row r="38" spans="1:9" ht="18.75">
      <c r="A38" s="97">
        <v>35</v>
      </c>
      <c r="B38" s="83"/>
      <c r="C38" s="100">
        <v>0</v>
      </c>
      <c r="D38" s="100">
        <v>0</v>
      </c>
      <c r="E38" s="48"/>
      <c r="F38" s="83"/>
      <c r="G38" s="100">
        <v>0</v>
      </c>
      <c r="H38" s="100">
        <v>0</v>
      </c>
      <c r="I38" s="48"/>
    </row>
    <row r="39" spans="1:9" ht="18.75">
      <c r="A39" s="97">
        <v>36</v>
      </c>
      <c r="B39" s="83"/>
      <c r="C39" s="100">
        <v>0</v>
      </c>
      <c r="D39" s="100">
        <v>0</v>
      </c>
      <c r="E39" s="48"/>
      <c r="F39" s="83"/>
      <c r="G39" s="100">
        <v>0</v>
      </c>
      <c r="H39" s="100">
        <v>0</v>
      </c>
      <c r="I39" s="48"/>
    </row>
    <row r="40" spans="1:9" ht="18.75">
      <c r="A40" s="97">
        <v>37</v>
      </c>
      <c r="B40" s="83"/>
      <c r="C40" s="100">
        <v>0</v>
      </c>
      <c r="D40" s="100">
        <v>0</v>
      </c>
      <c r="E40" s="48"/>
      <c r="F40" s="83"/>
      <c r="G40" s="100">
        <v>0</v>
      </c>
      <c r="H40" s="100">
        <v>0</v>
      </c>
      <c r="I40" s="48"/>
    </row>
    <row r="41" spans="1:9" ht="18.75">
      <c r="A41" s="97">
        <v>38</v>
      </c>
      <c r="B41" s="83"/>
      <c r="C41" s="100">
        <v>0</v>
      </c>
      <c r="D41" s="100">
        <v>0</v>
      </c>
      <c r="E41" s="48"/>
      <c r="F41" s="83"/>
      <c r="G41" s="100">
        <v>0</v>
      </c>
      <c r="H41" s="100">
        <v>0</v>
      </c>
      <c r="I41" s="48"/>
    </row>
    <row r="42" spans="1:9" ht="18.75">
      <c r="A42" s="97">
        <v>39</v>
      </c>
      <c r="B42" s="83"/>
      <c r="C42" s="100">
        <v>0</v>
      </c>
      <c r="D42" s="100">
        <v>0</v>
      </c>
      <c r="E42" s="48"/>
      <c r="F42" s="83"/>
      <c r="G42" s="100">
        <v>0</v>
      </c>
      <c r="H42" s="100">
        <v>0</v>
      </c>
      <c r="I42" s="48"/>
    </row>
    <row r="43" spans="1:9" ht="18.75">
      <c r="A43" s="97">
        <v>40</v>
      </c>
      <c r="B43" s="83"/>
      <c r="C43" s="100">
        <v>0</v>
      </c>
      <c r="D43" s="100">
        <v>0</v>
      </c>
      <c r="E43" s="48"/>
      <c r="F43" s="83"/>
      <c r="G43" s="100">
        <v>0</v>
      </c>
      <c r="H43" s="100">
        <v>0</v>
      </c>
      <c r="I43" s="48"/>
    </row>
    <row r="44" spans="1:9" ht="18.75">
      <c r="A44" s="97">
        <v>41</v>
      </c>
      <c r="B44" s="83"/>
      <c r="C44" s="100">
        <v>0</v>
      </c>
      <c r="D44" s="100">
        <v>0</v>
      </c>
      <c r="E44" s="48"/>
      <c r="F44" s="83"/>
      <c r="G44" s="100">
        <v>0</v>
      </c>
      <c r="H44" s="100">
        <v>0</v>
      </c>
      <c r="I44" s="48"/>
    </row>
    <row r="45" spans="1:9" ht="18.75">
      <c r="A45" s="97">
        <v>42</v>
      </c>
      <c r="B45" s="83"/>
      <c r="C45" s="100">
        <v>0</v>
      </c>
      <c r="D45" s="100">
        <v>0</v>
      </c>
      <c r="E45" s="48"/>
      <c r="F45" s="83"/>
      <c r="G45" s="100">
        <v>0</v>
      </c>
      <c r="H45" s="100">
        <v>0</v>
      </c>
      <c r="I45" s="48"/>
    </row>
    <row r="46" spans="1:9" ht="18.75">
      <c r="A46" s="97">
        <v>43</v>
      </c>
      <c r="B46" s="83"/>
      <c r="C46" s="100">
        <v>0</v>
      </c>
      <c r="D46" s="100">
        <v>0</v>
      </c>
      <c r="E46" s="48"/>
      <c r="F46" s="83"/>
      <c r="G46" s="100">
        <v>0</v>
      </c>
      <c r="H46" s="100">
        <v>0</v>
      </c>
      <c r="I46" s="48"/>
    </row>
    <row r="47" spans="1:9" ht="18.75">
      <c r="A47" s="97">
        <v>44</v>
      </c>
      <c r="B47" s="83"/>
      <c r="C47" s="100">
        <v>0</v>
      </c>
      <c r="D47" s="100">
        <v>0</v>
      </c>
      <c r="E47" s="48"/>
      <c r="F47" s="83"/>
      <c r="G47" s="100">
        <v>0</v>
      </c>
      <c r="H47" s="100">
        <v>0</v>
      </c>
      <c r="I47" s="48"/>
    </row>
    <row r="48" spans="1:9" ht="18.75">
      <c r="A48" s="97">
        <v>45</v>
      </c>
      <c r="B48" s="83"/>
      <c r="C48" s="100">
        <v>0</v>
      </c>
      <c r="D48" s="100">
        <v>0</v>
      </c>
      <c r="E48" s="48"/>
      <c r="F48" s="83"/>
      <c r="G48" s="100">
        <v>0</v>
      </c>
      <c r="H48" s="100">
        <v>0</v>
      </c>
      <c r="I48" s="48"/>
    </row>
    <row r="49" spans="1:9" ht="18.75">
      <c r="A49" s="97">
        <v>46</v>
      </c>
      <c r="B49" s="83"/>
      <c r="C49" s="100">
        <v>0</v>
      </c>
      <c r="D49" s="100">
        <v>0</v>
      </c>
      <c r="E49" s="48"/>
      <c r="F49" s="83"/>
      <c r="G49" s="100">
        <v>0</v>
      </c>
      <c r="H49" s="100">
        <v>0</v>
      </c>
      <c r="I49" s="48"/>
    </row>
    <row r="50" spans="1:9" ht="18.75">
      <c r="A50" s="97">
        <v>47</v>
      </c>
      <c r="B50" s="83"/>
      <c r="C50" s="100">
        <v>0</v>
      </c>
      <c r="D50" s="100">
        <v>0</v>
      </c>
      <c r="E50" s="48"/>
      <c r="F50" s="83"/>
      <c r="G50" s="100">
        <v>0</v>
      </c>
      <c r="H50" s="100">
        <v>0</v>
      </c>
      <c r="I50" s="48"/>
    </row>
    <row r="51" spans="1:9" ht="18.75">
      <c r="A51" s="97">
        <v>48</v>
      </c>
      <c r="B51" s="83"/>
      <c r="C51" s="100">
        <v>0</v>
      </c>
      <c r="D51" s="100">
        <v>0</v>
      </c>
      <c r="E51" s="48"/>
      <c r="F51" s="83"/>
      <c r="G51" s="100">
        <v>0</v>
      </c>
      <c r="H51" s="100">
        <v>0</v>
      </c>
      <c r="I51" s="48"/>
    </row>
    <row r="52" spans="1:9" ht="18.75">
      <c r="A52" s="97">
        <v>49</v>
      </c>
      <c r="B52" s="83"/>
      <c r="C52" s="100">
        <v>0</v>
      </c>
      <c r="D52" s="100">
        <v>0</v>
      </c>
      <c r="E52" s="48"/>
      <c r="F52" s="83"/>
      <c r="G52" s="100">
        <v>0</v>
      </c>
      <c r="H52" s="100">
        <v>0</v>
      </c>
      <c r="I52" s="48"/>
    </row>
    <row r="53" spans="1:9" ht="18.75">
      <c r="A53" s="97">
        <v>50</v>
      </c>
      <c r="B53" s="83"/>
      <c r="C53" s="100">
        <v>0</v>
      </c>
      <c r="D53" s="100">
        <v>0</v>
      </c>
      <c r="E53" s="48"/>
      <c r="F53" s="83"/>
      <c r="G53" s="100">
        <v>0</v>
      </c>
      <c r="H53" s="100">
        <v>0</v>
      </c>
      <c r="I53" s="48"/>
    </row>
    <row r="54" spans="1:9" ht="18.75">
      <c r="A54" s="97">
        <v>51</v>
      </c>
      <c r="B54" s="83"/>
      <c r="C54" s="100">
        <v>0</v>
      </c>
      <c r="D54" s="100">
        <v>0</v>
      </c>
      <c r="E54" s="48"/>
      <c r="F54" s="83"/>
      <c r="G54" s="100">
        <v>0</v>
      </c>
      <c r="H54" s="100">
        <v>0</v>
      </c>
      <c r="I54" s="48"/>
    </row>
    <row r="55" spans="1:9" ht="18.75">
      <c r="A55" s="97">
        <v>52</v>
      </c>
      <c r="B55" s="83"/>
      <c r="C55" s="100">
        <v>0</v>
      </c>
      <c r="D55" s="100">
        <v>0</v>
      </c>
      <c r="E55" s="48"/>
      <c r="F55" s="83"/>
      <c r="G55" s="100">
        <v>0</v>
      </c>
      <c r="H55" s="100">
        <v>0</v>
      </c>
      <c r="I55" s="48"/>
    </row>
    <row r="56" spans="1:9" ht="18.75">
      <c r="A56" s="97">
        <v>53</v>
      </c>
      <c r="B56" s="83"/>
      <c r="C56" s="100">
        <v>0</v>
      </c>
      <c r="D56" s="100">
        <v>0</v>
      </c>
      <c r="E56" s="48"/>
      <c r="F56" s="83"/>
      <c r="G56" s="100">
        <v>0</v>
      </c>
      <c r="H56" s="100">
        <v>0</v>
      </c>
      <c r="I56" s="48"/>
    </row>
    <row r="57" spans="1:9" ht="18.75">
      <c r="A57" s="97">
        <v>52</v>
      </c>
      <c r="B57" s="83"/>
      <c r="C57" s="100">
        <v>0</v>
      </c>
      <c r="D57" s="100">
        <v>0</v>
      </c>
      <c r="E57" s="48"/>
      <c r="F57" s="83"/>
      <c r="G57" s="100">
        <v>0</v>
      </c>
      <c r="H57" s="100">
        <v>0</v>
      </c>
      <c r="I57" s="48"/>
    </row>
    <row r="58" spans="1:9" ht="18.75">
      <c r="A58" s="97">
        <v>55</v>
      </c>
      <c r="B58" s="83"/>
      <c r="C58" s="23">
        <v>0</v>
      </c>
      <c r="D58" s="23">
        <v>0</v>
      </c>
      <c r="E58" s="48"/>
      <c r="F58" s="83"/>
      <c r="G58" s="100">
        <v>0</v>
      </c>
      <c r="H58" s="100">
        <v>0</v>
      </c>
      <c r="I58" s="48"/>
    </row>
    <row r="59" spans="1:9" ht="18.75">
      <c r="A59" s="357" t="s">
        <v>84</v>
      </c>
      <c r="B59" s="358"/>
      <c r="C59" s="35">
        <f>SUM(C4:C58)</f>
        <v>105</v>
      </c>
      <c r="D59" s="35">
        <f>SUM(D4:D58)</f>
        <v>114</v>
      </c>
      <c r="E59" s="52"/>
      <c r="F59" s="52"/>
      <c r="G59" s="35">
        <f>SUM(G4:G58)</f>
        <v>102</v>
      </c>
      <c r="H59" s="35">
        <f>SUM(H4:H58)</f>
        <v>12</v>
      </c>
      <c r="I59" s="52"/>
    </row>
  </sheetData>
  <sheetProtection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486"/>
  <sheetViews>
    <sheetView view="pageBreakPreview" zoomScale="60" zoomScaleNormal="80" workbookViewId="0">
      <selection activeCell="K8" sqref="K8"/>
    </sheetView>
  </sheetViews>
  <sheetFormatPr defaultRowHeight="1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>
      <c r="A1" s="2" t="s">
        <v>224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>
      <c r="A2" s="364" t="s">
        <v>238</v>
      </c>
      <c r="B2" s="364"/>
      <c r="C2" s="364"/>
      <c r="D2" s="364"/>
      <c r="E2" s="364"/>
      <c r="F2" s="364"/>
      <c r="G2" s="364"/>
      <c r="H2" s="38"/>
      <c r="I2" s="61"/>
      <c r="J2" s="61"/>
      <c r="K2" s="38"/>
      <c r="L2" s="38"/>
      <c r="M2" s="38"/>
      <c r="N2" s="38"/>
    </row>
    <row r="3" spans="1:14" s="5" customFormat="1" ht="18.75" customHeight="1">
      <c r="A3" s="333" t="s">
        <v>113</v>
      </c>
      <c r="B3" s="362" t="s">
        <v>107</v>
      </c>
      <c r="C3" s="362"/>
      <c r="D3" s="333" t="s">
        <v>243</v>
      </c>
      <c r="E3" s="363" t="s">
        <v>236</v>
      </c>
      <c r="F3" s="333" t="s">
        <v>115</v>
      </c>
      <c r="G3" s="333" t="s">
        <v>116</v>
      </c>
      <c r="H3" s="333" t="s">
        <v>113</v>
      </c>
      <c r="I3" s="362" t="s">
        <v>107</v>
      </c>
      <c r="J3" s="362"/>
      <c r="K3" s="333" t="s">
        <v>242</v>
      </c>
      <c r="L3" s="363" t="s">
        <v>236</v>
      </c>
      <c r="M3" s="333" t="s">
        <v>115</v>
      </c>
      <c r="N3" s="333" t="s">
        <v>116</v>
      </c>
    </row>
    <row r="4" spans="1:14" s="5" customFormat="1" ht="102.75" customHeight="1">
      <c r="A4" s="333"/>
      <c r="B4" s="50" t="s">
        <v>53</v>
      </c>
      <c r="C4" s="50" t="s">
        <v>83</v>
      </c>
      <c r="D4" s="333"/>
      <c r="E4" s="363"/>
      <c r="F4" s="333"/>
      <c r="G4" s="333"/>
      <c r="H4" s="333"/>
      <c r="I4" s="50" t="s">
        <v>53</v>
      </c>
      <c r="J4" s="50" t="s">
        <v>83</v>
      </c>
      <c r="K4" s="333"/>
      <c r="L4" s="363"/>
      <c r="M4" s="333"/>
      <c r="N4" s="333"/>
    </row>
    <row r="5" spans="1:14" ht="18.75">
      <c r="A5" s="62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10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10</v>
      </c>
      <c r="D5" s="257"/>
      <c r="E5" s="231"/>
      <c r="F5" s="35">
        <f>SUM(F6:F146)</f>
        <v>63407</v>
      </c>
      <c r="G5" s="231"/>
      <c r="H5" s="62" t="s">
        <v>114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7</v>
      </c>
      <c r="J5" s="35">
        <f>SUM(J6:J146)</f>
        <v>7</v>
      </c>
      <c r="K5" s="257"/>
      <c r="L5" s="231"/>
      <c r="M5" s="35">
        <f>SUM(M6:M146)</f>
        <v>1278</v>
      </c>
      <c r="N5" s="231"/>
    </row>
    <row r="6" spans="1:14" ht="75">
      <c r="A6" s="167" t="s">
        <v>335</v>
      </c>
      <c r="B6" s="166">
        <v>1</v>
      </c>
      <c r="C6" s="254">
        <v>1</v>
      </c>
      <c r="D6" s="258" t="s">
        <v>427</v>
      </c>
      <c r="E6" s="255" t="s">
        <v>339</v>
      </c>
      <c r="F6" s="166">
        <v>54000</v>
      </c>
      <c r="G6" s="165" t="s">
        <v>341</v>
      </c>
      <c r="H6" s="167" t="s">
        <v>336</v>
      </c>
      <c r="I6" s="166">
        <v>1</v>
      </c>
      <c r="J6" s="254">
        <v>1</v>
      </c>
      <c r="K6" s="259" t="s">
        <v>328</v>
      </c>
      <c r="L6" s="255" t="s">
        <v>339</v>
      </c>
      <c r="M6" s="166">
        <v>160</v>
      </c>
      <c r="N6" s="165" t="s">
        <v>344</v>
      </c>
    </row>
    <row r="7" spans="1:14" ht="206.25">
      <c r="A7" s="167" t="s">
        <v>335</v>
      </c>
      <c r="B7" s="21">
        <v>1</v>
      </c>
      <c r="C7" s="245">
        <v>1</v>
      </c>
      <c r="D7" s="259" t="s">
        <v>428</v>
      </c>
      <c r="E7" s="255" t="s">
        <v>339</v>
      </c>
      <c r="F7" s="21">
        <v>610</v>
      </c>
      <c r="G7" s="55" t="s">
        <v>429</v>
      </c>
      <c r="H7" s="167" t="s">
        <v>336</v>
      </c>
      <c r="I7" s="21">
        <v>1</v>
      </c>
      <c r="J7" s="245">
        <v>1</v>
      </c>
      <c r="K7" s="260" t="s">
        <v>329</v>
      </c>
      <c r="L7" s="255" t="s">
        <v>339</v>
      </c>
      <c r="M7" s="21">
        <v>500</v>
      </c>
      <c r="N7" s="55" t="s">
        <v>345</v>
      </c>
    </row>
    <row r="8" spans="1:14" ht="93.75">
      <c r="A8" s="167" t="s">
        <v>335</v>
      </c>
      <c r="B8" s="21">
        <v>1</v>
      </c>
      <c r="C8" s="245">
        <v>1</v>
      </c>
      <c r="D8" s="258" t="s">
        <v>323</v>
      </c>
      <c r="E8" s="255" t="s">
        <v>339</v>
      </c>
      <c r="F8" s="21">
        <v>381</v>
      </c>
      <c r="G8" s="55" t="s">
        <v>437</v>
      </c>
      <c r="H8" s="167" t="s">
        <v>336</v>
      </c>
      <c r="I8" s="21">
        <v>1</v>
      </c>
      <c r="J8" s="245">
        <v>1</v>
      </c>
      <c r="K8" s="261" t="s">
        <v>330</v>
      </c>
      <c r="L8" s="256" t="s">
        <v>340</v>
      </c>
      <c r="M8" s="21">
        <v>94</v>
      </c>
      <c r="N8" s="55" t="s">
        <v>346</v>
      </c>
    </row>
    <row r="9" spans="1:14" ht="93.75">
      <c r="A9" s="167" t="s">
        <v>335</v>
      </c>
      <c r="B9" s="21">
        <v>1</v>
      </c>
      <c r="C9" s="245">
        <v>1</v>
      </c>
      <c r="D9" s="258" t="s">
        <v>324</v>
      </c>
      <c r="E9" s="255" t="s">
        <v>339</v>
      </c>
      <c r="F9" s="21">
        <v>200</v>
      </c>
      <c r="G9" s="55" t="s">
        <v>342</v>
      </c>
      <c r="H9" s="167" t="s">
        <v>336</v>
      </c>
      <c r="I9" s="21">
        <v>1</v>
      </c>
      <c r="J9" s="245">
        <v>1</v>
      </c>
      <c r="K9" s="258" t="s">
        <v>331</v>
      </c>
      <c r="L9" s="256" t="s">
        <v>340</v>
      </c>
      <c r="M9" s="21">
        <v>100</v>
      </c>
      <c r="N9" s="55" t="s">
        <v>347</v>
      </c>
    </row>
    <row r="10" spans="1:14" ht="131.25">
      <c r="A10" s="167" t="s">
        <v>335</v>
      </c>
      <c r="B10" s="21">
        <v>1</v>
      </c>
      <c r="C10" s="245">
        <v>1</v>
      </c>
      <c r="D10" s="259" t="s">
        <v>325</v>
      </c>
      <c r="E10" s="255" t="s">
        <v>339</v>
      </c>
      <c r="F10" s="21">
        <v>7000</v>
      </c>
      <c r="G10" s="55" t="s">
        <v>430</v>
      </c>
      <c r="H10" s="167" t="s">
        <v>336</v>
      </c>
      <c r="I10" s="21">
        <v>1</v>
      </c>
      <c r="J10" s="21">
        <v>1</v>
      </c>
      <c r="K10" s="164" t="s">
        <v>438</v>
      </c>
      <c r="L10" s="97" t="s">
        <v>339</v>
      </c>
      <c r="M10" s="21">
        <v>154</v>
      </c>
      <c r="N10" s="55" t="s">
        <v>439</v>
      </c>
    </row>
    <row r="11" spans="1:14" ht="93.75">
      <c r="A11" s="167" t="s">
        <v>335</v>
      </c>
      <c r="B11" s="21">
        <v>1</v>
      </c>
      <c r="C11" s="245">
        <v>1</v>
      </c>
      <c r="D11" s="259" t="s">
        <v>326</v>
      </c>
      <c r="E11" s="255" t="s">
        <v>339</v>
      </c>
      <c r="F11" s="274">
        <v>453</v>
      </c>
      <c r="G11" s="55" t="s">
        <v>343</v>
      </c>
      <c r="H11" s="167" t="s">
        <v>336</v>
      </c>
      <c r="I11" s="21">
        <v>1</v>
      </c>
      <c r="J11" s="21">
        <v>1</v>
      </c>
      <c r="K11" s="67" t="s">
        <v>440</v>
      </c>
      <c r="L11" s="97" t="s">
        <v>339</v>
      </c>
      <c r="M11" s="21">
        <v>200</v>
      </c>
      <c r="N11" s="55" t="s">
        <v>441</v>
      </c>
    </row>
    <row r="12" spans="1:14" ht="150">
      <c r="A12" s="167" t="s">
        <v>335</v>
      </c>
      <c r="B12" s="21">
        <v>1</v>
      </c>
      <c r="C12" s="245">
        <v>1</v>
      </c>
      <c r="D12" s="259" t="s">
        <v>327</v>
      </c>
      <c r="E12" s="255" t="s">
        <v>339</v>
      </c>
      <c r="F12" s="21">
        <v>283</v>
      </c>
      <c r="G12" s="55" t="s">
        <v>431</v>
      </c>
      <c r="H12" s="167" t="s">
        <v>336</v>
      </c>
      <c r="I12" s="21">
        <v>1</v>
      </c>
      <c r="J12" s="21">
        <v>1</v>
      </c>
      <c r="K12" s="67" t="s">
        <v>442</v>
      </c>
      <c r="L12" s="97" t="s">
        <v>340</v>
      </c>
      <c r="M12" s="21">
        <v>70</v>
      </c>
      <c r="N12" s="55" t="s">
        <v>443</v>
      </c>
    </row>
    <row r="13" spans="1:14" ht="45">
      <c r="A13" s="167" t="s">
        <v>335</v>
      </c>
      <c r="B13" s="21">
        <v>1</v>
      </c>
      <c r="C13" s="21">
        <v>1</v>
      </c>
      <c r="D13" s="270" t="s">
        <v>432</v>
      </c>
      <c r="E13" s="56" t="s">
        <v>340</v>
      </c>
      <c r="F13" s="21">
        <v>120</v>
      </c>
      <c r="G13" s="270" t="s">
        <v>341</v>
      </c>
      <c r="H13" s="167"/>
      <c r="I13" s="21">
        <v>0</v>
      </c>
      <c r="J13" s="21">
        <v>0</v>
      </c>
      <c r="K13" s="67"/>
      <c r="L13" s="97"/>
      <c r="M13" s="21">
        <v>0</v>
      </c>
      <c r="N13" s="55"/>
    </row>
    <row r="14" spans="1:14" ht="30">
      <c r="A14" s="167" t="s">
        <v>335</v>
      </c>
      <c r="B14" s="21">
        <v>1</v>
      </c>
      <c r="C14" s="21">
        <v>1</v>
      </c>
      <c r="D14" s="56" t="s">
        <v>433</v>
      </c>
      <c r="E14" s="56" t="s">
        <v>340</v>
      </c>
      <c r="F14" s="21">
        <v>160</v>
      </c>
      <c r="G14" s="270" t="s">
        <v>435</v>
      </c>
      <c r="H14" s="63"/>
      <c r="I14" s="21">
        <v>0</v>
      </c>
      <c r="J14" s="21">
        <v>0</v>
      </c>
      <c r="K14" s="67"/>
      <c r="L14" s="97"/>
      <c r="M14" s="21">
        <v>0</v>
      </c>
      <c r="N14" s="55"/>
    </row>
    <row r="15" spans="1:14" ht="56.25">
      <c r="A15" s="167" t="s">
        <v>335</v>
      </c>
      <c r="B15" s="166">
        <v>1</v>
      </c>
      <c r="C15" s="166">
        <v>1</v>
      </c>
      <c r="D15" s="164" t="s">
        <v>434</v>
      </c>
      <c r="E15" s="56" t="s">
        <v>340</v>
      </c>
      <c r="F15" s="166">
        <v>200</v>
      </c>
      <c r="G15" s="165" t="s">
        <v>436</v>
      </c>
      <c r="H15" s="63"/>
      <c r="I15" s="21">
        <v>0</v>
      </c>
      <c r="J15" s="21">
        <v>0</v>
      </c>
      <c r="K15" s="67"/>
      <c r="L15" s="97"/>
      <c r="M15" s="21">
        <v>0</v>
      </c>
      <c r="N15" s="55"/>
    </row>
    <row r="16" spans="1:14" ht="18.75">
      <c r="A16" s="63"/>
      <c r="B16" s="21">
        <v>0</v>
      </c>
      <c r="C16" s="21">
        <v>0</v>
      </c>
      <c r="D16" s="67"/>
      <c r="E16" s="97"/>
      <c r="F16" s="21">
        <v>0</v>
      </c>
      <c r="G16" s="55"/>
      <c r="H16" s="63"/>
      <c r="I16" s="21">
        <v>0</v>
      </c>
      <c r="J16" s="21">
        <v>0</v>
      </c>
      <c r="K16" s="67"/>
      <c r="L16" s="97"/>
      <c r="M16" s="21">
        <v>0</v>
      </c>
      <c r="N16" s="55"/>
    </row>
    <row r="17" spans="1:14" ht="18.75">
      <c r="A17" s="63"/>
      <c r="B17" s="21">
        <v>0</v>
      </c>
      <c r="C17" s="21">
        <v>0</v>
      </c>
      <c r="D17" s="67"/>
      <c r="E17" s="97"/>
      <c r="F17" s="21">
        <v>0</v>
      </c>
      <c r="G17" s="55"/>
      <c r="H17" s="63"/>
      <c r="I17" s="21">
        <v>0</v>
      </c>
      <c r="J17" s="21">
        <v>0</v>
      </c>
      <c r="K17" s="67"/>
      <c r="L17" s="97"/>
      <c r="M17" s="21">
        <v>0</v>
      </c>
      <c r="N17" s="55"/>
    </row>
    <row r="18" spans="1:14" ht="18.75">
      <c r="A18" s="63"/>
      <c r="B18" s="21">
        <v>0</v>
      </c>
      <c r="C18" s="21">
        <v>0</v>
      </c>
      <c r="D18" s="67"/>
      <c r="E18" s="97"/>
      <c r="F18" s="21">
        <v>0</v>
      </c>
      <c r="G18" s="55"/>
      <c r="H18" s="63"/>
      <c r="I18" s="21">
        <v>0</v>
      </c>
      <c r="J18" s="21">
        <v>0</v>
      </c>
      <c r="K18" s="67"/>
      <c r="L18" s="97"/>
      <c r="M18" s="21">
        <v>0</v>
      </c>
      <c r="N18" s="55"/>
    </row>
    <row r="19" spans="1:14" ht="18.75">
      <c r="A19" s="63"/>
      <c r="B19" s="21">
        <v>0</v>
      </c>
      <c r="C19" s="21">
        <v>0</v>
      </c>
      <c r="D19" s="67"/>
      <c r="E19" s="97"/>
      <c r="F19" s="21">
        <v>0</v>
      </c>
      <c r="G19" s="55"/>
      <c r="H19" s="63"/>
      <c r="I19" s="21">
        <v>0</v>
      </c>
      <c r="J19" s="21">
        <v>0</v>
      </c>
      <c r="K19" s="67"/>
      <c r="L19" s="97"/>
      <c r="M19" s="21">
        <v>0</v>
      </c>
      <c r="N19" s="55"/>
    </row>
    <row r="20" spans="1:14" ht="18.75">
      <c r="A20" s="63"/>
      <c r="B20" s="21">
        <v>0</v>
      </c>
      <c r="C20" s="21">
        <v>0</v>
      </c>
      <c r="D20" s="67"/>
      <c r="E20" s="97"/>
      <c r="F20" s="21">
        <v>0</v>
      </c>
      <c r="G20" s="55"/>
      <c r="H20" s="63"/>
      <c r="I20" s="21">
        <v>0</v>
      </c>
      <c r="J20" s="21">
        <v>0</v>
      </c>
      <c r="K20" s="67"/>
      <c r="L20" s="97"/>
      <c r="M20" s="21">
        <v>0</v>
      </c>
      <c r="N20" s="55"/>
    </row>
    <row r="21" spans="1:14" ht="18.75">
      <c r="A21" s="63"/>
      <c r="B21" s="21">
        <v>0</v>
      </c>
      <c r="C21" s="21">
        <v>0</v>
      </c>
      <c r="D21" s="67"/>
      <c r="E21" s="97"/>
      <c r="F21" s="21">
        <v>0</v>
      </c>
      <c r="G21" s="55"/>
      <c r="H21" s="63"/>
      <c r="I21" s="21">
        <v>0</v>
      </c>
      <c r="J21" s="21">
        <v>0</v>
      </c>
      <c r="K21" s="67"/>
      <c r="L21" s="97"/>
      <c r="M21" s="21">
        <v>0</v>
      </c>
      <c r="N21" s="55"/>
    </row>
    <row r="22" spans="1:14" ht="18.75">
      <c r="A22" s="63"/>
      <c r="B22" s="21">
        <v>0</v>
      </c>
      <c r="C22" s="21">
        <v>0</v>
      </c>
      <c r="D22" s="67"/>
      <c r="E22" s="97"/>
      <c r="F22" s="21">
        <v>0</v>
      </c>
      <c r="G22" s="55"/>
      <c r="H22" s="63"/>
      <c r="I22" s="21">
        <v>0</v>
      </c>
      <c r="J22" s="21">
        <v>0</v>
      </c>
      <c r="K22" s="67"/>
      <c r="L22" s="97"/>
      <c r="M22" s="21">
        <v>0</v>
      </c>
      <c r="N22" s="55"/>
    </row>
    <row r="23" spans="1:14" ht="18.75">
      <c r="A23" s="63"/>
      <c r="B23" s="21">
        <v>0</v>
      </c>
      <c r="C23" s="21">
        <v>0</v>
      </c>
      <c r="D23" s="67"/>
      <c r="E23" s="97"/>
      <c r="F23" s="21">
        <v>0</v>
      </c>
      <c r="G23" s="55"/>
      <c r="H23" s="63"/>
      <c r="I23" s="21">
        <v>0</v>
      </c>
      <c r="J23" s="21">
        <v>0</v>
      </c>
      <c r="K23" s="67"/>
      <c r="L23" s="97"/>
      <c r="M23" s="21">
        <v>0</v>
      </c>
      <c r="N23" s="55"/>
    </row>
    <row r="24" spans="1:14" ht="18.75">
      <c r="A24" s="63"/>
      <c r="B24" s="21">
        <v>0</v>
      </c>
      <c r="C24" s="21">
        <v>0</v>
      </c>
      <c r="D24" s="67"/>
      <c r="E24" s="97"/>
      <c r="F24" s="21">
        <v>0</v>
      </c>
      <c r="G24" s="55"/>
      <c r="H24" s="63"/>
      <c r="I24" s="21">
        <v>0</v>
      </c>
      <c r="J24" s="21">
        <v>0</v>
      </c>
      <c r="K24" s="67"/>
      <c r="L24" s="97"/>
      <c r="M24" s="21">
        <v>0</v>
      </c>
      <c r="N24" s="55"/>
    </row>
    <row r="25" spans="1:14" ht="18.75">
      <c r="A25" s="63"/>
      <c r="B25" s="21">
        <v>0</v>
      </c>
      <c r="C25" s="21">
        <v>0</v>
      </c>
      <c r="D25" s="67"/>
      <c r="E25" s="97"/>
      <c r="F25" s="21">
        <v>0</v>
      </c>
      <c r="G25" s="55"/>
      <c r="H25" s="63"/>
      <c r="I25" s="21">
        <v>0</v>
      </c>
      <c r="J25" s="21">
        <v>0</v>
      </c>
      <c r="K25" s="67"/>
      <c r="L25" s="97"/>
      <c r="M25" s="21">
        <v>0</v>
      </c>
      <c r="N25" s="55"/>
    </row>
    <row r="26" spans="1:14" ht="18.75">
      <c r="A26" s="63"/>
      <c r="B26" s="21">
        <v>0</v>
      </c>
      <c r="C26" s="21">
        <v>0</v>
      </c>
      <c r="D26" s="67"/>
      <c r="E26" s="97"/>
      <c r="F26" s="21">
        <v>0</v>
      </c>
      <c r="G26" s="55"/>
      <c r="H26" s="63"/>
      <c r="I26" s="21">
        <v>0</v>
      </c>
      <c r="J26" s="21">
        <v>0</v>
      </c>
      <c r="K26" s="67"/>
      <c r="L26" s="97"/>
      <c r="M26" s="21">
        <v>0</v>
      </c>
      <c r="N26" s="55"/>
    </row>
    <row r="27" spans="1:14" ht="18.75">
      <c r="A27" s="63"/>
      <c r="B27" s="21">
        <v>0</v>
      </c>
      <c r="C27" s="21">
        <v>0</v>
      </c>
      <c r="D27" s="67"/>
      <c r="E27" s="97"/>
      <c r="F27" s="21">
        <v>0</v>
      </c>
      <c r="G27" s="55"/>
      <c r="H27" s="63"/>
      <c r="I27" s="21">
        <v>0</v>
      </c>
      <c r="J27" s="21">
        <v>0</v>
      </c>
      <c r="K27" s="67"/>
      <c r="L27" s="97"/>
      <c r="M27" s="21">
        <v>0</v>
      </c>
      <c r="N27" s="55"/>
    </row>
    <row r="28" spans="1:14" ht="18.75">
      <c r="A28" s="63"/>
      <c r="B28" s="21">
        <v>0</v>
      </c>
      <c r="C28" s="21">
        <v>0</v>
      </c>
      <c r="D28" s="67"/>
      <c r="E28" s="97"/>
      <c r="F28" s="21">
        <v>0</v>
      </c>
      <c r="G28" s="55"/>
      <c r="H28" s="63"/>
      <c r="I28" s="21">
        <v>0</v>
      </c>
      <c r="J28" s="21">
        <v>0</v>
      </c>
      <c r="K28" s="67"/>
      <c r="L28" s="97"/>
      <c r="M28" s="21">
        <v>0</v>
      </c>
      <c r="N28" s="55"/>
    </row>
    <row r="29" spans="1:14" ht="18.75">
      <c r="A29" s="63"/>
      <c r="B29" s="21">
        <v>0</v>
      </c>
      <c r="C29" s="21">
        <v>0</v>
      </c>
      <c r="D29" s="67"/>
      <c r="E29" s="97"/>
      <c r="F29" s="21">
        <v>0</v>
      </c>
      <c r="G29" s="55"/>
      <c r="H29" s="63"/>
      <c r="I29" s="21">
        <v>0</v>
      </c>
      <c r="J29" s="21">
        <v>0</v>
      </c>
      <c r="K29" s="67"/>
      <c r="L29" s="97"/>
      <c r="M29" s="21">
        <v>0</v>
      </c>
      <c r="N29" s="55"/>
    </row>
    <row r="30" spans="1:14" ht="18.75">
      <c r="A30" s="63"/>
      <c r="B30" s="21">
        <v>0</v>
      </c>
      <c r="C30" s="21">
        <v>0</v>
      </c>
      <c r="D30" s="67"/>
      <c r="E30" s="97"/>
      <c r="F30" s="21">
        <v>0</v>
      </c>
      <c r="G30" s="55"/>
      <c r="H30" s="63"/>
      <c r="I30" s="21">
        <v>0</v>
      </c>
      <c r="J30" s="21">
        <v>0</v>
      </c>
      <c r="K30" s="67"/>
      <c r="L30" s="97"/>
      <c r="M30" s="21">
        <v>0</v>
      </c>
      <c r="N30" s="55"/>
    </row>
    <row r="31" spans="1:14" ht="18.75">
      <c r="A31" s="63"/>
      <c r="B31" s="21">
        <v>0</v>
      </c>
      <c r="C31" s="21">
        <v>0</v>
      </c>
      <c r="D31" s="67"/>
      <c r="E31" s="97"/>
      <c r="F31" s="21">
        <v>0</v>
      </c>
      <c r="G31" s="55"/>
      <c r="H31" s="63"/>
      <c r="I31" s="21">
        <v>0</v>
      </c>
      <c r="J31" s="21">
        <v>0</v>
      </c>
      <c r="K31" s="67"/>
      <c r="L31" s="97"/>
      <c r="M31" s="21">
        <v>0</v>
      </c>
      <c r="N31" s="55"/>
    </row>
    <row r="32" spans="1:14" ht="18.75">
      <c r="A32" s="63"/>
      <c r="B32" s="21">
        <v>0</v>
      </c>
      <c r="C32" s="21">
        <v>0</v>
      </c>
      <c r="D32" s="67"/>
      <c r="E32" s="97"/>
      <c r="F32" s="21">
        <v>0</v>
      </c>
      <c r="G32" s="55"/>
      <c r="H32" s="63"/>
      <c r="I32" s="21">
        <v>0</v>
      </c>
      <c r="J32" s="21">
        <v>0</v>
      </c>
      <c r="K32" s="67"/>
      <c r="L32" s="97"/>
      <c r="M32" s="21">
        <v>0</v>
      </c>
      <c r="N32" s="55"/>
    </row>
    <row r="33" spans="1:14" ht="18.75">
      <c r="A33" s="63"/>
      <c r="B33" s="21">
        <v>0</v>
      </c>
      <c r="C33" s="21">
        <v>0</v>
      </c>
      <c r="D33" s="67"/>
      <c r="E33" s="97"/>
      <c r="F33" s="21">
        <v>0</v>
      </c>
      <c r="G33" s="55"/>
      <c r="H33" s="63"/>
      <c r="I33" s="21">
        <v>0</v>
      </c>
      <c r="J33" s="21">
        <v>0</v>
      </c>
      <c r="K33" s="67"/>
      <c r="L33" s="97"/>
      <c r="M33" s="21">
        <v>0</v>
      </c>
      <c r="N33" s="55"/>
    </row>
    <row r="34" spans="1:14" ht="18.75">
      <c r="A34" s="63"/>
      <c r="B34" s="21">
        <v>0</v>
      </c>
      <c r="C34" s="21">
        <v>0</v>
      </c>
      <c r="D34" s="67"/>
      <c r="E34" s="97"/>
      <c r="F34" s="21">
        <v>0</v>
      </c>
      <c r="G34" s="55"/>
      <c r="H34" s="63"/>
      <c r="I34" s="21">
        <v>0</v>
      </c>
      <c r="J34" s="21">
        <v>0</v>
      </c>
      <c r="K34" s="67"/>
      <c r="L34" s="97"/>
      <c r="M34" s="21">
        <v>0</v>
      </c>
      <c r="N34" s="55"/>
    </row>
    <row r="35" spans="1:14" ht="18.75">
      <c r="A35" s="63"/>
      <c r="B35" s="21">
        <v>0</v>
      </c>
      <c r="C35" s="21">
        <v>0</v>
      </c>
      <c r="D35" s="67"/>
      <c r="E35" s="97"/>
      <c r="F35" s="21">
        <v>0</v>
      </c>
      <c r="G35" s="55"/>
      <c r="H35" s="63"/>
      <c r="I35" s="21">
        <v>0</v>
      </c>
      <c r="J35" s="21">
        <v>0</v>
      </c>
      <c r="K35" s="67"/>
      <c r="L35" s="97"/>
      <c r="M35" s="21">
        <v>0</v>
      </c>
      <c r="N35" s="55"/>
    </row>
    <row r="36" spans="1:14" ht="18.75">
      <c r="A36" s="63"/>
      <c r="B36" s="21">
        <v>0</v>
      </c>
      <c r="C36" s="21">
        <v>0</v>
      </c>
      <c r="D36" s="67"/>
      <c r="E36" s="97"/>
      <c r="F36" s="21">
        <v>0</v>
      </c>
      <c r="G36" s="55"/>
      <c r="H36" s="63"/>
      <c r="I36" s="21">
        <v>0</v>
      </c>
      <c r="J36" s="21">
        <v>0</v>
      </c>
      <c r="K36" s="67"/>
      <c r="L36" s="97"/>
      <c r="M36" s="21">
        <v>0</v>
      </c>
      <c r="N36" s="55"/>
    </row>
    <row r="37" spans="1:14" ht="18.75">
      <c r="A37" s="63"/>
      <c r="B37" s="21">
        <v>0</v>
      </c>
      <c r="C37" s="21">
        <v>0</v>
      </c>
      <c r="D37" s="67"/>
      <c r="E37" s="97"/>
      <c r="F37" s="21">
        <v>0</v>
      </c>
      <c r="G37" s="55"/>
      <c r="H37" s="63"/>
      <c r="I37" s="21">
        <v>0</v>
      </c>
      <c r="J37" s="21">
        <v>0</v>
      </c>
      <c r="K37" s="67"/>
      <c r="L37" s="97"/>
      <c r="M37" s="21">
        <v>0</v>
      </c>
      <c r="N37" s="55"/>
    </row>
    <row r="38" spans="1:14" ht="18.75">
      <c r="A38" s="63"/>
      <c r="B38" s="21">
        <v>0</v>
      </c>
      <c r="C38" s="21">
        <v>0</v>
      </c>
      <c r="D38" s="67"/>
      <c r="E38" s="97"/>
      <c r="F38" s="21">
        <v>0</v>
      </c>
      <c r="G38" s="55"/>
      <c r="H38" s="63"/>
      <c r="I38" s="21">
        <v>0</v>
      </c>
      <c r="J38" s="21">
        <v>0</v>
      </c>
      <c r="K38" s="67"/>
      <c r="L38" s="97"/>
      <c r="M38" s="21">
        <v>0</v>
      </c>
      <c r="N38" s="55"/>
    </row>
    <row r="39" spans="1:14" ht="18.75">
      <c r="A39" s="63"/>
      <c r="B39" s="21">
        <v>0</v>
      </c>
      <c r="C39" s="21">
        <v>0</v>
      </c>
      <c r="D39" s="67"/>
      <c r="E39" s="97"/>
      <c r="F39" s="21">
        <v>0</v>
      </c>
      <c r="G39" s="55"/>
      <c r="H39" s="63"/>
      <c r="I39" s="21">
        <v>0</v>
      </c>
      <c r="J39" s="21">
        <v>0</v>
      </c>
      <c r="K39" s="67"/>
      <c r="L39" s="97"/>
      <c r="M39" s="21">
        <v>0</v>
      </c>
      <c r="N39" s="55"/>
    </row>
    <row r="40" spans="1:14" ht="18.75">
      <c r="A40" s="63"/>
      <c r="B40" s="21">
        <v>0</v>
      </c>
      <c r="C40" s="21">
        <v>0</v>
      </c>
      <c r="D40" s="67"/>
      <c r="E40" s="97"/>
      <c r="F40" s="21">
        <v>0</v>
      </c>
      <c r="G40" s="55"/>
      <c r="H40" s="63"/>
      <c r="I40" s="21">
        <v>0</v>
      </c>
      <c r="J40" s="21">
        <v>0</v>
      </c>
      <c r="K40" s="67"/>
      <c r="L40" s="97"/>
      <c r="M40" s="21">
        <v>0</v>
      </c>
      <c r="N40" s="55"/>
    </row>
    <row r="41" spans="1:14" ht="18.75">
      <c r="A41" s="63"/>
      <c r="B41" s="21">
        <v>0</v>
      </c>
      <c r="C41" s="21">
        <v>0</v>
      </c>
      <c r="D41" s="67"/>
      <c r="E41" s="97"/>
      <c r="F41" s="21">
        <v>0</v>
      </c>
      <c r="G41" s="55"/>
      <c r="H41" s="63"/>
      <c r="I41" s="21">
        <v>0</v>
      </c>
      <c r="J41" s="21">
        <v>0</v>
      </c>
      <c r="K41" s="67"/>
      <c r="L41" s="97"/>
      <c r="M41" s="21">
        <v>0</v>
      </c>
      <c r="N41" s="55"/>
    </row>
    <row r="42" spans="1:14" ht="18.75">
      <c r="A42" s="63"/>
      <c r="B42" s="21">
        <v>0</v>
      </c>
      <c r="C42" s="21">
        <v>0</v>
      </c>
      <c r="D42" s="67"/>
      <c r="E42" s="97"/>
      <c r="F42" s="21">
        <v>0</v>
      </c>
      <c r="G42" s="55"/>
      <c r="H42" s="63"/>
      <c r="I42" s="21">
        <v>0</v>
      </c>
      <c r="J42" s="21">
        <v>0</v>
      </c>
      <c r="K42" s="67"/>
      <c r="L42" s="97"/>
      <c r="M42" s="21">
        <v>0</v>
      </c>
      <c r="N42" s="55"/>
    </row>
    <row r="43" spans="1:14" ht="18.75">
      <c r="A43" s="63"/>
      <c r="B43" s="21">
        <v>0</v>
      </c>
      <c r="C43" s="21">
        <v>0</v>
      </c>
      <c r="D43" s="67"/>
      <c r="E43" s="97"/>
      <c r="F43" s="21">
        <v>0</v>
      </c>
      <c r="G43" s="55"/>
      <c r="H43" s="63"/>
      <c r="I43" s="21">
        <v>0</v>
      </c>
      <c r="J43" s="21">
        <v>0</v>
      </c>
      <c r="K43" s="67"/>
      <c r="L43" s="97"/>
      <c r="M43" s="21">
        <v>0</v>
      </c>
      <c r="N43" s="55"/>
    </row>
    <row r="44" spans="1:14" ht="18.75">
      <c r="A44" s="63"/>
      <c r="B44" s="21">
        <v>0</v>
      </c>
      <c r="C44" s="21">
        <v>0</v>
      </c>
      <c r="D44" s="67"/>
      <c r="E44" s="97"/>
      <c r="F44" s="21">
        <v>0</v>
      </c>
      <c r="G44" s="55"/>
      <c r="H44" s="63"/>
      <c r="I44" s="21">
        <v>0</v>
      </c>
      <c r="J44" s="21">
        <v>0</v>
      </c>
      <c r="K44" s="67"/>
      <c r="L44" s="97"/>
      <c r="M44" s="21">
        <v>0</v>
      </c>
      <c r="N44" s="55"/>
    </row>
    <row r="45" spans="1:14" ht="18.75">
      <c r="A45" s="63"/>
      <c r="B45" s="21">
        <v>0</v>
      </c>
      <c r="C45" s="21">
        <v>0</v>
      </c>
      <c r="D45" s="67"/>
      <c r="E45" s="97"/>
      <c r="F45" s="21">
        <v>0</v>
      </c>
      <c r="G45" s="55"/>
      <c r="H45" s="63"/>
      <c r="I45" s="21">
        <v>0</v>
      </c>
      <c r="J45" s="21">
        <v>0</v>
      </c>
      <c r="K45" s="67"/>
      <c r="L45" s="97"/>
      <c r="M45" s="21">
        <v>0</v>
      </c>
      <c r="N45" s="55"/>
    </row>
    <row r="46" spans="1:14" ht="18.75">
      <c r="A46" s="63"/>
      <c r="B46" s="21">
        <v>0</v>
      </c>
      <c r="C46" s="21">
        <v>0</v>
      </c>
      <c r="D46" s="67"/>
      <c r="E46" s="97"/>
      <c r="F46" s="21">
        <v>0</v>
      </c>
      <c r="G46" s="55"/>
      <c r="H46" s="63"/>
      <c r="I46" s="21">
        <v>0</v>
      </c>
      <c r="J46" s="21">
        <v>0</v>
      </c>
      <c r="K46" s="67"/>
      <c r="L46" s="97"/>
      <c r="M46" s="21">
        <v>0</v>
      </c>
      <c r="N46" s="55"/>
    </row>
    <row r="47" spans="1:14" ht="18.75">
      <c r="A47" s="63"/>
      <c r="B47" s="21">
        <v>0</v>
      </c>
      <c r="C47" s="21">
        <v>0</v>
      </c>
      <c r="D47" s="67"/>
      <c r="E47" s="97"/>
      <c r="F47" s="21">
        <v>0</v>
      </c>
      <c r="G47" s="55"/>
      <c r="H47" s="63"/>
      <c r="I47" s="21">
        <v>0</v>
      </c>
      <c r="J47" s="21">
        <v>0</v>
      </c>
      <c r="K47" s="67"/>
      <c r="L47" s="97"/>
      <c r="M47" s="21">
        <v>0</v>
      </c>
      <c r="N47" s="55"/>
    </row>
    <row r="48" spans="1:14" ht="18.75">
      <c r="A48" s="63"/>
      <c r="B48" s="21">
        <v>0</v>
      </c>
      <c r="C48" s="21">
        <v>0</v>
      </c>
      <c r="D48" s="67"/>
      <c r="E48" s="97"/>
      <c r="F48" s="21">
        <v>0</v>
      </c>
      <c r="G48" s="55"/>
      <c r="H48" s="63"/>
      <c r="I48" s="21">
        <v>0</v>
      </c>
      <c r="J48" s="21">
        <v>0</v>
      </c>
      <c r="K48" s="67"/>
      <c r="L48" s="97"/>
      <c r="M48" s="21">
        <v>0</v>
      </c>
      <c r="N48" s="55"/>
    </row>
    <row r="49" spans="1:14" ht="18.75">
      <c r="A49" s="63"/>
      <c r="B49" s="21">
        <v>0</v>
      </c>
      <c r="C49" s="21">
        <v>0</v>
      </c>
      <c r="D49" s="67"/>
      <c r="E49" s="97"/>
      <c r="F49" s="21">
        <v>0</v>
      </c>
      <c r="G49" s="55"/>
      <c r="H49" s="63"/>
      <c r="I49" s="21">
        <v>0</v>
      </c>
      <c r="J49" s="21">
        <v>0</v>
      </c>
      <c r="K49" s="67"/>
      <c r="L49" s="97"/>
      <c r="M49" s="21">
        <v>0</v>
      </c>
      <c r="N49" s="55"/>
    </row>
    <row r="50" spans="1:14" ht="18.75">
      <c r="A50" s="63"/>
      <c r="B50" s="21">
        <v>0</v>
      </c>
      <c r="C50" s="21">
        <v>0</v>
      </c>
      <c r="D50" s="67"/>
      <c r="E50" s="97"/>
      <c r="F50" s="21">
        <v>0</v>
      </c>
      <c r="G50" s="55"/>
      <c r="H50" s="63"/>
      <c r="I50" s="21">
        <v>0</v>
      </c>
      <c r="J50" s="21">
        <v>0</v>
      </c>
      <c r="K50" s="67"/>
      <c r="L50" s="97"/>
      <c r="M50" s="21">
        <v>0</v>
      </c>
      <c r="N50" s="55"/>
    </row>
    <row r="51" spans="1:14" ht="18.75">
      <c r="A51" s="63"/>
      <c r="B51" s="21">
        <v>0</v>
      </c>
      <c r="C51" s="21">
        <v>0</v>
      </c>
      <c r="D51" s="67"/>
      <c r="E51" s="97"/>
      <c r="F51" s="21">
        <v>0</v>
      </c>
      <c r="G51" s="55"/>
      <c r="H51" s="63"/>
      <c r="I51" s="21">
        <v>0</v>
      </c>
      <c r="J51" s="21">
        <v>0</v>
      </c>
      <c r="K51" s="67"/>
      <c r="L51" s="97"/>
      <c r="M51" s="21">
        <v>0</v>
      </c>
      <c r="N51" s="55"/>
    </row>
    <row r="52" spans="1:14" ht="18.75">
      <c r="A52" s="63"/>
      <c r="B52" s="21">
        <v>0</v>
      </c>
      <c r="C52" s="21">
        <v>0</v>
      </c>
      <c r="D52" s="67"/>
      <c r="E52" s="97"/>
      <c r="F52" s="21">
        <v>0</v>
      </c>
      <c r="G52" s="55"/>
      <c r="H52" s="63"/>
      <c r="I52" s="21">
        <v>0</v>
      </c>
      <c r="J52" s="21">
        <v>0</v>
      </c>
      <c r="K52" s="67"/>
      <c r="L52" s="97"/>
      <c r="M52" s="21">
        <v>0</v>
      </c>
      <c r="N52" s="55"/>
    </row>
    <row r="53" spans="1:14" ht="18.75">
      <c r="A53" s="63"/>
      <c r="B53" s="21">
        <v>0</v>
      </c>
      <c r="C53" s="21">
        <v>0</v>
      </c>
      <c r="D53" s="67"/>
      <c r="E53" s="97"/>
      <c r="F53" s="21">
        <v>0</v>
      </c>
      <c r="G53" s="55"/>
      <c r="H53" s="63"/>
      <c r="I53" s="21">
        <v>0</v>
      </c>
      <c r="J53" s="21">
        <v>0</v>
      </c>
      <c r="K53" s="67"/>
      <c r="L53" s="97"/>
      <c r="M53" s="21">
        <v>0</v>
      </c>
      <c r="N53" s="55"/>
    </row>
    <row r="54" spans="1:14" ht="18.75">
      <c r="A54" s="63"/>
      <c r="B54" s="21">
        <v>0</v>
      </c>
      <c r="C54" s="21">
        <v>0</v>
      </c>
      <c r="D54" s="67"/>
      <c r="E54" s="97"/>
      <c r="F54" s="21">
        <v>0</v>
      </c>
      <c r="G54" s="55"/>
      <c r="H54" s="63"/>
      <c r="I54" s="21">
        <v>0</v>
      </c>
      <c r="J54" s="21">
        <v>0</v>
      </c>
      <c r="K54" s="67"/>
      <c r="L54" s="97"/>
      <c r="M54" s="21">
        <v>0</v>
      </c>
      <c r="N54" s="55"/>
    </row>
    <row r="55" spans="1:14" ht="18.75">
      <c r="A55" s="63"/>
      <c r="B55" s="21">
        <v>0</v>
      </c>
      <c r="C55" s="21">
        <v>0</v>
      </c>
      <c r="D55" s="67"/>
      <c r="E55" s="97"/>
      <c r="F55" s="21">
        <v>0</v>
      </c>
      <c r="G55" s="55"/>
      <c r="H55" s="63"/>
      <c r="I55" s="21">
        <v>0</v>
      </c>
      <c r="J55" s="21">
        <v>0</v>
      </c>
      <c r="K55" s="67"/>
      <c r="L55" s="97"/>
      <c r="M55" s="21">
        <v>0</v>
      </c>
      <c r="N55" s="55"/>
    </row>
    <row r="56" spans="1:14" ht="18.75">
      <c r="A56" s="63"/>
      <c r="B56" s="21">
        <v>0</v>
      </c>
      <c r="C56" s="21">
        <v>0</v>
      </c>
      <c r="D56" s="67"/>
      <c r="E56" s="97"/>
      <c r="F56" s="21">
        <v>0</v>
      </c>
      <c r="G56" s="55"/>
      <c r="H56" s="63"/>
      <c r="I56" s="21">
        <v>0</v>
      </c>
      <c r="J56" s="21">
        <v>0</v>
      </c>
      <c r="K56" s="67"/>
      <c r="L56" s="97"/>
      <c r="M56" s="21">
        <v>0</v>
      </c>
      <c r="N56" s="55"/>
    </row>
    <row r="57" spans="1:14" ht="18.75">
      <c r="A57" s="63"/>
      <c r="B57" s="21">
        <v>0</v>
      </c>
      <c r="C57" s="21">
        <v>0</v>
      </c>
      <c r="D57" s="67"/>
      <c r="E57" s="97"/>
      <c r="F57" s="21">
        <v>0</v>
      </c>
      <c r="G57" s="55"/>
      <c r="H57" s="63"/>
      <c r="I57" s="21">
        <v>0</v>
      </c>
      <c r="J57" s="21">
        <v>0</v>
      </c>
      <c r="K57" s="67"/>
      <c r="L57" s="97"/>
      <c r="M57" s="21">
        <v>0</v>
      </c>
      <c r="N57" s="55"/>
    </row>
    <row r="58" spans="1:14" ht="18.75">
      <c r="A58" s="63"/>
      <c r="B58" s="21">
        <v>0</v>
      </c>
      <c r="C58" s="21">
        <v>0</v>
      </c>
      <c r="D58" s="67"/>
      <c r="E58" s="97"/>
      <c r="F58" s="21">
        <v>0</v>
      </c>
      <c r="G58" s="55"/>
      <c r="H58" s="63"/>
      <c r="I58" s="21">
        <v>0</v>
      </c>
      <c r="J58" s="21">
        <v>0</v>
      </c>
      <c r="K58" s="67"/>
      <c r="L58" s="97"/>
      <c r="M58" s="21">
        <v>0</v>
      </c>
      <c r="N58" s="55"/>
    </row>
    <row r="59" spans="1:14" ht="18.75">
      <c r="A59" s="63"/>
      <c r="B59" s="21">
        <v>0</v>
      </c>
      <c r="C59" s="21">
        <v>0</v>
      </c>
      <c r="D59" s="67"/>
      <c r="E59" s="97"/>
      <c r="F59" s="21">
        <v>0</v>
      </c>
      <c r="G59" s="55"/>
      <c r="H59" s="63"/>
      <c r="I59" s="21">
        <v>0</v>
      </c>
      <c r="J59" s="21">
        <v>0</v>
      </c>
      <c r="K59" s="67"/>
      <c r="L59" s="97"/>
      <c r="M59" s="21">
        <v>0</v>
      </c>
      <c r="N59" s="55"/>
    </row>
    <row r="60" spans="1:14" ht="18.75">
      <c r="A60" s="63"/>
      <c r="B60" s="21">
        <v>0</v>
      </c>
      <c r="C60" s="21">
        <v>0</v>
      </c>
      <c r="D60" s="67"/>
      <c r="E60" s="97"/>
      <c r="F60" s="21">
        <v>0</v>
      </c>
      <c r="G60" s="55"/>
      <c r="H60" s="63"/>
      <c r="I60" s="21">
        <v>0</v>
      </c>
      <c r="J60" s="21">
        <v>0</v>
      </c>
      <c r="K60" s="67"/>
      <c r="L60" s="97"/>
      <c r="M60" s="21">
        <v>0</v>
      </c>
      <c r="N60" s="55"/>
    </row>
    <row r="61" spans="1:14" ht="18.75">
      <c r="A61" s="63"/>
      <c r="B61" s="21">
        <v>0</v>
      </c>
      <c r="C61" s="21">
        <v>0</v>
      </c>
      <c r="D61" s="67"/>
      <c r="E61" s="97"/>
      <c r="F61" s="21">
        <v>0</v>
      </c>
      <c r="G61" s="55"/>
      <c r="H61" s="63"/>
      <c r="I61" s="21">
        <v>0</v>
      </c>
      <c r="J61" s="21">
        <v>0</v>
      </c>
      <c r="K61" s="67"/>
      <c r="L61" s="97"/>
      <c r="M61" s="21">
        <v>0</v>
      </c>
      <c r="N61" s="55"/>
    </row>
    <row r="62" spans="1:14" ht="18.75">
      <c r="A62" s="63"/>
      <c r="B62" s="21">
        <v>0</v>
      </c>
      <c r="C62" s="21">
        <v>0</v>
      </c>
      <c r="D62" s="67"/>
      <c r="E62" s="97"/>
      <c r="F62" s="21">
        <v>0</v>
      </c>
      <c r="G62" s="55"/>
      <c r="H62" s="63"/>
      <c r="I62" s="21">
        <v>0</v>
      </c>
      <c r="J62" s="21">
        <v>0</v>
      </c>
      <c r="K62" s="67"/>
      <c r="L62" s="97"/>
      <c r="M62" s="21">
        <v>0</v>
      </c>
      <c r="N62" s="55"/>
    </row>
    <row r="63" spans="1:14" ht="18.75">
      <c r="A63" s="63"/>
      <c r="B63" s="21">
        <v>0</v>
      </c>
      <c r="C63" s="21">
        <v>0</v>
      </c>
      <c r="D63" s="67"/>
      <c r="E63" s="97"/>
      <c r="F63" s="21">
        <v>0</v>
      </c>
      <c r="G63" s="55"/>
      <c r="H63" s="63"/>
      <c r="I63" s="21">
        <v>0</v>
      </c>
      <c r="J63" s="21">
        <v>0</v>
      </c>
      <c r="K63" s="67"/>
      <c r="L63" s="97"/>
      <c r="M63" s="21">
        <v>0</v>
      </c>
      <c r="N63" s="55"/>
    </row>
    <row r="64" spans="1:14" ht="18.75">
      <c r="A64" s="63"/>
      <c r="B64" s="21">
        <v>0</v>
      </c>
      <c r="C64" s="21">
        <v>0</v>
      </c>
      <c r="D64" s="67"/>
      <c r="E64" s="97"/>
      <c r="F64" s="21">
        <v>0</v>
      </c>
      <c r="G64" s="55"/>
      <c r="H64" s="63"/>
      <c r="I64" s="21">
        <v>0</v>
      </c>
      <c r="J64" s="21">
        <v>0</v>
      </c>
      <c r="K64" s="67"/>
      <c r="L64" s="97"/>
      <c r="M64" s="21">
        <v>0</v>
      </c>
      <c r="N64" s="55"/>
    </row>
    <row r="65" spans="1:14" ht="18.75">
      <c r="A65" s="63"/>
      <c r="B65" s="21">
        <v>0</v>
      </c>
      <c r="C65" s="21">
        <v>0</v>
      </c>
      <c r="D65" s="67"/>
      <c r="E65" s="97"/>
      <c r="F65" s="21">
        <v>0</v>
      </c>
      <c r="G65" s="55"/>
      <c r="H65" s="63"/>
      <c r="I65" s="21">
        <v>0</v>
      </c>
      <c r="J65" s="21">
        <v>0</v>
      </c>
      <c r="K65" s="67"/>
      <c r="L65" s="97"/>
      <c r="M65" s="21">
        <v>0</v>
      </c>
      <c r="N65" s="55"/>
    </row>
    <row r="66" spans="1:14" ht="18.75">
      <c r="A66" s="63"/>
      <c r="B66" s="21">
        <v>0</v>
      </c>
      <c r="C66" s="21">
        <v>0</v>
      </c>
      <c r="D66" s="67"/>
      <c r="E66" s="97"/>
      <c r="F66" s="21">
        <v>0</v>
      </c>
      <c r="G66" s="55"/>
      <c r="H66" s="63"/>
      <c r="I66" s="21">
        <v>0</v>
      </c>
      <c r="J66" s="21">
        <v>0</v>
      </c>
      <c r="K66" s="67"/>
      <c r="L66" s="97"/>
      <c r="M66" s="21">
        <v>0</v>
      </c>
      <c r="N66" s="55"/>
    </row>
    <row r="67" spans="1:14" ht="18.75">
      <c r="A67" s="63"/>
      <c r="B67" s="21">
        <v>0</v>
      </c>
      <c r="C67" s="21">
        <v>0</v>
      </c>
      <c r="D67" s="67"/>
      <c r="E67" s="97"/>
      <c r="F67" s="21">
        <v>0</v>
      </c>
      <c r="G67" s="55"/>
      <c r="H67" s="63"/>
      <c r="I67" s="21">
        <v>0</v>
      </c>
      <c r="J67" s="21">
        <v>0</v>
      </c>
      <c r="K67" s="67"/>
      <c r="L67" s="97"/>
      <c r="M67" s="21">
        <v>0</v>
      </c>
      <c r="N67" s="55"/>
    </row>
    <row r="68" spans="1:14" ht="18.75">
      <c r="A68" s="63"/>
      <c r="B68" s="21">
        <v>0</v>
      </c>
      <c r="C68" s="21">
        <v>0</v>
      </c>
      <c r="D68" s="67"/>
      <c r="E68" s="97"/>
      <c r="F68" s="21">
        <v>0</v>
      </c>
      <c r="G68" s="55"/>
      <c r="H68" s="63"/>
      <c r="I68" s="21">
        <v>0</v>
      </c>
      <c r="J68" s="21">
        <v>0</v>
      </c>
      <c r="K68" s="67"/>
      <c r="L68" s="97"/>
      <c r="M68" s="21">
        <v>0</v>
      </c>
      <c r="N68" s="55"/>
    </row>
    <row r="69" spans="1:14" ht="18.75">
      <c r="A69" s="63"/>
      <c r="B69" s="21">
        <v>0</v>
      </c>
      <c r="C69" s="21">
        <v>0</v>
      </c>
      <c r="D69" s="67"/>
      <c r="E69" s="97"/>
      <c r="F69" s="21">
        <v>0</v>
      </c>
      <c r="G69" s="55"/>
      <c r="H69" s="63"/>
      <c r="I69" s="21">
        <v>0</v>
      </c>
      <c r="J69" s="21">
        <v>0</v>
      </c>
      <c r="K69" s="67"/>
      <c r="L69" s="97"/>
      <c r="M69" s="21">
        <v>0</v>
      </c>
      <c r="N69" s="55"/>
    </row>
    <row r="70" spans="1:14" ht="18.75">
      <c r="A70" s="56"/>
      <c r="B70" s="21">
        <v>0</v>
      </c>
      <c r="C70" s="21">
        <v>0</v>
      </c>
      <c r="D70" s="67"/>
      <c r="E70" s="97"/>
      <c r="F70" s="21">
        <v>0</v>
      </c>
      <c r="G70" s="55"/>
      <c r="H70" s="63"/>
      <c r="I70" s="21">
        <v>0</v>
      </c>
      <c r="J70" s="21">
        <v>0</v>
      </c>
      <c r="K70" s="67"/>
      <c r="L70" s="97"/>
      <c r="M70" s="21">
        <v>0</v>
      </c>
      <c r="N70" s="55"/>
    </row>
    <row r="71" spans="1:14" ht="18.75">
      <c r="A71" s="56"/>
      <c r="B71" s="21">
        <v>0</v>
      </c>
      <c r="C71" s="21">
        <v>0</v>
      </c>
      <c r="D71" s="67"/>
      <c r="E71" s="97"/>
      <c r="F71" s="21">
        <v>0</v>
      </c>
      <c r="G71" s="55"/>
      <c r="H71" s="63"/>
      <c r="I71" s="21">
        <v>0</v>
      </c>
      <c r="J71" s="21">
        <v>0</v>
      </c>
      <c r="K71" s="67"/>
      <c r="L71" s="97"/>
      <c r="M71" s="21">
        <v>0</v>
      </c>
      <c r="N71" s="55"/>
    </row>
    <row r="72" spans="1:14" ht="18.75">
      <c r="A72" s="56"/>
      <c r="B72" s="21">
        <v>0</v>
      </c>
      <c r="C72" s="21">
        <v>0</v>
      </c>
      <c r="D72" s="67"/>
      <c r="E72" s="97"/>
      <c r="F72" s="21">
        <v>0</v>
      </c>
      <c r="G72" s="55"/>
      <c r="H72" s="63"/>
      <c r="I72" s="21">
        <v>0</v>
      </c>
      <c r="J72" s="21">
        <v>0</v>
      </c>
      <c r="K72" s="67"/>
      <c r="L72" s="97"/>
      <c r="M72" s="21">
        <v>0</v>
      </c>
      <c r="N72" s="55"/>
    </row>
    <row r="73" spans="1:14" ht="18.75">
      <c r="A73" s="56"/>
      <c r="B73" s="21">
        <v>0</v>
      </c>
      <c r="C73" s="21">
        <v>0</v>
      </c>
      <c r="D73" s="67"/>
      <c r="E73" s="97"/>
      <c r="F73" s="21">
        <v>0</v>
      </c>
      <c r="G73" s="55"/>
      <c r="H73" s="63"/>
      <c r="I73" s="21">
        <v>0</v>
      </c>
      <c r="J73" s="21">
        <v>0</v>
      </c>
      <c r="K73" s="67"/>
      <c r="L73" s="97"/>
      <c r="M73" s="21">
        <v>0</v>
      </c>
      <c r="N73" s="55"/>
    </row>
    <row r="74" spans="1:14" ht="18.75">
      <c r="A74" s="56"/>
      <c r="B74" s="21">
        <v>0</v>
      </c>
      <c r="C74" s="21">
        <v>0</v>
      </c>
      <c r="D74" s="67"/>
      <c r="E74" s="97"/>
      <c r="F74" s="21">
        <v>0</v>
      </c>
      <c r="G74" s="55"/>
      <c r="H74" s="63"/>
      <c r="I74" s="21">
        <v>0</v>
      </c>
      <c r="J74" s="21">
        <v>0</v>
      </c>
      <c r="K74" s="67"/>
      <c r="L74" s="97"/>
      <c r="M74" s="21">
        <v>0</v>
      </c>
      <c r="N74" s="55"/>
    </row>
    <row r="75" spans="1:14" ht="18.75">
      <c r="A75" s="56"/>
      <c r="B75" s="21">
        <v>0</v>
      </c>
      <c r="C75" s="21">
        <v>0</v>
      </c>
      <c r="D75" s="67"/>
      <c r="E75" s="97"/>
      <c r="F75" s="21">
        <v>0</v>
      </c>
      <c r="G75" s="55"/>
      <c r="H75" s="63"/>
      <c r="I75" s="21">
        <v>0</v>
      </c>
      <c r="J75" s="21">
        <v>0</v>
      </c>
      <c r="K75" s="67"/>
      <c r="L75" s="97"/>
      <c r="M75" s="21">
        <v>0</v>
      </c>
      <c r="N75" s="55"/>
    </row>
    <row r="76" spans="1:14" ht="18.75">
      <c r="A76" s="56"/>
      <c r="B76" s="21">
        <v>0</v>
      </c>
      <c r="C76" s="21">
        <v>0</v>
      </c>
      <c r="D76" s="67"/>
      <c r="E76" s="97"/>
      <c r="F76" s="21">
        <v>0</v>
      </c>
      <c r="G76" s="55"/>
      <c r="H76" s="63"/>
      <c r="I76" s="21">
        <v>0</v>
      </c>
      <c r="J76" s="21">
        <v>0</v>
      </c>
      <c r="K76" s="67"/>
      <c r="L76" s="97"/>
      <c r="M76" s="21">
        <v>0</v>
      </c>
      <c r="N76" s="55"/>
    </row>
    <row r="77" spans="1:14" ht="18.75">
      <c r="A77" s="56"/>
      <c r="B77" s="21">
        <v>0</v>
      </c>
      <c r="C77" s="21">
        <v>0</v>
      </c>
      <c r="D77" s="67"/>
      <c r="E77" s="97"/>
      <c r="F77" s="21">
        <v>0</v>
      </c>
      <c r="G77" s="55"/>
      <c r="H77" s="63"/>
      <c r="I77" s="21">
        <v>0</v>
      </c>
      <c r="J77" s="21">
        <v>0</v>
      </c>
      <c r="K77" s="67"/>
      <c r="L77" s="97"/>
      <c r="M77" s="21">
        <v>0</v>
      </c>
      <c r="N77" s="55"/>
    </row>
    <row r="78" spans="1:14" ht="18.75">
      <c r="A78" s="56"/>
      <c r="B78" s="21">
        <v>0</v>
      </c>
      <c r="C78" s="21">
        <v>0</v>
      </c>
      <c r="D78" s="67"/>
      <c r="E78" s="97"/>
      <c r="F78" s="21">
        <v>0</v>
      </c>
      <c r="G78" s="55"/>
      <c r="H78" s="63"/>
      <c r="I78" s="21">
        <v>0</v>
      </c>
      <c r="J78" s="21">
        <v>0</v>
      </c>
      <c r="K78" s="67"/>
      <c r="L78" s="97"/>
      <c r="M78" s="21">
        <v>0</v>
      </c>
      <c r="N78" s="55"/>
    </row>
    <row r="79" spans="1:14" ht="18.75">
      <c r="A79" s="56"/>
      <c r="B79" s="21">
        <v>0</v>
      </c>
      <c r="C79" s="21">
        <v>0</v>
      </c>
      <c r="D79" s="67"/>
      <c r="E79" s="97"/>
      <c r="F79" s="21">
        <v>0</v>
      </c>
      <c r="G79" s="55"/>
      <c r="H79" s="63"/>
      <c r="I79" s="21">
        <v>0</v>
      </c>
      <c r="J79" s="21">
        <v>0</v>
      </c>
      <c r="K79" s="67"/>
      <c r="L79" s="97"/>
      <c r="M79" s="21">
        <v>0</v>
      </c>
      <c r="N79" s="55"/>
    </row>
    <row r="80" spans="1:14" ht="18.75">
      <c r="A80" s="56"/>
      <c r="B80" s="21">
        <v>0</v>
      </c>
      <c r="C80" s="21">
        <v>0</v>
      </c>
      <c r="D80" s="67"/>
      <c r="E80" s="97"/>
      <c r="F80" s="21">
        <v>0</v>
      </c>
      <c r="G80" s="55"/>
      <c r="H80" s="63"/>
      <c r="I80" s="21">
        <v>0</v>
      </c>
      <c r="J80" s="21">
        <v>0</v>
      </c>
      <c r="K80" s="67"/>
      <c r="L80" s="97"/>
      <c r="M80" s="21">
        <v>0</v>
      </c>
      <c r="N80" s="55"/>
    </row>
    <row r="81" spans="1:14" ht="18.75">
      <c r="A81" s="56"/>
      <c r="B81" s="21">
        <v>0</v>
      </c>
      <c r="C81" s="21">
        <v>0</v>
      </c>
      <c r="D81" s="67"/>
      <c r="E81" s="97"/>
      <c r="F81" s="21">
        <v>0</v>
      </c>
      <c r="G81" s="55"/>
      <c r="H81" s="63"/>
      <c r="I81" s="21">
        <v>0</v>
      </c>
      <c r="J81" s="21">
        <v>0</v>
      </c>
      <c r="K81" s="67"/>
      <c r="L81" s="97"/>
      <c r="M81" s="21">
        <v>0</v>
      </c>
      <c r="N81" s="55"/>
    </row>
    <row r="82" spans="1:14" ht="18.75">
      <c r="A82" s="56"/>
      <c r="B82" s="21">
        <v>0</v>
      </c>
      <c r="C82" s="21">
        <v>0</v>
      </c>
      <c r="D82" s="67"/>
      <c r="E82" s="97"/>
      <c r="F82" s="21">
        <v>0</v>
      </c>
      <c r="G82" s="55"/>
      <c r="H82" s="63"/>
      <c r="I82" s="21">
        <v>0</v>
      </c>
      <c r="J82" s="21">
        <v>0</v>
      </c>
      <c r="K82" s="67"/>
      <c r="L82" s="97"/>
      <c r="M82" s="21">
        <v>0</v>
      </c>
      <c r="N82" s="55"/>
    </row>
    <row r="83" spans="1:14" ht="18.75">
      <c r="A83" s="56"/>
      <c r="B83" s="21">
        <v>0</v>
      </c>
      <c r="C83" s="21">
        <v>0</v>
      </c>
      <c r="D83" s="67"/>
      <c r="E83" s="97"/>
      <c r="F83" s="21">
        <v>0</v>
      </c>
      <c r="G83" s="55"/>
      <c r="H83" s="63"/>
      <c r="I83" s="21">
        <v>0</v>
      </c>
      <c r="J83" s="21">
        <v>0</v>
      </c>
      <c r="K83" s="67"/>
      <c r="L83" s="97"/>
      <c r="M83" s="21">
        <v>0</v>
      </c>
      <c r="N83" s="55"/>
    </row>
    <row r="84" spans="1:14" ht="18.75">
      <c r="A84" s="56"/>
      <c r="B84" s="21">
        <v>0</v>
      </c>
      <c r="C84" s="21">
        <v>0</v>
      </c>
      <c r="D84" s="67"/>
      <c r="E84" s="97"/>
      <c r="F84" s="21">
        <v>0</v>
      </c>
      <c r="G84" s="55"/>
      <c r="H84" s="63"/>
      <c r="I84" s="21">
        <v>0</v>
      </c>
      <c r="J84" s="21">
        <v>0</v>
      </c>
      <c r="K84" s="67"/>
      <c r="L84" s="97"/>
      <c r="M84" s="21">
        <v>0</v>
      </c>
      <c r="N84" s="55"/>
    </row>
    <row r="85" spans="1:14" ht="18.75">
      <c r="A85" s="56"/>
      <c r="B85" s="21">
        <v>0</v>
      </c>
      <c r="C85" s="21">
        <v>0</v>
      </c>
      <c r="D85" s="67"/>
      <c r="E85" s="97"/>
      <c r="F85" s="21">
        <v>0</v>
      </c>
      <c r="G85" s="55"/>
      <c r="H85" s="63"/>
      <c r="I85" s="21">
        <v>0</v>
      </c>
      <c r="J85" s="21">
        <v>0</v>
      </c>
      <c r="K85" s="67"/>
      <c r="L85" s="97"/>
      <c r="M85" s="21">
        <v>0</v>
      </c>
      <c r="N85" s="55"/>
    </row>
    <row r="86" spans="1:14" ht="18.75">
      <c r="A86" s="56"/>
      <c r="B86" s="21">
        <v>0</v>
      </c>
      <c r="C86" s="21">
        <v>0</v>
      </c>
      <c r="D86" s="67"/>
      <c r="E86" s="97"/>
      <c r="F86" s="21">
        <v>0</v>
      </c>
      <c r="G86" s="55"/>
      <c r="H86" s="63"/>
      <c r="I86" s="21">
        <v>0</v>
      </c>
      <c r="J86" s="21">
        <v>0</v>
      </c>
      <c r="K86" s="67"/>
      <c r="L86" s="97"/>
      <c r="M86" s="21">
        <v>0</v>
      </c>
      <c r="N86" s="55"/>
    </row>
    <row r="87" spans="1:14" ht="18.75">
      <c r="A87" s="56"/>
      <c r="B87" s="21">
        <v>0</v>
      </c>
      <c r="C87" s="21">
        <v>0</v>
      </c>
      <c r="D87" s="67"/>
      <c r="E87" s="97"/>
      <c r="F87" s="21">
        <v>0</v>
      </c>
      <c r="G87" s="55"/>
      <c r="H87" s="63"/>
      <c r="I87" s="21">
        <v>0</v>
      </c>
      <c r="J87" s="21">
        <v>0</v>
      </c>
      <c r="K87" s="67"/>
      <c r="L87" s="97"/>
      <c r="M87" s="21">
        <v>0</v>
      </c>
      <c r="N87" s="55"/>
    </row>
    <row r="88" spans="1:14" ht="18.75">
      <c r="A88" s="56"/>
      <c r="B88" s="21">
        <v>0</v>
      </c>
      <c r="C88" s="21">
        <v>0</v>
      </c>
      <c r="D88" s="67"/>
      <c r="E88" s="97"/>
      <c r="F88" s="21">
        <v>0</v>
      </c>
      <c r="G88" s="55"/>
      <c r="H88" s="63"/>
      <c r="I88" s="21">
        <v>0</v>
      </c>
      <c r="J88" s="21">
        <v>0</v>
      </c>
      <c r="K88" s="67"/>
      <c r="L88" s="97"/>
      <c r="M88" s="21">
        <v>0</v>
      </c>
      <c r="N88" s="55"/>
    </row>
    <row r="89" spans="1:14" ht="18.75">
      <c r="A89" s="56"/>
      <c r="B89" s="21">
        <v>0</v>
      </c>
      <c r="C89" s="21">
        <v>0</v>
      </c>
      <c r="D89" s="67"/>
      <c r="E89" s="97"/>
      <c r="F89" s="21">
        <v>0</v>
      </c>
      <c r="G89" s="55"/>
      <c r="H89" s="63"/>
      <c r="I89" s="21">
        <v>0</v>
      </c>
      <c r="J89" s="21">
        <v>0</v>
      </c>
      <c r="K89" s="67"/>
      <c r="L89" s="97"/>
      <c r="M89" s="21">
        <v>0</v>
      </c>
      <c r="N89" s="55"/>
    </row>
    <row r="90" spans="1:14" ht="18.75">
      <c r="A90" s="56"/>
      <c r="B90" s="21">
        <v>0</v>
      </c>
      <c r="C90" s="21">
        <v>0</v>
      </c>
      <c r="D90" s="67"/>
      <c r="E90" s="97"/>
      <c r="F90" s="21">
        <v>0</v>
      </c>
      <c r="G90" s="55"/>
      <c r="H90" s="63"/>
      <c r="I90" s="21">
        <v>0</v>
      </c>
      <c r="J90" s="21">
        <v>0</v>
      </c>
      <c r="K90" s="67"/>
      <c r="L90" s="97"/>
      <c r="M90" s="21">
        <v>0</v>
      </c>
      <c r="N90" s="55"/>
    </row>
    <row r="91" spans="1:14" ht="18.75">
      <c r="A91" s="56"/>
      <c r="B91" s="21">
        <v>0</v>
      </c>
      <c r="C91" s="21">
        <v>0</v>
      </c>
      <c r="D91" s="67"/>
      <c r="E91" s="97"/>
      <c r="F91" s="21">
        <v>0</v>
      </c>
      <c r="G91" s="55"/>
      <c r="H91" s="63"/>
      <c r="I91" s="21">
        <v>0</v>
      </c>
      <c r="J91" s="21">
        <v>0</v>
      </c>
      <c r="K91" s="67"/>
      <c r="L91" s="97"/>
      <c r="M91" s="21">
        <v>0</v>
      </c>
      <c r="N91" s="55"/>
    </row>
    <row r="92" spans="1:14" ht="18.75">
      <c r="A92" s="56"/>
      <c r="B92" s="21">
        <v>0</v>
      </c>
      <c r="C92" s="21">
        <v>0</v>
      </c>
      <c r="D92" s="67"/>
      <c r="E92" s="97"/>
      <c r="F92" s="21">
        <v>0</v>
      </c>
      <c r="G92" s="55"/>
      <c r="H92" s="63"/>
      <c r="I92" s="21">
        <v>0</v>
      </c>
      <c r="J92" s="21">
        <v>0</v>
      </c>
      <c r="K92" s="67"/>
      <c r="L92" s="97"/>
      <c r="M92" s="21">
        <v>0</v>
      </c>
      <c r="N92" s="55"/>
    </row>
    <row r="93" spans="1:14" ht="18.75">
      <c r="A93" s="56"/>
      <c r="B93" s="21">
        <v>0</v>
      </c>
      <c r="C93" s="21">
        <v>0</v>
      </c>
      <c r="D93" s="67"/>
      <c r="E93" s="97"/>
      <c r="F93" s="21">
        <v>0</v>
      </c>
      <c r="G93" s="55"/>
      <c r="H93" s="63"/>
      <c r="I93" s="21">
        <v>0</v>
      </c>
      <c r="J93" s="21">
        <v>0</v>
      </c>
      <c r="K93" s="67"/>
      <c r="L93" s="97"/>
      <c r="M93" s="21">
        <v>0</v>
      </c>
      <c r="N93" s="55"/>
    </row>
    <row r="94" spans="1:14" ht="18.75">
      <c r="A94" s="56"/>
      <c r="B94" s="21">
        <v>0</v>
      </c>
      <c r="C94" s="21">
        <v>0</v>
      </c>
      <c r="D94" s="67"/>
      <c r="E94" s="97"/>
      <c r="F94" s="21">
        <v>0</v>
      </c>
      <c r="G94" s="55"/>
      <c r="H94" s="63"/>
      <c r="I94" s="21">
        <v>0</v>
      </c>
      <c r="J94" s="21">
        <v>0</v>
      </c>
      <c r="K94" s="67"/>
      <c r="L94" s="97"/>
      <c r="M94" s="21">
        <v>0</v>
      </c>
      <c r="N94" s="55"/>
    </row>
    <row r="95" spans="1:14" ht="18.75">
      <c r="A95" s="56"/>
      <c r="B95" s="21">
        <v>0</v>
      </c>
      <c r="C95" s="21">
        <v>0</v>
      </c>
      <c r="D95" s="67"/>
      <c r="E95" s="97"/>
      <c r="F95" s="21">
        <v>0</v>
      </c>
      <c r="G95" s="55"/>
      <c r="H95" s="63"/>
      <c r="I95" s="21">
        <v>0</v>
      </c>
      <c r="J95" s="21">
        <v>0</v>
      </c>
      <c r="K95" s="67"/>
      <c r="L95" s="97"/>
      <c r="M95" s="21">
        <v>0</v>
      </c>
      <c r="N95" s="55"/>
    </row>
    <row r="96" spans="1:14" ht="18.75">
      <c r="A96" s="56"/>
      <c r="B96" s="21">
        <v>0</v>
      </c>
      <c r="C96" s="21">
        <v>0</v>
      </c>
      <c r="D96" s="67"/>
      <c r="E96" s="97"/>
      <c r="F96" s="21">
        <v>0</v>
      </c>
      <c r="G96" s="55"/>
      <c r="H96" s="63"/>
      <c r="I96" s="21">
        <v>0</v>
      </c>
      <c r="J96" s="21">
        <v>0</v>
      </c>
      <c r="K96" s="67"/>
      <c r="L96" s="97"/>
      <c r="M96" s="21">
        <v>0</v>
      </c>
      <c r="N96" s="55"/>
    </row>
    <row r="97" spans="1:14" ht="18.75">
      <c r="A97" s="56"/>
      <c r="B97" s="21">
        <v>0</v>
      </c>
      <c r="C97" s="21">
        <v>0</v>
      </c>
      <c r="D97" s="67"/>
      <c r="E97" s="97"/>
      <c r="F97" s="21">
        <v>0</v>
      </c>
      <c r="G97" s="55"/>
      <c r="H97" s="63"/>
      <c r="I97" s="21">
        <v>0</v>
      </c>
      <c r="J97" s="21">
        <v>0</v>
      </c>
      <c r="K97" s="67"/>
      <c r="L97" s="97"/>
      <c r="M97" s="21">
        <v>0</v>
      </c>
      <c r="N97" s="55"/>
    </row>
    <row r="98" spans="1:14" ht="18.75">
      <c r="A98" s="56"/>
      <c r="B98" s="21">
        <v>0</v>
      </c>
      <c r="C98" s="21">
        <v>0</v>
      </c>
      <c r="D98" s="67"/>
      <c r="E98" s="97"/>
      <c r="F98" s="21">
        <v>0</v>
      </c>
      <c r="G98" s="55"/>
      <c r="H98" s="63"/>
      <c r="I98" s="21">
        <v>0</v>
      </c>
      <c r="J98" s="21">
        <v>0</v>
      </c>
      <c r="K98" s="67"/>
      <c r="L98" s="97"/>
      <c r="M98" s="21">
        <v>0</v>
      </c>
      <c r="N98" s="55"/>
    </row>
    <row r="99" spans="1:14" ht="18.75">
      <c r="A99" s="56"/>
      <c r="B99" s="21">
        <v>0</v>
      </c>
      <c r="C99" s="21">
        <v>0</v>
      </c>
      <c r="D99" s="67"/>
      <c r="E99" s="97"/>
      <c r="F99" s="21">
        <v>0</v>
      </c>
      <c r="G99" s="55"/>
      <c r="H99" s="63"/>
      <c r="I99" s="21">
        <v>0</v>
      </c>
      <c r="J99" s="21">
        <v>0</v>
      </c>
      <c r="K99" s="67"/>
      <c r="L99" s="97"/>
      <c r="M99" s="21">
        <v>0</v>
      </c>
      <c r="N99" s="55"/>
    </row>
    <row r="100" spans="1:14" ht="18.75">
      <c r="A100" s="56"/>
      <c r="B100" s="21">
        <v>0</v>
      </c>
      <c r="C100" s="21">
        <v>0</v>
      </c>
      <c r="D100" s="67"/>
      <c r="E100" s="97"/>
      <c r="F100" s="21">
        <v>0</v>
      </c>
      <c r="G100" s="55"/>
      <c r="H100" s="63"/>
      <c r="I100" s="21">
        <v>0</v>
      </c>
      <c r="J100" s="21">
        <v>0</v>
      </c>
      <c r="K100" s="67"/>
      <c r="L100" s="97"/>
      <c r="M100" s="21">
        <v>0</v>
      </c>
      <c r="N100" s="55"/>
    </row>
    <row r="101" spans="1:14" ht="18.75">
      <c r="A101" s="56"/>
      <c r="B101" s="21">
        <v>0</v>
      </c>
      <c r="C101" s="21">
        <v>0</v>
      </c>
      <c r="D101" s="67"/>
      <c r="E101" s="97"/>
      <c r="F101" s="21">
        <v>0</v>
      </c>
      <c r="G101" s="55"/>
      <c r="H101" s="63"/>
      <c r="I101" s="21">
        <v>0</v>
      </c>
      <c r="J101" s="21">
        <v>0</v>
      </c>
      <c r="K101" s="67"/>
      <c r="L101" s="97"/>
      <c r="M101" s="21">
        <v>0</v>
      </c>
      <c r="N101" s="55"/>
    </row>
    <row r="102" spans="1:14" ht="18.75">
      <c r="A102" s="56"/>
      <c r="B102" s="21">
        <v>0</v>
      </c>
      <c r="C102" s="21">
        <v>0</v>
      </c>
      <c r="D102" s="67"/>
      <c r="E102" s="97"/>
      <c r="F102" s="21">
        <v>0</v>
      </c>
      <c r="G102" s="55"/>
      <c r="H102" s="63"/>
      <c r="I102" s="21">
        <v>0</v>
      </c>
      <c r="J102" s="21">
        <v>0</v>
      </c>
      <c r="K102" s="67"/>
      <c r="L102" s="97"/>
      <c r="M102" s="21">
        <v>0</v>
      </c>
      <c r="N102" s="55"/>
    </row>
    <row r="103" spans="1:14" ht="18.75">
      <c r="A103" s="56"/>
      <c r="B103" s="21">
        <v>0</v>
      </c>
      <c r="C103" s="21">
        <v>0</v>
      </c>
      <c r="D103" s="67"/>
      <c r="E103" s="97"/>
      <c r="F103" s="21">
        <v>0</v>
      </c>
      <c r="G103" s="55"/>
      <c r="H103" s="63"/>
      <c r="I103" s="21">
        <v>0</v>
      </c>
      <c r="J103" s="21">
        <v>0</v>
      </c>
      <c r="K103" s="67"/>
      <c r="L103" s="97"/>
      <c r="M103" s="21">
        <v>0</v>
      </c>
      <c r="N103" s="55"/>
    </row>
    <row r="104" spans="1:14" ht="18.75">
      <c r="A104" s="56"/>
      <c r="B104" s="21">
        <v>0</v>
      </c>
      <c r="C104" s="21">
        <v>0</v>
      </c>
      <c r="D104" s="67"/>
      <c r="E104" s="97"/>
      <c r="F104" s="21">
        <v>0</v>
      </c>
      <c r="G104" s="55"/>
      <c r="H104" s="63"/>
      <c r="I104" s="21">
        <v>0</v>
      </c>
      <c r="J104" s="21">
        <v>0</v>
      </c>
      <c r="K104" s="67"/>
      <c r="L104" s="97"/>
      <c r="M104" s="21">
        <v>0</v>
      </c>
      <c r="N104" s="55"/>
    </row>
    <row r="105" spans="1:14" ht="18.75">
      <c r="A105" s="56"/>
      <c r="B105" s="21">
        <v>0</v>
      </c>
      <c r="C105" s="21">
        <v>0</v>
      </c>
      <c r="D105" s="67"/>
      <c r="E105" s="97"/>
      <c r="F105" s="21">
        <v>0</v>
      </c>
      <c r="G105" s="55"/>
      <c r="H105" s="63"/>
      <c r="I105" s="21">
        <v>0</v>
      </c>
      <c r="J105" s="21">
        <v>0</v>
      </c>
      <c r="K105" s="67"/>
      <c r="L105" s="97"/>
      <c r="M105" s="21">
        <v>0</v>
      </c>
      <c r="N105" s="55"/>
    </row>
    <row r="106" spans="1:14" ht="18.75">
      <c r="A106" s="56"/>
      <c r="B106" s="21">
        <v>0</v>
      </c>
      <c r="C106" s="21">
        <v>0</v>
      </c>
      <c r="D106" s="67"/>
      <c r="E106" s="97"/>
      <c r="F106" s="21">
        <v>0</v>
      </c>
      <c r="G106" s="55"/>
      <c r="H106" s="63"/>
      <c r="I106" s="21">
        <v>0</v>
      </c>
      <c r="J106" s="21">
        <v>0</v>
      </c>
      <c r="K106" s="67"/>
      <c r="L106" s="97"/>
      <c r="M106" s="21">
        <v>0</v>
      </c>
      <c r="N106" s="55"/>
    </row>
    <row r="107" spans="1:14" ht="18.75">
      <c r="A107" s="56"/>
      <c r="B107" s="21">
        <v>0</v>
      </c>
      <c r="C107" s="21">
        <v>0</v>
      </c>
      <c r="D107" s="67"/>
      <c r="E107" s="97"/>
      <c r="F107" s="21">
        <v>0</v>
      </c>
      <c r="G107" s="55"/>
      <c r="H107" s="63"/>
      <c r="I107" s="21">
        <v>0</v>
      </c>
      <c r="J107" s="21">
        <v>0</v>
      </c>
      <c r="K107" s="67"/>
      <c r="L107" s="97"/>
      <c r="M107" s="21">
        <v>0</v>
      </c>
      <c r="N107" s="55"/>
    </row>
    <row r="108" spans="1:14" ht="18.75">
      <c r="A108" s="56"/>
      <c r="B108" s="21">
        <v>0</v>
      </c>
      <c r="C108" s="21">
        <v>0</v>
      </c>
      <c r="D108" s="67"/>
      <c r="E108" s="97"/>
      <c r="F108" s="21">
        <v>0</v>
      </c>
      <c r="G108" s="55"/>
      <c r="H108" s="63"/>
      <c r="I108" s="21">
        <v>0</v>
      </c>
      <c r="J108" s="21">
        <v>0</v>
      </c>
      <c r="K108" s="67"/>
      <c r="L108" s="97"/>
      <c r="M108" s="21">
        <v>0</v>
      </c>
      <c r="N108" s="55"/>
    </row>
    <row r="109" spans="1:14" ht="18.75">
      <c r="A109" s="56"/>
      <c r="B109" s="21">
        <v>0</v>
      </c>
      <c r="C109" s="21">
        <v>0</v>
      </c>
      <c r="D109" s="67"/>
      <c r="E109" s="97"/>
      <c r="F109" s="21">
        <v>0</v>
      </c>
      <c r="G109" s="55"/>
      <c r="H109" s="63"/>
      <c r="I109" s="21">
        <v>0</v>
      </c>
      <c r="J109" s="21">
        <v>0</v>
      </c>
      <c r="K109" s="67"/>
      <c r="L109" s="97"/>
      <c r="M109" s="21">
        <v>0</v>
      </c>
      <c r="N109" s="55"/>
    </row>
    <row r="110" spans="1:14" ht="18.75">
      <c r="A110" s="56"/>
      <c r="B110" s="21">
        <v>0</v>
      </c>
      <c r="C110" s="21">
        <v>0</v>
      </c>
      <c r="D110" s="67"/>
      <c r="E110" s="97"/>
      <c r="F110" s="21">
        <v>0</v>
      </c>
      <c r="G110" s="55"/>
      <c r="H110" s="63"/>
      <c r="I110" s="21">
        <v>0</v>
      </c>
      <c r="J110" s="21">
        <v>0</v>
      </c>
      <c r="K110" s="67"/>
      <c r="L110" s="97"/>
      <c r="M110" s="21">
        <v>0</v>
      </c>
      <c r="N110" s="55"/>
    </row>
    <row r="111" spans="1:14" ht="18.75">
      <c r="A111" s="56"/>
      <c r="B111" s="21">
        <v>0</v>
      </c>
      <c r="C111" s="21">
        <v>0</v>
      </c>
      <c r="D111" s="67"/>
      <c r="E111" s="97"/>
      <c r="F111" s="21">
        <v>0</v>
      </c>
      <c r="G111" s="55"/>
      <c r="H111" s="63"/>
      <c r="I111" s="21">
        <v>0</v>
      </c>
      <c r="J111" s="21">
        <v>0</v>
      </c>
      <c r="K111" s="67"/>
      <c r="L111" s="97"/>
      <c r="M111" s="21">
        <v>0</v>
      </c>
      <c r="N111" s="55"/>
    </row>
    <row r="112" spans="1:14" ht="18.75">
      <c r="A112" s="56"/>
      <c r="B112" s="21">
        <v>0</v>
      </c>
      <c r="C112" s="21">
        <v>0</v>
      </c>
      <c r="D112" s="67"/>
      <c r="E112" s="97"/>
      <c r="F112" s="21">
        <v>0</v>
      </c>
      <c r="G112" s="55"/>
      <c r="H112" s="63"/>
      <c r="I112" s="21">
        <v>0</v>
      </c>
      <c r="J112" s="21">
        <v>0</v>
      </c>
      <c r="K112" s="67"/>
      <c r="L112" s="97"/>
      <c r="M112" s="21">
        <v>0</v>
      </c>
      <c r="N112" s="55"/>
    </row>
    <row r="113" spans="1:14" ht="18.75">
      <c r="A113" s="56"/>
      <c r="B113" s="21">
        <v>0</v>
      </c>
      <c r="C113" s="21">
        <v>0</v>
      </c>
      <c r="D113" s="67"/>
      <c r="E113" s="97"/>
      <c r="F113" s="21">
        <v>0</v>
      </c>
      <c r="G113" s="55"/>
      <c r="H113" s="63"/>
      <c r="I113" s="21">
        <v>0</v>
      </c>
      <c r="J113" s="21">
        <v>0</v>
      </c>
      <c r="K113" s="67"/>
      <c r="L113" s="97"/>
      <c r="M113" s="21">
        <v>0</v>
      </c>
      <c r="N113" s="55"/>
    </row>
    <row r="114" spans="1:14" ht="18.75">
      <c r="A114" s="56"/>
      <c r="B114" s="21">
        <v>0</v>
      </c>
      <c r="C114" s="21">
        <v>0</v>
      </c>
      <c r="D114" s="67"/>
      <c r="E114" s="97"/>
      <c r="F114" s="21">
        <v>0</v>
      </c>
      <c r="G114" s="55"/>
      <c r="H114" s="63"/>
      <c r="I114" s="21">
        <v>0</v>
      </c>
      <c r="J114" s="21">
        <v>0</v>
      </c>
      <c r="K114" s="67"/>
      <c r="L114" s="97"/>
      <c r="M114" s="21">
        <v>0</v>
      </c>
      <c r="N114" s="55"/>
    </row>
    <row r="115" spans="1:14" ht="18.75">
      <c r="A115" s="56"/>
      <c r="B115" s="21">
        <v>0</v>
      </c>
      <c r="C115" s="21">
        <v>0</v>
      </c>
      <c r="D115" s="67"/>
      <c r="E115" s="97"/>
      <c r="F115" s="21">
        <v>0</v>
      </c>
      <c r="G115" s="55"/>
      <c r="H115" s="63"/>
      <c r="I115" s="21">
        <v>0</v>
      </c>
      <c r="J115" s="21">
        <v>0</v>
      </c>
      <c r="K115" s="67"/>
      <c r="L115" s="97"/>
      <c r="M115" s="21">
        <v>0</v>
      </c>
      <c r="N115" s="55"/>
    </row>
    <row r="116" spans="1:14" ht="18.75">
      <c r="A116" s="56"/>
      <c r="B116" s="21">
        <v>0</v>
      </c>
      <c r="C116" s="21">
        <v>0</v>
      </c>
      <c r="D116" s="67"/>
      <c r="E116" s="97"/>
      <c r="F116" s="21">
        <v>0</v>
      </c>
      <c r="G116" s="55"/>
      <c r="H116" s="63"/>
      <c r="I116" s="21">
        <v>0</v>
      </c>
      <c r="J116" s="21">
        <v>0</v>
      </c>
      <c r="K116" s="67"/>
      <c r="L116" s="97"/>
      <c r="M116" s="21">
        <v>0</v>
      </c>
      <c r="N116" s="55"/>
    </row>
    <row r="117" spans="1:14" ht="18.75">
      <c r="A117" s="56"/>
      <c r="B117" s="21">
        <v>0</v>
      </c>
      <c r="C117" s="21">
        <v>0</v>
      </c>
      <c r="D117" s="67"/>
      <c r="E117" s="97"/>
      <c r="F117" s="21">
        <v>0</v>
      </c>
      <c r="G117" s="55"/>
      <c r="H117" s="63"/>
      <c r="I117" s="21">
        <v>0</v>
      </c>
      <c r="J117" s="21">
        <v>0</v>
      </c>
      <c r="K117" s="67"/>
      <c r="L117" s="97"/>
      <c r="M117" s="21">
        <v>0</v>
      </c>
      <c r="N117" s="55"/>
    </row>
    <row r="118" spans="1:14" ht="18.75">
      <c r="A118" s="56"/>
      <c r="B118" s="21">
        <v>0</v>
      </c>
      <c r="C118" s="21">
        <v>0</v>
      </c>
      <c r="D118" s="67"/>
      <c r="E118" s="97"/>
      <c r="F118" s="21">
        <v>0</v>
      </c>
      <c r="G118" s="55"/>
      <c r="H118" s="63"/>
      <c r="I118" s="21">
        <v>0</v>
      </c>
      <c r="J118" s="21">
        <v>0</v>
      </c>
      <c r="K118" s="67"/>
      <c r="L118" s="97"/>
      <c r="M118" s="21">
        <v>0</v>
      </c>
      <c r="N118" s="55"/>
    </row>
    <row r="119" spans="1:14" ht="18.75">
      <c r="A119" s="56"/>
      <c r="B119" s="21">
        <v>0</v>
      </c>
      <c r="C119" s="21">
        <v>0</v>
      </c>
      <c r="D119" s="67"/>
      <c r="E119" s="97"/>
      <c r="F119" s="21">
        <v>0</v>
      </c>
      <c r="G119" s="55"/>
      <c r="H119" s="63"/>
      <c r="I119" s="21">
        <v>0</v>
      </c>
      <c r="J119" s="21">
        <v>0</v>
      </c>
      <c r="K119" s="67"/>
      <c r="L119" s="97"/>
      <c r="M119" s="21">
        <v>0</v>
      </c>
      <c r="N119" s="55"/>
    </row>
    <row r="120" spans="1:14" ht="18.75">
      <c r="A120" s="56"/>
      <c r="B120" s="21">
        <v>0</v>
      </c>
      <c r="C120" s="21">
        <v>0</v>
      </c>
      <c r="D120" s="67"/>
      <c r="E120" s="97"/>
      <c r="F120" s="21">
        <v>0</v>
      </c>
      <c r="G120" s="55"/>
      <c r="H120" s="63"/>
      <c r="I120" s="21">
        <v>0</v>
      </c>
      <c r="J120" s="21">
        <v>0</v>
      </c>
      <c r="K120" s="67"/>
      <c r="L120" s="97"/>
      <c r="M120" s="21">
        <v>0</v>
      </c>
      <c r="N120" s="55"/>
    </row>
    <row r="121" spans="1:14" ht="18.75">
      <c r="B121" s="21">
        <v>0</v>
      </c>
      <c r="C121" s="21">
        <v>0</v>
      </c>
      <c r="D121" s="67"/>
      <c r="E121" s="97"/>
      <c r="F121" s="21">
        <v>0</v>
      </c>
      <c r="G121" s="55"/>
      <c r="H121" s="63"/>
      <c r="I121" s="21">
        <v>0</v>
      </c>
      <c r="J121" s="21">
        <v>0</v>
      </c>
      <c r="K121" s="67"/>
      <c r="L121" s="97"/>
      <c r="M121" s="21">
        <v>0</v>
      </c>
      <c r="N121" s="55"/>
    </row>
    <row r="122" spans="1:14" ht="18.75">
      <c r="A122" s="56"/>
      <c r="B122" s="21">
        <v>0</v>
      </c>
      <c r="C122" s="21">
        <v>0</v>
      </c>
      <c r="D122" s="67"/>
      <c r="E122" s="97"/>
      <c r="F122" s="21">
        <v>0</v>
      </c>
      <c r="G122" s="55"/>
      <c r="H122" s="63"/>
      <c r="I122" s="21">
        <v>0</v>
      </c>
      <c r="J122" s="21">
        <v>0</v>
      </c>
      <c r="K122" s="67"/>
      <c r="L122" s="97"/>
      <c r="M122" s="21">
        <v>0</v>
      </c>
      <c r="N122" s="55"/>
    </row>
    <row r="123" spans="1:14" ht="18.75">
      <c r="A123" s="56"/>
      <c r="B123" s="21">
        <v>0</v>
      </c>
      <c r="C123" s="21">
        <v>0</v>
      </c>
      <c r="D123" s="67"/>
      <c r="E123" s="97"/>
      <c r="F123" s="21">
        <v>0</v>
      </c>
      <c r="G123" s="55"/>
      <c r="H123" s="63"/>
      <c r="I123" s="21">
        <v>0</v>
      </c>
      <c r="J123" s="21">
        <v>0</v>
      </c>
      <c r="K123" s="67"/>
      <c r="L123" s="97"/>
      <c r="M123" s="21">
        <v>0</v>
      </c>
      <c r="N123" s="55"/>
    </row>
    <row r="124" spans="1:14" ht="18.75">
      <c r="A124" s="56"/>
      <c r="B124" s="21">
        <v>0</v>
      </c>
      <c r="C124" s="21">
        <v>0</v>
      </c>
      <c r="D124" s="67"/>
      <c r="E124" s="97"/>
      <c r="F124" s="21">
        <v>0</v>
      </c>
      <c r="G124" s="55"/>
      <c r="H124" s="63"/>
      <c r="I124" s="21">
        <v>0</v>
      </c>
      <c r="J124" s="21">
        <v>0</v>
      </c>
      <c r="K124" s="67"/>
      <c r="L124" s="97"/>
      <c r="M124" s="21">
        <v>0</v>
      </c>
      <c r="N124" s="55"/>
    </row>
    <row r="125" spans="1:14" ht="18.75">
      <c r="A125" s="56"/>
      <c r="B125" s="21">
        <v>0</v>
      </c>
      <c r="C125" s="21">
        <v>0</v>
      </c>
      <c r="D125" s="67"/>
      <c r="E125" s="97"/>
      <c r="F125" s="21">
        <v>0</v>
      </c>
      <c r="G125" s="55"/>
      <c r="H125" s="63"/>
      <c r="I125" s="21">
        <v>0</v>
      </c>
      <c r="J125" s="21">
        <v>0</v>
      </c>
      <c r="K125" s="67"/>
      <c r="L125" s="97"/>
      <c r="M125" s="21">
        <v>0</v>
      </c>
      <c r="N125" s="55"/>
    </row>
    <row r="126" spans="1:14" ht="18.75">
      <c r="A126" s="56"/>
      <c r="B126" s="21">
        <v>0</v>
      </c>
      <c r="C126" s="21">
        <v>0</v>
      </c>
      <c r="D126" s="67"/>
      <c r="E126" s="97"/>
      <c r="F126" s="21">
        <v>0</v>
      </c>
      <c r="G126" s="55"/>
      <c r="H126" s="63"/>
      <c r="I126" s="21">
        <v>0</v>
      </c>
      <c r="J126" s="21">
        <v>0</v>
      </c>
      <c r="K126" s="67"/>
      <c r="L126" s="97"/>
      <c r="M126" s="21">
        <v>0</v>
      </c>
      <c r="N126" s="55"/>
    </row>
    <row r="127" spans="1:14" ht="18.75">
      <c r="A127" s="56"/>
      <c r="B127" s="21">
        <v>0</v>
      </c>
      <c r="C127" s="21">
        <v>0</v>
      </c>
      <c r="D127" s="67"/>
      <c r="E127" s="97"/>
      <c r="F127" s="21">
        <v>0</v>
      </c>
      <c r="G127" s="55"/>
      <c r="H127" s="63"/>
      <c r="I127" s="21">
        <v>0</v>
      </c>
      <c r="J127" s="21">
        <v>0</v>
      </c>
      <c r="K127" s="67"/>
      <c r="L127" s="97"/>
      <c r="M127" s="21">
        <v>0</v>
      </c>
      <c r="N127" s="55"/>
    </row>
    <row r="128" spans="1:14" ht="18.75">
      <c r="A128" s="56"/>
      <c r="B128" s="21">
        <v>0</v>
      </c>
      <c r="C128" s="21">
        <v>0</v>
      </c>
      <c r="D128" s="67"/>
      <c r="E128" s="97"/>
      <c r="F128" s="21">
        <v>0</v>
      </c>
      <c r="G128" s="55"/>
      <c r="H128" s="63"/>
      <c r="I128" s="21">
        <v>0</v>
      </c>
      <c r="J128" s="21">
        <v>0</v>
      </c>
      <c r="K128" s="67"/>
      <c r="L128" s="97"/>
      <c r="M128" s="21">
        <v>0</v>
      </c>
      <c r="N128" s="55"/>
    </row>
    <row r="129" spans="1:14" ht="18.75">
      <c r="A129" s="56"/>
      <c r="B129" s="21">
        <v>0</v>
      </c>
      <c r="C129" s="21">
        <v>0</v>
      </c>
      <c r="D129" s="67"/>
      <c r="E129" s="97"/>
      <c r="F129" s="21">
        <v>0</v>
      </c>
      <c r="G129" s="55"/>
      <c r="H129" s="63"/>
      <c r="I129" s="21">
        <v>0</v>
      </c>
      <c r="J129" s="21">
        <v>0</v>
      </c>
      <c r="K129" s="67"/>
      <c r="L129" s="97"/>
      <c r="M129" s="21">
        <v>0</v>
      </c>
      <c r="N129" s="55"/>
    </row>
    <row r="130" spans="1:14" ht="18.75">
      <c r="A130" s="56"/>
      <c r="B130" s="21">
        <v>0</v>
      </c>
      <c r="C130" s="21">
        <v>0</v>
      </c>
      <c r="D130" s="67"/>
      <c r="E130" s="97"/>
      <c r="F130" s="21">
        <v>0</v>
      </c>
      <c r="G130" s="55"/>
      <c r="H130" s="63"/>
      <c r="I130" s="21">
        <v>0</v>
      </c>
      <c r="J130" s="21">
        <v>0</v>
      </c>
      <c r="K130" s="67"/>
      <c r="L130" s="97"/>
      <c r="M130" s="21">
        <v>0</v>
      </c>
      <c r="N130" s="55"/>
    </row>
    <row r="131" spans="1:14" ht="18.75">
      <c r="A131" s="56"/>
      <c r="B131" s="21">
        <v>0</v>
      </c>
      <c r="C131" s="21">
        <v>0</v>
      </c>
      <c r="D131" s="67"/>
      <c r="E131" s="97"/>
      <c r="F131" s="21">
        <v>0</v>
      </c>
      <c r="G131" s="55"/>
      <c r="H131" s="63"/>
      <c r="I131" s="21">
        <v>0</v>
      </c>
      <c r="J131" s="21">
        <v>0</v>
      </c>
      <c r="K131" s="67"/>
      <c r="L131" s="97"/>
      <c r="M131" s="21">
        <v>0</v>
      </c>
      <c r="N131" s="55"/>
    </row>
    <row r="132" spans="1:14" ht="18.75">
      <c r="A132" s="56"/>
      <c r="B132" s="21">
        <v>0</v>
      </c>
      <c r="C132" s="21">
        <v>0</v>
      </c>
      <c r="D132" s="67"/>
      <c r="E132" s="97"/>
      <c r="F132" s="21">
        <v>0</v>
      </c>
      <c r="G132" s="55"/>
      <c r="H132" s="63"/>
      <c r="I132" s="21">
        <v>0</v>
      </c>
      <c r="J132" s="21">
        <v>0</v>
      </c>
      <c r="K132" s="67"/>
      <c r="L132" s="97"/>
      <c r="M132" s="21">
        <v>0</v>
      </c>
      <c r="N132" s="55"/>
    </row>
    <row r="133" spans="1:14" ht="18.75">
      <c r="A133" s="56"/>
      <c r="B133" s="21">
        <v>0</v>
      </c>
      <c r="C133" s="21">
        <v>0</v>
      </c>
      <c r="D133" s="67"/>
      <c r="E133" s="97"/>
      <c r="F133" s="21">
        <v>0</v>
      </c>
      <c r="G133" s="55"/>
      <c r="H133" s="63"/>
      <c r="I133" s="21">
        <v>0</v>
      </c>
      <c r="J133" s="21">
        <v>0</v>
      </c>
      <c r="K133" s="67"/>
      <c r="L133" s="97"/>
      <c r="M133" s="21">
        <v>0</v>
      </c>
      <c r="N133" s="55"/>
    </row>
    <row r="134" spans="1:14" ht="18.75">
      <c r="A134" s="56"/>
      <c r="B134" s="21">
        <v>0</v>
      </c>
      <c r="C134" s="21">
        <v>0</v>
      </c>
      <c r="D134" s="67"/>
      <c r="E134" s="97"/>
      <c r="F134" s="21">
        <v>0</v>
      </c>
      <c r="G134" s="55"/>
      <c r="H134" s="63"/>
      <c r="I134" s="21">
        <v>0</v>
      </c>
      <c r="J134" s="21">
        <v>0</v>
      </c>
      <c r="K134" s="67"/>
      <c r="L134" s="97"/>
      <c r="M134" s="21">
        <v>0</v>
      </c>
      <c r="N134" s="55"/>
    </row>
    <row r="135" spans="1:14" ht="18.75">
      <c r="A135" s="56"/>
      <c r="B135" s="21">
        <v>0</v>
      </c>
      <c r="C135" s="21">
        <v>0</v>
      </c>
      <c r="D135" s="67"/>
      <c r="E135" s="97"/>
      <c r="F135" s="21">
        <v>0</v>
      </c>
      <c r="G135" s="55"/>
      <c r="H135" s="63"/>
      <c r="I135" s="21">
        <v>0</v>
      </c>
      <c r="J135" s="21">
        <v>0</v>
      </c>
      <c r="K135" s="67"/>
      <c r="L135" s="97"/>
      <c r="M135" s="21">
        <v>0</v>
      </c>
      <c r="N135" s="55"/>
    </row>
    <row r="136" spans="1:14" ht="18.75">
      <c r="A136" s="56"/>
      <c r="B136" s="21">
        <v>0</v>
      </c>
      <c r="C136" s="21">
        <v>0</v>
      </c>
      <c r="D136" s="67"/>
      <c r="E136" s="97"/>
      <c r="F136" s="21">
        <v>0</v>
      </c>
      <c r="G136" s="55"/>
      <c r="H136" s="63"/>
      <c r="I136" s="21">
        <v>0</v>
      </c>
      <c r="J136" s="21">
        <v>0</v>
      </c>
      <c r="K136" s="67"/>
      <c r="L136" s="97"/>
      <c r="M136" s="21">
        <v>0</v>
      </c>
      <c r="N136" s="55"/>
    </row>
    <row r="137" spans="1:14" ht="18.75">
      <c r="A137" s="56"/>
      <c r="B137" s="21">
        <v>0</v>
      </c>
      <c r="C137" s="21">
        <v>0</v>
      </c>
      <c r="D137" s="67"/>
      <c r="E137" s="97"/>
      <c r="F137" s="21">
        <v>0</v>
      </c>
      <c r="G137" s="55"/>
      <c r="H137" s="63"/>
      <c r="I137" s="21">
        <v>0</v>
      </c>
      <c r="J137" s="21">
        <v>0</v>
      </c>
      <c r="K137" s="67"/>
      <c r="L137" s="97"/>
      <c r="M137" s="21">
        <v>0</v>
      </c>
      <c r="N137" s="55"/>
    </row>
    <row r="138" spans="1:14" ht="18.75">
      <c r="A138" s="56"/>
      <c r="B138" s="21">
        <v>0</v>
      </c>
      <c r="C138" s="21">
        <v>0</v>
      </c>
      <c r="D138" s="67"/>
      <c r="E138" s="97"/>
      <c r="F138" s="21">
        <v>0</v>
      </c>
      <c r="G138" s="55"/>
      <c r="H138" s="63"/>
      <c r="I138" s="21">
        <v>0</v>
      </c>
      <c r="J138" s="21">
        <v>0</v>
      </c>
      <c r="K138" s="67"/>
      <c r="L138" s="97"/>
      <c r="M138" s="21">
        <v>0</v>
      </c>
      <c r="N138" s="55"/>
    </row>
    <row r="139" spans="1:14" ht="18.75">
      <c r="A139" s="56"/>
      <c r="B139" s="21">
        <v>0</v>
      </c>
      <c r="C139" s="21">
        <v>0</v>
      </c>
      <c r="D139" s="67"/>
      <c r="E139" s="97"/>
      <c r="F139" s="21">
        <v>0</v>
      </c>
      <c r="G139" s="55"/>
      <c r="H139" s="63"/>
      <c r="I139" s="21">
        <v>0</v>
      </c>
      <c r="J139" s="21">
        <v>0</v>
      </c>
      <c r="K139" s="67"/>
      <c r="L139" s="97"/>
      <c r="M139" s="21">
        <v>0</v>
      </c>
      <c r="N139" s="55"/>
    </row>
    <row r="140" spans="1:14" ht="18.75">
      <c r="A140" s="56"/>
      <c r="B140" s="21">
        <v>0</v>
      </c>
      <c r="C140" s="21">
        <v>0</v>
      </c>
      <c r="D140" s="67"/>
      <c r="E140" s="97"/>
      <c r="F140" s="21">
        <v>0</v>
      </c>
      <c r="G140" s="55"/>
      <c r="H140" s="63"/>
      <c r="I140" s="21">
        <v>0</v>
      </c>
      <c r="J140" s="21">
        <v>0</v>
      </c>
      <c r="K140" s="67"/>
      <c r="L140" s="97"/>
      <c r="M140" s="21">
        <v>0</v>
      </c>
      <c r="N140" s="55"/>
    </row>
    <row r="141" spans="1:14" ht="18.75">
      <c r="A141" s="56"/>
      <c r="B141" s="21">
        <v>0</v>
      </c>
      <c r="C141" s="21">
        <v>0</v>
      </c>
      <c r="D141" s="67"/>
      <c r="E141" s="97"/>
      <c r="F141" s="21">
        <v>0</v>
      </c>
      <c r="G141" s="55"/>
      <c r="H141" s="63"/>
      <c r="I141" s="21">
        <v>0</v>
      </c>
      <c r="J141" s="21">
        <v>0</v>
      </c>
      <c r="K141" s="67"/>
      <c r="L141" s="97"/>
      <c r="M141" s="21">
        <v>0</v>
      </c>
      <c r="N141" s="55"/>
    </row>
    <row r="142" spans="1:14" ht="18.75">
      <c r="A142" s="56"/>
      <c r="B142" s="21">
        <v>0</v>
      </c>
      <c r="C142" s="21">
        <v>0</v>
      </c>
      <c r="D142" s="67"/>
      <c r="E142" s="97"/>
      <c r="F142" s="21">
        <v>0</v>
      </c>
      <c r="G142" s="55"/>
      <c r="H142" s="63"/>
      <c r="I142" s="21">
        <v>0</v>
      </c>
      <c r="J142" s="21">
        <v>0</v>
      </c>
      <c r="K142" s="67"/>
      <c r="L142" s="97"/>
      <c r="M142" s="21">
        <v>0</v>
      </c>
      <c r="N142" s="55"/>
    </row>
    <row r="143" spans="1:14" ht="18.75">
      <c r="A143" s="56"/>
      <c r="B143" s="21">
        <v>0</v>
      </c>
      <c r="C143" s="21">
        <v>0</v>
      </c>
      <c r="D143" s="67"/>
      <c r="E143" s="97"/>
      <c r="F143" s="21">
        <v>0</v>
      </c>
      <c r="G143" s="55"/>
      <c r="H143" s="63"/>
      <c r="I143" s="21">
        <v>0</v>
      </c>
      <c r="J143" s="21">
        <v>0</v>
      </c>
      <c r="K143" s="67"/>
      <c r="L143" s="97"/>
      <c r="M143" s="21">
        <v>0</v>
      </c>
      <c r="N143" s="55"/>
    </row>
    <row r="144" spans="1:14" ht="18.75">
      <c r="A144" s="56"/>
      <c r="B144" s="21">
        <v>0</v>
      </c>
      <c r="C144" s="21">
        <v>0</v>
      </c>
      <c r="D144" s="67"/>
      <c r="E144" s="97"/>
      <c r="F144" s="21">
        <v>0</v>
      </c>
      <c r="G144" s="55"/>
      <c r="H144" s="63"/>
      <c r="I144" s="21">
        <v>0</v>
      </c>
      <c r="J144" s="21">
        <v>0</v>
      </c>
      <c r="K144" s="67"/>
      <c r="L144" s="97"/>
      <c r="M144" s="21">
        <v>0</v>
      </c>
      <c r="N144" s="55"/>
    </row>
    <row r="145" spans="1:14" ht="18.75">
      <c r="A145" s="56"/>
      <c r="B145" s="21">
        <v>0</v>
      </c>
      <c r="C145" s="21">
        <v>0</v>
      </c>
      <c r="D145" s="67"/>
      <c r="E145" s="97"/>
      <c r="F145" s="21">
        <v>0</v>
      </c>
      <c r="G145" s="55"/>
      <c r="H145" s="63"/>
      <c r="I145" s="21">
        <v>0</v>
      </c>
      <c r="J145" s="21">
        <v>0</v>
      </c>
      <c r="K145" s="67"/>
      <c r="L145" s="97"/>
      <c r="M145" s="21">
        <v>0</v>
      </c>
      <c r="N145" s="55"/>
    </row>
    <row r="146" spans="1:14" ht="18.75">
      <c r="A146" s="56"/>
      <c r="B146" s="21">
        <v>0</v>
      </c>
      <c r="C146" s="21">
        <v>0</v>
      </c>
      <c r="D146" s="67"/>
      <c r="E146" s="97"/>
      <c r="F146" s="21">
        <v>0</v>
      </c>
      <c r="G146" s="55"/>
      <c r="H146" s="63"/>
      <c r="I146" s="21">
        <v>0</v>
      </c>
      <c r="J146" s="21">
        <v>0</v>
      </c>
      <c r="K146" s="67"/>
      <c r="L146" s="97"/>
      <c r="M146" s="21">
        <v>0</v>
      </c>
      <c r="N146" s="97"/>
    </row>
    <row r="147" spans="1:14" ht="18.75">
      <c r="B147" s="2"/>
      <c r="C147" s="2"/>
      <c r="D147" s="1"/>
      <c r="E147" s="1"/>
      <c r="F147" s="1"/>
      <c r="G147" s="1"/>
      <c r="L147" s="3"/>
      <c r="M147" s="230"/>
      <c r="N147" s="3"/>
    </row>
    <row r="148" spans="1:14" ht="18.75">
      <c r="B148" s="2"/>
      <c r="C148" s="2"/>
      <c r="D148" s="1"/>
      <c r="E148" s="1"/>
      <c r="F148" s="1"/>
      <c r="G148" s="1"/>
      <c r="L148" s="3"/>
      <c r="M148" s="230"/>
      <c r="N148" s="3"/>
    </row>
    <row r="149" spans="1:14" ht="18.75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>
      <c r="B150" s="2"/>
      <c r="C150" s="2"/>
      <c r="D150" s="1"/>
      <c r="E150" s="1"/>
      <c r="F150" s="1"/>
      <c r="G150" s="1"/>
      <c r="M150" s="3"/>
      <c r="N150" s="3"/>
    </row>
    <row r="151" spans="1:14" ht="18.75">
      <c r="B151" s="2"/>
      <c r="C151" s="2"/>
      <c r="D151" s="1"/>
      <c r="E151" s="1"/>
      <c r="F151" s="1"/>
      <c r="G151" s="1"/>
    </row>
    <row r="152" spans="1:14" ht="18.75">
      <c r="B152" s="2"/>
      <c r="C152" s="2"/>
      <c r="D152" s="1"/>
      <c r="E152" s="1"/>
      <c r="F152" s="1"/>
      <c r="G152" s="1"/>
    </row>
    <row r="153" spans="1:14" ht="18.75">
      <c r="B153" s="2"/>
      <c r="C153" s="2"/>
      <c r="D153" s="1"/>
      <c r="E153" s="1"/>
      <c r="F153" s="1"/>
      <c r="G153" s="1"/>
    </row>
    <row r="154" spans="1:14" ht="18.75">
      <c r="B154" s="2"/>
      <c r="C154" s="2"/>
      <c r="D154" s="1"/>
      <c r="E154" s="1"/>
      <c r="F154" s="1"/>
      <c r="G154" s="1"/>
    </row>
    <row r="155" spans="1:14" ht="18.75">
      <c r="B155" s="2"/>
      <c r="C155" s="2"/>
      <c r="D155" s="1"/>
      <c r="E155" s="1"/>
      <c r="F155" s="1"/>
      <c r="G155" s="1"/>
    </row>
    <row r="156" spans="1:14" ht="18.75">
      <c r="B156" s="2"/>
      <c r="C156" s="2"/>
      <c r="D156" s="1"/>
      <c r="E156" s="1"/>
      <c r="F156" s="1"/>
      <c r="G156" s="1"/>
    </row>
    <row r="157" spans="1:14" ht="18.75">
      <c r="B157" s="2"/>
      <c r="C157" s="2"/>
      <c r="D157" s="1"/>
      <c r="E157" s="1"/>
      <c r="F157" s="1"/>
      <c r="G157" s="1"/>
    </row>
    <row r="158" spans="1:14" ht="18.75">
      <c r="B158" s="2"/>
      <c r="C158" s="2"/>
      <c r="D158" s="1"/>
      <c r="E158" s="1"/>
      <c r="F158" s="1"/>
      <c r="G158" s="1"/>
    </row>
    <row r="159" spans="1:14" ht="18.75">
      <c r="B159" s="2"/>
      <c r="C159" s="2"/>
      <c r="D159" s="1"/>
      <c r="E159" s="1"/>
      <c r="F159" s="1"/>
      <c r="G159" s="1"/>
    </row>
    <row r="160" spans="1:14" ht="18.75">
      <c r="B160" s="2"/>
      <c r="C160" s="2"/>
      <c r="D160" s="1"/>
      <c r="E160" s="1"/>
      <c r="F160" s="1"/>
      <c r="G160" s="1"/>
    </row>
    <row r="161" spans="2:7" ht="18.75">
      <c r="B161" s="2"/>
      <c r="C161" s="2"/>
      <c r="D161" s="1"/>
      <c r="E161" s="1"/>
      <c r="F161" s="1"/>
      <c r="G161" s="1"/>
    </row>
    <row r="162" spans="2:7" ht="18.75">
      <c r="B162" s="2"/>
      <c r="C162" s="2"/>
      <c r="D162" s="1"/>
      <c r="E162" s="1"/>
      <c r="F162" s="1"/>
      <c r="G162" s="1"/>
    </row>
    <row r="163" spans="2:7" ht="18.75">
      <c r="B163" s="2"/>
      <c r="C163" s="2"/>
      <c r="D163" s="1"/>
      <c r="E163" s="1"/>
      <c r="F163" s="1"/>
      <c r="G163" s="1"/>
    </row>
    <row r="164" spans="2:7" ht="18.75">
      <c r="B164" s="2"/>
      <c r="C164" s="2"/>
      <c r="D164" s="1"/>
      <c r="E164" s="1"/>
      <c r="F164" s="1"/>
      <c r="G164" s="1"/>
    </row>
    <row r="165" spans="2:7" ht="18.75">
      <c r="B165" s="2"/>
      <c r="C165" s="2"/>
      <c r="D165" s="1"/>
      <c r="E165" s="1"/>
      <c r="F165" s="1"/>
      <c r="G165" s="1"/>
    </row>
    <row r="166" spans="2:7" ht="18.75">
      <c r="B166" s="2"/>
      <c r="C166" s="2"/>
      <c r="D166" s="1"/>
      <c r="E166" s="1"/>
      <c r="F166" s="1"/>
      <c r="G166" s="1"/>
    </row>
    <row r="167" spans="2:7" ht="18.75">
      <c r="B167" s="2"/>
      <c r="C167" s="2"/>
      <c r="D167" s="1"/>
      <c r="E167" s="1"/>
      <c r="F167" s="1"/>
      <c r="G167" s="1"/>
    </row>
    <row r="168" spans="2:7" ht="18.75">
      <c r="B168" s="2"/>
      <c r="C168" s="2"/>
      <c r="D168" s="1"/>
      <c r="E168" s="1"/>
      <c r="F168" s="1"/>
      <c r="G168" s="1"/>
    </row>
    <row r="169" spans="2:7" ht="18.75">
      <c r="B169" s="2"/>
      <c r="C169" s="2"/>
      <c r="D169" s="1"/>
      <c r="E169" s="1"/>
      <c r="F169" s="1"/>
      <c r="G169" s="1"/>
    </row>
    <row r="170" spans="2:7" ht="18.75">
      <c r="B170" s="2"/>
      <c r="C170" s="2"/>
      <c r="D170" s="1"/>
      <c r="E170" s="1"/>
      <c r="F170" s="1"/>
      <c r="G170" s="1"/>
    </row>
    <row r="171" spans="2:7" ht="18.75">
      <c r="B171" s="2"/>
      <c r="C171" s="2"/>
      <c r="D171" s="1"/>
      <c r="E171" s="1"/>
      <c r="F171" s="1"/>
      <c r="G171" s="1"/>
    </row>
    <row r="172" spans="2:7" ht="18.75">
      <c r="B172" s="2"/>
      <c r="C172" s="2"/>
      <c r="D172" s="1"/>
      <c r="E172" s="1"/>
      <c r="F172" s="1"/>
      <c r="G172" s="1"/>
    </row>
    <row r="173" spans="2:7" ht="18.75">
      <c r="B173" s="2"/>
      <c r="C173" s="2"/>
      <c r="D173" s="1"/>
      <c r="E173" s="1"/>
      <c r="F173" s="1"/>
      <c r="G173" s="1"/>
    </row>
    <row r="174" spans="2:7" ht="18.75">
      <c r="B174" s="2"/>
      <c r="C174" s="2"/>
      <c r="D174" s="1"/>
      <c r="E174" s="1"/>
      <c r="F174" s="1"/>
      <c r="G174" s="1"/>
    </row>
    <row r="175" spans="2:7" ht="18.75">
      <c r="B175" s="2"/>
      <c r="C175" s="2"/>
      <c r="D175" s="1"/>
      <c r="E175" s="1"/>
      <c r="F175" s="1"/>
      <c r="G175" s="1"/>
    </row>
    <row r="176" spans="2:7" ht="18.75">
      <c r="B176" s="2"/>
      <c r="C176" s="2"/>
      <c r="D176" s="1"/>
      <c r="E176" s="1"/>
      <c r="F176" s="1"/>
      <c r="G176" s="1"/>
    </row>
    <row r="177" spans="2:7" ht="18.75">
      <c r="B177" s="2"/>
      <c r="C177" s="2"/>
      <c r="D177" s="1"/>
      <c r="E177" s="1"/>
      <c r="F177" s="1"/>
      <c r="G177" s="1"/>
    </row>
    <row r="178" spans="2:7" ht="18.75">
      <c r="B178" s="2"/>
      <c r="C178" s="2"/>
      <c r="D178" s="1"/>
      <c r="E178" s="1"/>
      <c r="F178" s="1"/>
      <c r="G178" s="1"/>
    </row>
    <row r="179" spans="2:7" ht="18.75">
      <c r="B179" s="2"/>
      <c r="C179" s="2"/>
      <c r="D179" s="1"/>
      <c r="E179" s="1"/>
      <c r="F179" s="1"/>
      <c r="G179" s="1"/>
    </row>
    <row r="180" spans="2:7" ht="18.75">
      <c r="B180" s="2"/>
      <c r="C180" s="2"/>
      <c r="D180" s="1"/>
      <c r="E180" s="1"/>
      <c r="F180" s="1"/>
      <c r="G180" s="1"/>
    </row>
    <row r="181" spans="2:7" ht="18.75">
      <c r="B181" s="2"/>
      <c r="C181" s="2"/>
      <c r="D181" s="1"/>
      <c r="E181" s="1"/>
      <c r="F181" s="1"/>
      <c r="G181" s="1"/>
    </row>
    <row r="182" spans="2:7" ht="18.75">
      <c r="B182" s="2"/>
      <c r="C182" s="2"/>
      <c r="D182" s="1"/>
      <c r="E182" s="1"/>
      <c r="F182" s="1"/>
      <c r="G182" s="1"/>
    </row>
    <row r="183" spans="2:7" ht="18.75">
      <c r="B183" s="2"/>
      <c r="C183" s="2"/>
      <c r="D183" s="1"/>
      <c r="E183" s="1"/>
      <c r="F183" s="1"/>
      <c r="G183" s="1"/>
    </row>
    <row r="184" spans="2:7" ht="18.75">
      <c r="B184" s="2"/>
      <c r="C184" s="2"/>
      <c r="D184" s="1"/>
      <c r="E184" s="1"/>
      <c r="F184" s="1"/>
      <c r="G184" s="1"/>
    </row>
    <row r="185" spans="2:7" ht="18.75">
      <c r="B185" s="2"/>
      <c r="C185" s="2"/>
      <c r="D185" s="1"/>
      <c r="E185" s="1"/>
      <c r="F185" s="1"/>
      <c r="G185" s="1"/>
    </row>
    <row r="186" spans="2:7" ht="18.75">
      <c r="B186" s="2"/>
      <c r="C186" s="2"/>
      <c r="D186" s="1"/>
      <c r="E186" s="1"/>
      <c r="F186" s="1"/>
      <c r="G186" s="1"/>
    </row>
    <row r="187" spans="2:7" ht="18.75">
      <c r="B187" s="2"/>
      <c r="C187" s="2"/>
      <c r="D187" s="1"/>
      <c r="E187" s="1"/>
      <c r="F187" s="1"/>
      <c r="G187" s="1"/>
    </row>
    <row r="188" spans="2:7" ht="18.75">
      <c r="B188" s="2"/>
      <c r="C188" s="2"/>
      <c r="D188" s="1"/>
      <c r="E188" s="1"/>
      <c r="F188" s="1"/>
      <c r="G188" s="1"/>
    </row>
    <row r="189" spans="2:7" ht="18.75">
      <c r="B189" s="2"/>
      <c r="C189" s="2"/>
      <c r="D189" s="1"/>
      <c r="E189" s="1"/>
      <c r="F189" s="1"/>
      <c r="G189" s="1"/>
    </row>
    <row r="190" spans="2:7" ht="18.75">
      <c r="B190" s="2"/>
      <c r="C190" s="2"/>
      <c r="D190" s="1"/>
      <c r="E190" s="1"/>
      <c r="F190" s="1"/>
      <c r="G190" s="1"/>
    </row>
    <row r="191" spans="2:7" ht="18.75">
      <c r="B191" s="2"/>
      <c r="C191" s="2"/>
      <c r="D191" s="1"/>
      <c r="E191" s="1"/>
      <c r="F191" s="1"/>
      <c r="G191" s="1"/>
    </row>
    <row r="192" spans="2:7" ht="18.75">
      <c r="B192" s="2"/>
      <c r="C192" s="2"/>
      <c r="D192" s="1"/>
      <c r="E192" s="1"/>
      <c r="F192" s="1"/>
      <c r="G192" s="1"/>
    </row>
    <row r="193" spans="2:7" ht="18.75">
      <c r="B193" s="2"/>
      <c r="C193" s="2"/>
      <c r="D193" s="1"/>
      <c r="E193" s="1"/>
      <c r="F193" s="1"/>
      <c r="G193" s="1"/>
    </row>
    <row r="194" spans="2:7" ht="18.75">
      <c r="B194" s="2"/>
      <c r="C194" s="2"/>
      <c r="D194" s="1"/>
      <c r="E194" s="1"/>
      <c r="F194" s="1"/>
      <c r="G194" s="1"/>
    </row>
    <row r="195" spans="2:7" ht="18.75">
      <c r="B195" s="2"/>
      <c r="C195" s="2"/>
      <c r="D195" s="1"/>
      <c r="E195" s="1"/>
      <c r="F195" s="1"/>
      <c r="G195" s="1"/>
    </row>
    <row r="196" spans="2:7" ht="18.75">
      <c r="B196" s="2"/>
      <c r="C196" s="2"/>
      <c r="D196" s="1"/>
      <c r="E196" s="1"/>
      <c r="F196" s="1"/>
      <c r="G196" s="1"/>
    </row>
    <row r="197" spans="2:7" ht="18.75">
      <c r="B197" s="2"/>
      <c r="C197" s="2"/>
      <c r="D197" s="1"/>
      <c r="E197" s="1"/>
      <c r="F197" s="1"/>
      <c r="G197" s="1"/>
    </row>
    <row r="198" spans="2:7" ht="18.75">
      <c r="B198" s="2"/>
      <c r="C198" s="2"/>
      <c r="D198" s="1"/>
      <c r="E198" s="1"/>
      <c r="F198" s="1"/>
      <c r="G198" s="1"/>
    </row>
    <row r="199" spans="2:7" ht="18.75">
      <c r="B199" s="2"/>
      <c r="C199" s="2"/>
      <c r="D199" s="1"/>
      <c r="E199" s="1"/>
      <c r="F199" s="1"/>
      <c r="G199" s="1"/>
    </row>
    <row r="200" spans="2:7" ht="18.75">
      <c r="B200" s="2"/>
      <c r="C200" s="2"/>
      <c r="D200" s="1"/>
      <c r="E200" s="1"/>
      <c r="F200" s="1"/>
      <c r="G200" s="1"/>
    </row>
    <row r="201" spans="2:7" ht="18.75">
      <c r="B201" s="2"/>
      <c r="C201" s="2"/>
      <c r="D201" s="1"/>
      <c r="E201" s="1"/>
      <c r="F201" s="1"/>
      <c r="G201" s="1"/>
    </row>
    <row r="202" spans="2:7" ht="18.75">
      <c r="B202" s="2"/>
      <c r="C202" s="2"/>
      <c r="D202" s="1"/>
      <c r="E202" s="1"/>
      <c r="F202" s="1"/>
      <c r="G202" s="1"/>
    </row>
    <row r="203" spans="2:7" ht="18.75">
      <c r="B203" s="2"/>
      <c r="C203" s="2"/>
      <c r="D203" s="1"/>
      <c r="E203" s="1"/>
      <c r="F203" s="1"/>
      <c r="G203" s="1"/>
    </row>
    <row r="204" spans="2:7" ht="18.75">
      <c r="B204" s="2"/>
      <c r="C204" s="2"/>
      <c r="D204" s="1"/>
      <c r="E204" s="1"/>
      <c r="F204" s="1"/>
      <c r="G204" s="1"/>
    </row>
    <row r="205" spans="2:7" ht="18.75">
      <c r="B205" s="2"/>
      <c r="C205" s="2"/>
      <c r="D205" s="1"/>
      <c r="E205" s="1"/>
      <c r="F205" s="1"/>
      <c r="G205" s="1"/>
    </row>
    <row r="206" spans="2:7" ht="18.75">
      <c r="B206" s="2"/>
      <c r="C206" s="2"/>
      <c r="D206" s="1"/>
      <c r="E206" s="1"/>
      <c r="F206" s="1"/>
      <c r="G206" s="1"/>
    </row>
    <row r="207" spans="2:7" ht="18.75">
      <c r="B207" s="2"/>
      <c r="C207" s="2"/>
      <c r="D207" s="1"/>
      <c r="E207" s="1"/>
      <c r="F207" s="1"/>
      <c r="G207" s="1"/>
    </row>
    <row r="208" spans="2:7" ht="18.75">
      <c r="B208" s="2"/>
      <c r="C208" s="2"/>
      <c r="D208" s="1"/>
      <c r="E208" s="1"/>
      <c r="F208" s="1"/>
      <c r="G208" s="1"/>
    </row>
    <row r="209" spans="2:7" ht="18.75">
      <c r="B209" s="2"/>
      <c r="C209" s="2"/>
      <c r="D209" s="1"/>
      <c r="E209" s="1"/>
      <c r="F209" s="1"/>
      <c r="G209" s="1"/>
    </row>
    <row r="210" spans="2:7" ht="18.75">
      <c r="B210" s="2"/>
      <c r="C210" s="2"/>
      <c r="D210" s="1"/>
      <c r="E210" s="1"/>
      <c r="F210" s="1"/>
      <c r="G210" s="1"/>
    </row>
    <row r="211" spans="2:7" ht="18.75">
      <c r="B211" s="2"/>
      <c r="C211" s="2"/>
      <c r="D211" s="1"/>
      <c r="E211" s="1"/>
      <c r="F211" s="1"/>
      <c r="G211" s="1"/>
    </row>
    <row r="212" spans="2:7" ht="18.75">
      <c r="B212" s="2"/>
      <c r="C212" s="2"/>
      <c r="D212" s="1"/>
      <c r="E212" s="1"/>
      <c r="F212" s="1"/>
      <c r="G212" s="1"/>
    </row>
    <row r="213" spans="2:7" ht="18.75">
      <c r="B213" s="2"/>
      <c r="C213" s="2"/>
      <c r="D213" s="1"/>
      <c r="E213" s="1"/>
      <c r="F213" s="1"/>
      <c r="G213" s="1"/>
    </row>
    <row r="214" spans="2:7" ht="18.75">
      <c r="B214" s="2"/>
      <c r="C214" s="2"/>
      <c r="D214" s="1"/>
      <c r="E214" s="1"/>
      <c r="F214" s="1"/>
      <c r="G214" s="1"/>
    </row>
    <row r="215" spans="2:7" ht="18.75">
      <c r="B215" s="2"/>
      <c r="C215" s="2"/>
      <c r="D215" s="1"/>
      <c r="E215" s="1"/>
      <c r="F215" s="1"/>
      <c r="G215" s="1"/>
    </row>
    <row r="216" spans="2:7" ht="18.75">
      <c r="B216" s="2"/>
      <c r="C216" s="2"/>
      <c r="D216" s="1"/>
      <c r="E216" s="1"/>
      <c r="F216" s="1"/>
      <c r="G216" s="1"/>
    </row>
    <row r="217" spans="2:7" ht="18.75">
      <c r="B217" s="2"/>
      <c r="C217" s="2"/>
      <c r="D217" s="1"/>
      <c r="E217" s="1"/>
      <c r="F217" s="1"/>
      <c r="G217" s="1"/>
    </row>
    <row r="218" spans="2:7" ht="18.75">
      <c r="B218" s="2"/>
      <c r="C218" s="2"/>
      <c r="D218" s="1"/>
      <c r="E218" s="1"/>
      <c r="F218" s="1"/>
      <c r="G218" s="1"/>
    </row>
    <row r="219" spans="2:7" ht="18.75">
      <c r="B219" s="2"/>
      <c r="C219" s="2"/>
      <c r="D219" s="1"/>
      <c r="E219" s="1"/>
      <c r="F219" s="1"/>
      <c r="G219" s="1"/>
    </row>
    <row r="220" spans="2:7" ht="18.75">
      <c r="B220" s="2"/>
      <c r="C220" s="2"/>
      <c r="D220" s="1"/>
      <c r="E220" s="1"/>
      <c r="F220" s="1"/>
      <c r="G220" s="1"/>
    </row>
    <row r="221" spans="2:7" ht="18.75">
      <c r="B221" s="2"/>
      <c r="C221" s="2"/>
      <c r="D221" s="1"/>
      <c r="E221" s="1"/>
      <c r="F221" s="1"/>
      <c r="G221" s="1"/>
    </row>
    <row r="222" spans="2:7" ht="18.75">
      <c r="B222" s="2"/>
      <c r="C222" s="2"/>
      <c r="D222" s="1"/>
      <c r="E222" s="1"/>
      <c r="F222" s="1"/>
      <c r="G222" s="1"/>
    </row>
    <row r="223" spans="2:7" ht="18.75">
      <c r="B223" s="2"/>
      <c r="C223" s="2"/>
      <c r="D223" s="1"/>
      <c r="E223" s="1"/>
      <c r="F223" s="1"/>
      <c r="G223" s="1"/>
    </row>
    <row r="224" spans="2:7" ht="18.75">
      <c r="B224" s="2"/>
      <c r="C224" s="2"/>
      <c r="D224" s="1"/>
      <c r="E224" s="1"/>
      <c r="F224" s="1"/>
      <c r="G224" s="1"/>
    </row>
    <row r="225" spans="2:7" ht="18.75">
      <c r="B225" s="2"/>
      <c r="C225" s="2"/>
      <c r="D225" s="1"/>
      <c r="E225" s="1"/>
      <c r="F225" s="1"/>
      <c r="G225" s="1"/>
    </row>
    <row r="226" spans="2:7" ht="18.75">
      <c r="B226" s="2"/>
      <c r="C226" s="2"/>
      <c r="D226" s="1"/>
      <c r="E226" s="1"/>
      <c r="F226" s="1"/>
      <c r="G226" s="1"/>
    </row>
    <row r="227" spans="2:7" ht="18.75">
      <c r="B227" s="2"/>
      <c r="C227" s="2"/>
      <c r="D227" s="1"/>
      <c r="E227" s="1"/>
      <c r="F227" s="1"/>
      <c r="G227" s="1"/>
    </row>
    <row r="228" spans="2:7" ht="18.75">
      <c r="B228" s="2"/>
      <c r="C228" s="2"/>
      <c r="D228" s="1"/>
      <c r="E228" s="1"/>
      <c r="F228" s="1"/>
      <c r="G228" s="1"/>
    </row>
    <row r="229" spans="2:7" ht="18.75">
      <c r="B229" s="2"/>
      <c r="C229" s="2"/>
      <c r="D229" s="1"/>
      <c r="E229" s="1"/>
      <c r="F229" s="1"/>
      <c r="G229" s="1"/>
    </row>
    <row r="230" spans="2:7" ht="18.75">
      <c r="B230" s="2"/>
      <c r="C230" s="2"/>
      <c r="D230" s="1"/>
      <c r="E230" s="1"/>
      <c r="F230" s="1"/>
      <c r="G230" s="1"/>
    </row>
    <row r="231" spans="2:7" ht="18.75">
      <c r="B231" s="2"/>
      <c r="C231" s="2"/>
      <c r="D231" s="1"/>
      <c r="E231" s="1"/>
      <c r="F231" s="1"/>
      <c r="G231" s="1"/>
    </row>
    <row r="232" spans="2:7" ht="18.75">
      <c r="B232" s="2"/>
      <c r="C232" s="2"/>
      <c r="D232" s="1"/>
      <c r="E232" s="1"/>
      <c r="F232" s="1"/>
      <c r="G232" s="1"/>
    </row>
    <row r="233" spans="2:7" ht="18.75">
      <c r="B233" s="2"/>
      <c r="C233" s="2"/>
      <c r="D233" s="1"/>
      <c r="E233" s="1"/>
      <c r="F233" s="1"/>
      <c r="G233" s="1"/>
    </row>
    <row r="234" spans="2:7" ht="18.75">
      <c r="B234" s="2"/>
      <c r="C234" s="2"/>
      <c r="D234" s="1"/>
      <c r="E234" s="1"/>
      <c r="F234" s="1"/>
      <c r="G234" s="1"/>
    </row>
    <row r="235" spans="2:7" ht="18.75">
      <c r="B235" s="2"/>
      <c r="C235" s="2"/>
      <c r="D235" s="1"/>
      <c r="E235" s="1"/>
      <c r="F235" s="1"/>
      <c r="G235" s="1"/>
    </row>
    <row r="236" spans="2:7" ht="18.75">
      <c r="B236" s="2"/>
      <c r="C236" s="2"/>
      <c r="D236" s="1"/>
      <c r="E236" s="1"/>
      <c r="F236" s="1"/>
      <c r="G236" s="1"/>
    </row>
    <row r="237" spans="2:7" ht="18.75">
      <c r="B237" s="2"/>
      <c r="C237" s="2"/>
      <c r="D237" s="1"/>
      <c r="E237" s="1"/>
      <c r="F237" s="1"/>
      <c r="G237" s="1"/>
    </row>
    <row r="238" spans="2:7" ht="18.75">
      <c r="B238" s="2"/>
      <c r="C238" s="2"/>
      <c r="D238" s="1"/>
      <c r="E238" s="1"/>
      <c r="F238" s="1"/>
      <c r="G238" s="1"/>
    </row>
    <row r="239" spans="2:7" ht="18.75">
      <c r="B239" s="2"/>
      <c r="C239" s="2"/>
      <c r="D239" s="1"/>
      <c r="E239" s="1"/>
      <c r="F239" s="1"/>
      <c r="G239" s="1"/>
    </row>
    <row r="240" spans="2:7" ht="18.75">
      <c r="B240" s="2"/>
      <c r="C240" s="2"/>
      <c r="D240" s="1"/>
      <c r="E240" s="1"/>
      <c r="F240" s="1"/>
      <c r="G240" s="1"/>
    </row>
    <row r="241" spans="2:7" ht="18.75">
      <c r="B241" s="2"/>
      <c r="C241" s="2"/>
      <c r="D241" s="1"/>
      <c r="E241" s="1"/>
      <c r="F241" s="1"/>
      <c r="G241" s="1"/>
    </row>
    <row r="242" spans="2:7" ht="18.75">
      <c r="B242" s="2"/>
      <c r="C242" s="2"/>
      <c r="D242" s="1"/>
      <c r="E242" s="1"/>
      <c r="F242" s="1"/>
      <c r="G242" s="1"/>
    </row>
    <row r="243" spans="2:7" ht="18.75">
      <c r="B243" s="2"/>
      <c r="C243" s="2"/>
      <c r="D243" s="1"/>
      <c r="E243" s="1"/>
      <c r="F243" s="1"/>
      <c r="G243" s="1"/>
    </row>
    <row r="244" spans="2:7" ht="18.75">
      <c r="B244" s="2"/>
      <c r="C244" s="2"/>
      <c r="D244" s="1"/>
      <c r="E244" s="1"/>
      <c r="F244" s="1"/>
      <c r="G244" s="1"/>
    </row>
    <row r="245" spans="2:7" ht="18.75">
      <c r="B245" s="2"/>
      <c r="C245" s="2"/>
      <c r="D245" s="1"/>
      <c r="E245" s="1"/>
      <c r="F245" s="1"/>
      <c r="G245" s="1"/>
    </row>
    <row r="246" spans="2:7" ht="18.75">
      <c r="B246" s="2"/>
      <c r="C246" s="2"/>
      <c r="D246" s="1"/>
      <c r="E246" s="1"/>
      <c r="F246" s="1"/>
      <c r="G246" s="1"/>
    </row>
    <row r="247" spans="2:7" ht="18.75">
      <c r="B247" s="2"/>
      <c r="C247" s="2"/>
      <c r="D247" s="1"/>
      <c r="E247" s="1"/>
      <c r="F247" s="1"/>
      <c r="G247" s="1"/>
    </row>
    <row r="248" spans="2:7" ht="18.75">
      <c r="B248" s="2"/>
      <c r="C248" s="2"/>
      <c r="D248" s="1"/>
      <c r="E248" s="1"/>
      <c r="F248" s="1"/>
      <c r="G248" s="1"/>
    </row>
    <row r="249" spans="2:7" ht="18.75">
      <c r="B249" s="2"/>
      <c r="C249" s="2"/>
      <c r="D249" s="1"/>
      <c r="E249" s="1"/>
      <c r="F249" s="1"/>
      <c r="G249" s="1"/>
    </row>
    <row r="250" spans="2:7" ht="18.75">
      <c r="B250" s="2"/>
      <c r="C250" s="2"/>
      <c r="D250" s="1"/>
      <c r="E250" s="1"/>
      <c r="F250" s="1"/>
      <c r="G250" s="1"/>
    </row>
    <row r="251" spans="2:7" ht="18.75">
      <c r="B251" s="2"/>
      <c r="C251" s="2"/>
      <c r="D251" s="1"/>
      <c r="E251" s="1"/>
      <c r="F251" s="1"/>
      <c r="G251" s="1"/>
    </row>
    <row r="252" spans="2:7" ht="18.75">
      <c r="B252" s="2"/>
      <c r="C252" s="2"/>
      <c r="D252" s="1"/>
      <c r="E252" s="1"/>
      <c r="F252" s="1"/>
      <c r="G252" s="1"/>
    </row>
    <row r="253" spans="2:7" ht="18.75">
      <c r="B253" s="2"/>
      <c r="C253" s="2"/>
      <c r="D253" s="1"/>
      <c r="E253" s="1"/>
      <c r="F253" s="1"/>
      <c r="G253" s="1"/>
    </row>
    <row r="254" spans="2:7" ht="18.75">
      <c r="B254" s="2"/>
      <c r="C254" s="2"/>
      <c r="D254" s="1"/>
      <c r="E254" s="1"/>
      <c r="F254" s="1"/>
      <c r="G254" s="1"/>
    </row>
    <row r="255" spans="2:7" ht="18.75">
      <c r="B255" s="2"/>
      <c r="C255" s="2"/>
      <c r="D255" s="1"/>
      <c r="E255" s="1"/>
      <c r="F255" s="1"/>
      <c r="G255" s="1"/>
    </row>
    <row r="256" spans="2:7" ht="18.75">
      <c r="B256" s="2"/>
      <c r="C256" s="2"/>
      <c r="D256" s="1"/>
      <c r="E256" s="1"/>
      <c r="F256" s="1"/>
      <c r="G256" s="1"/>
    </row>
    <row r="257" spans="2:7" ht="18.75">
      <c r="B257" s="2"/>
      <c r="C257" s="2"/>
      <c r="D257" s="1"/>
      <c r="E257" s="1"/>
      <c r="F257" s="1"/>
      <c r="G257" s="1"/>
    </row>
    <row r="258" spans="2:7" ht="18.75">
      <c r="B258" s="2"/>
      <c r="C258" s="2"/>
      <c r="D258" s="1"/>
      <c r="E258" s="1"/>
      <c r="F258" s="1"/>
      <c r="G258" s="1"/>
    </row>
    <row r="259" spans="2:7" ht="18.75">
      <c r="B259" s="2"/>
      <c r="C259" s="2"/>
      <c r="D259" s="1"/>
      <c r="E259" s="1"/>
      <c r="F259" s="1"/>
      <c r="G259" s="1"/>
    </row>
    <row r="260" spans="2:7" ht="18.75">
      <c r="B260" s="2"/>
      <c r="C260" s="2"/>
      <c r="D260" s="1"/>
      <c r="E260" s="1"/>
      <c r="F260" s="1"/>
      <c r="G260" s="1"/>
    </row>
    <row r="261" spans="2:7" ht="18.75">
      <c r="B261" s="2"/>
      <c r="C261" s="2"/>
      <c r="D261" s="1"/>
      <c r="E261" s="1"/>
      <c r="F261" s="1"/>
      <c r="G261" s="1"/>
    </row>
    <row r="262" spans="2:7" ht="18.75">
      <c r="B262" s="2"/>
      <c r="C262" s="2"/>
      <c r="D262" s="1"/>
      <c r="E262" s="1"/>
      <c r="F262" s="1"/>
      <c r="G262" s="1"/>
    </row>
    <row r="263" spans="2:7" ht="18.75">
      <c r="B263" s="2"/>
      <c r="C263" s="2"/>
      <c r="D263" s="1"/>
      <c r="E263" s="1"/>
      <c r="F263" s="1"/>
      <c r="G263" s="1"/>
    </row>
    <row r="264" spans="2:7" ht="18.75">
      <c r="B264" s="2"/>
      <c r="C264" s="2"/>
      <c r="D264" s="1"/>
      <c r="E264" s="1"/>
      <c r="F264" s="1"/>
      <c r="G264" s="1"/>
    </row>
    <row r="265" spans="2:7" ht="18.75">
      <c r="B265" s="2"/>
      <c r="C265" s="2"/>
      <c r="D265" s="1"/>
      <c r="E265" s="1"/>
      <c r="F265" s="1"/>
      <c r="G265" s="1"/>
    </row>
    <row r="266" spans="2:7" ht="18.75">
      <c r="B266" s="2"/>
      <c r="C266" s="2"/>
      <c r="D266" s="1"/>
      <c r="E266" s="1"/>
      <c r="F266" s="1"/>
      <c r="G266" s="1"/>
    </row>
    <row r="267" spans="2:7" ht="18.75">
      <c r="B267" s="2"/>
      <c r="C267" s="2"/>
      <c r="D267" s="1"/>
      <c r="E267" s="1"/>
      <c r="F267" s="1"/>
      <c r="G267" s="1"/>
    </row>
    <row r="268" spans="2:7" ht="18.75">
      <c r="B268" s="2"/>
      <c r="C268" s="2"/>
      <c r="D268" s="1"/>
      <c r="E268" s="1"/>
      <c r="F268" s="1"/>
      <c r="G268" s="1"/>
    </row>
    <row r="269" spans="2:7" ht="18.75">
      <c r="B269" s="2"/>
      <c r="C269" s="2"/>
      <c r="D269" s="1"/>
      <c r="E269" s="1"/>
      <c r="F269" s="1"/>
      <c r="G269" s="1"/>
    </row>
    <row r="270" spans="2:7" ht="18.75">
      <c r="B270" s="2"/>
      <c r="C270" s="2"/>
      <c r="D270" s="1"/>
      <c r="E270" s="1"/>
      <c r="F270" s="1"/>
      <c r="G270" s="1"/>
    </row>
    <row r="271" spans="2:7" ht="18.75">
      <c r="B271" s="2"/>
      <c r="C271" s="2"/>
      <c r="D271" s="1"/>
      <c r="E271" s="1"/>
      <c r="F271" s="1"/>
      <c r="G271" s="1"/>
    </row>
    <row r="272" spans="2:7" ht="18.75">
      <c r="B272" s="2"/>
      <c r="C272" s="2"/>
      <c r="D272" s="1"/>
      <c r="E272" s="1"/>
      <c r="F272" s="1"/>
      <c r="G272" s="1"/>
    </row>
    <row r="273" spans="2:7" ht="18.75">
      <c r="B273" s="2"/>
      <c r="C273" s="2"/>
      <c r="D273" s="1"/>
      <c r="E273" s="1"/>
      <c r="F273" s="1"/>
      <c r="G273" s="1"/>
    </row>
    <row r="274" spans="2:7" ht="18.75">
      <c r="B274" s="2"/>
      <c r="C274" s="2"/>
      <c r="D274" s="1"/>
      <c r="E274" s="1"/>
      <c r="F274" s="1"/>
      <c r="G274" s="1"/>
    </row>
    <row r="275" spans="2:7" ht="18.75">
      <c r="B275" s="2"/>
      <c r="C275" s="2"/>
      <c r="D275" s="1"/>
      <c r="E275" s="1"/>
      <c r="F275" s="1"/>
      <c r="G275" s="1"/>
    </row>
    <row r="276" spans="2:7" ht="18.75">
      <c r="B276" s="2"/>
      <c r="C276" s="2"/>
      <c r="D276" s="1"/>
      <c r="E276" s="1"/>
      <c r="F276" s="1"/>
      <c r="G276" s="1"/>
    </row>
    <row r="277" spans="2:7" ht="18.75">
      <c r="B277" s="2"/>
      <c r="C277" s="2"/>
      <c r="D277" s="1"/>
      <c r="E277" s="1"/>
      <c r="F277" s="1"/>
      <c r="G277" s="1"/>
    </row>
    <row r="278" spans="2:7" ht="18.75">
      <c r="B278" s="2"/>
      <c r="C278" s="2"/>
      <c r="D278" s="1"/>
      <c r="E278" s="1"/>
      <c r="F278" s="1"/>
      <c r="G278" s="1"/>
    </row>
    <row r="279" spans="2:7" ht="18.75">
      <c r="B279" s="2"/>
      <c r="C279" s="2"/>
      <c r="D279" s="1"/>
      <c r="E279" s="1"/>
      <c r="F279" s="1"/>
      <c r="G279" s="1"/>
    </row>
    <row r="280" spans="2:7" ht="18.75">
      <c r="B280" s="2"/>
      <c r="C280" s="2"/>
      <c r="D280" s="1"/>
      <c r="E280" s="1"/>
      <c r="F280" s="1"/>
      <c r="G280" s="1"/>
    </row>
    <row r="281" spans="2:7" ht="18.75">
      <c r="B281" s="2"/>
      <c r="C281" s="2"/>
      <c r="D281" s="1"/>
      <c r="E281" s="1"/>
      <c r="F281" s="1"/>
      <c r="G281" s="1"/>
    </row>
    <row r="282" spans="2:7" ht="18.75">
      <c r="B282" s="2"/>
      <c r="C282" s="2"/>
      <c r="D282" s="1"/>
      <c r="E282" s="1"/>
      <c r="F282" s="1"/>
      <c r="G282" s="1"/>
    </row>
    <row r="283" spans="2:7" ht="18.75">
      <c r="B283" s="2"/>
      <c r="C283" s="2"/>
      <c r="D283" s="1"/>
      <c r="E283" s="1"/>
      <c r="F283" s="1"/>
      <c r="G283" s="1"/>
    </row>
    <row r="284" spans="2:7" ht="18.75">
      <c r="B284" s="2"/>
      <c r="C284" s="2"/>
      <c r="D284" s="1"/>
      <c r="E284" s="1"/>
      <c r="F284" s="1"/>
      <c r="G284" s="1"/>
    </row>
    <row r="285" spans="2:7" ht="18.75">
      <c r="B285" s="2"/>
      <c r="C285" s="2"/>
      <c r="D285" s="1"/>
      <c r="E285" s="1"/>
      <c r="F285" s="1"/>
      <c r="G285" s="1"/>
    </row>
    <row r="286" spans="2:7" ht="18.75">
      <c r="B286" s="2"/>
      <c r="C286" s="2"/>
      <c r="D286" s="1"/>
      <c r="E286" s="1"/>
      <c r="F286" s="1"/>
      <c r="G286" s="1"/>
    </row>
    <row r="287" spans="2:7" ht="18.75">
      <c r="B287" s="2"/>
      <c r="C287" s="2"/>
      <c r="D287" s="1"/>
      <c r="E287" s="1"/>
      <c r="F287" s="1"/>
      <c r="G287" s="1"/>
    </row>
    <row r="288" spans="2:7" ht="18.75">
      <c r="B288" s="2"/>
      <c r="C288" s="2"/>
      <c r="D288" s="1"/>
      <c r="E288" s="1"/>
      <c r="F288" s="1"/>
      <c r="G288" s="1"/>
    </row>
    <row r="289" spans="2:7" ht="18.75">
      <c r="B289" s="2"/>
      <c r="C289" s="2"/>
      <c r="D289" s="1"/>
      <c r="E289" s="1"/>
      <c r="F289" s="1"/>
      <c r="G289" s="1"/>
    </row>
    <row r="290" spans="2:7" ht="18.75">
      <c r="B290" s="2"/>
      <c r="C290" s="2"/>
      <c r="D290" s="1"/>
      <c r="E290" s="1"/>
      <c r="F290" s="1"/>
      <c r="G290" s="1"/>
    </row>
    <row r="291" spans="2:7" ht="18.75">
      <c r="B291" s="2"/>
      <c r="C291" s="2"/>
      <c r="D291" s="1"/>
      <c r="E291" s="1"/>
      <c r="F291" s="1"/>
      <c r="G291" s="1"/>
    </row>
    <row r="292" spans="2:7" ht="18.75">
      <c r="B292" s="2"/>
      <c r="C292" s="2"/>
      <c r="D292" s="1"/>
      <c r="E292" s="1"/>
      <c r="F292" s="1"/>
      <c r="G292" s="1"/>
    </row>
    <row r="293" spans="2:7" ht="18.75">
      <c r="B293" s="2"/>
      <c r="C293" s="2"/>
      <c r="D293" s="1"/>
      <c r="E293" s="1"/>
      <c r="F293" s="1"/>
      <c r="G293" s="1"/>
    </row>
    <row r="294" spans="2:7" ht="18.75">
      <c r="B294" s="2"/>
      <c r="C294" s="2"/>
      <c r="D294" s="1"/>
      <c r="E294" s="1"/>
      <c r="F294" s="1"/>
      <c r="G294" s="1"/>
    </row>
    <row r="295" spans="2:7" ht="18.75">
      <c r="B295" s="2"/>
      <c r="C295" s="2"/>
      <c r="D295" s="1"/>
      <c r="E295" s="1"/>
      <c r="F295" s="1"/>
      <c r="G295" s="1"/>
    </row>
    <row r="296" spans="2:7" ht="18.75">
      <c r="B296" s="2"/>
      <c r="C296" s="2"/>
      <c r="D296" s="1"/>
      <c r="E296" s="1"/>
      <c r="F296" s="1"/>
      <c r="G296" s="1"/>
    </row>
    <row r="297" spans="2:7" ht="18.75">
      <c r="B297" s="2"/>
      <c r="C297" s="2"/>
      <c r="D297" s="1"/>
      <c r="E297" s="1"/>
      <c r="F297" s="1"/>
      <c r="G297" s="1"/>
    </row>
    <row r="298" spans="2:7" ht="18.75">
      <c r="B298" s="2"/>
      <c r="C298" s="2"/>
      <c r="D298" s="1"/>
      <c r="E298" s="1"/>
      <c r="F298" s="1"/>
      <c r="G298" s="1"/>
    </row>
    <row r="299" spans="2:7" ht="18.75">
      <c r="B299" s="2"/>
      <c r="C299" s="2"/>
      <c r="D299" s="1"/>
      <c r="E299" s="1"/>
      <c r="F299" s="1"/>
      <c r="G299" s="1"/>
    </row>
    <row r="300" spans="2:7" ht="18.75">
      <c r="B300" s="2"/>
      <c r="C300" s="2"/>
      <c r="D300" s="1"/>
      <c r="E300" s="1"/>
      <c r="F300" s="1"/>
      <c r="G300" s="1"/>
    </row>
    <row r="301" spans="2:7" ht="18.75">
      <c r="B301" s="2"/>
      <c r="C301" s="2"/>
      <c r="D301" s="1"/>
      <c r="E301" s="1"/>
      <c r="F301" s="1"/>
      <c r="G301" s="1"/>
    </row>
    <row r="302" spans="2:7" ht="18.75">
      <c r="B302" s="2"/>
      <c r="C302" s="2"/>
      <c r="D302" s="1"/>
      <c r="E302" s="1"/>
      <c r="F302" s="1"/>
      <c r="G302" s="1"/>
    </row>
    <row r="303" spans="2:7" ht="18.75">
      <c r="B303" s="2"/>
      <c r="C303" s="2"/>
      <c r="D303" s="1"/>
      <c r="E303" s="1"/>
      <c r="F303" s="1"/>
      <c r="G303" s="1"/>
    </row>
    <row r="304" spans="2:7" ht="18.75">
      <c r="B304" s="2"/>
      <c r="C304" s="2"/>
      <c r="D304" s="1"/>
      <c r="E304" s="1"/>
      <c r="F304" s="1"/>
      <c r="G304" s="1"/>
    </row>
    <row r="305" spans="2:7" ht="18.75">
      <c r="B305" s="2"/>
      <c r="C305" s="2"/>
      <c r="D305" s="1"/>
      <c r="E305" s="1"/>
      <c r="F305" s="1"/>
      <c r="G305" s="1"/>
    </row>
    <row r="306" spans="2:7" ht="18.75">
      <c r="B306" s="2"/>
      <c r="C306" s="2"/>
      <c r="D306" s="1"/>
      <c r="E306" s="1"/>
      <c r="F306" s="1"/>
      <c r="G306" s="1"/>
    </row>
    <row r="307" spans="2:7" ht="18.75">
      <c r="B307" s="2"/>
      <c r="C307" s="2"/>
      <c r="D307" s="1"/>
      <c r="E307" s="1"/>
      <c r="F307" s="1"/>
      <c r="G307" s="1"/>
    </row>
    <row r="308" spans="2:7" ht="18.75">
      <c r="B308" s="2"/>
      <c r="C308" s="2"/>
      <c r="D308" s="1"/>
      <c r="E308" s="1"/>
      <c r="F308" s="1"/>
      <c r="G308" s="1"/>
    </row>
    <row r="309" spans="2:7" ht="18.75">
      <c r="B309" s="2"/>
      <c r="C309" s="2"/>
      <c r="D309" s="1"/>
      <c r="E309" s="1"/>
      <c r="F309" s="1"/>
      <c r="G309" s="1"/>
    </row>
    <row r="310" spans="2:7" ht="18.75">
      <c r="B310" s="2"/>
      <c r="C310" s="2"/>
      <c r="D310" s="1"/>
      <c r="E310" s="1"/>
      <c r="F310" s="1"/>
      <c r="G310" s="1"/>
    </row>
    <row r="311" spans="2:7" ht="18.75">
      <c r="B311" s="2"/>
      <c r="C311" s="2"/>
      <c r="D311" s="1"/>
      <c r="E311" s="1"/>
      <c r="F311" s="1"/>
      <c r="G311" s="1"/>
    </row>
    <row r="312" spans="2:7" ht="18.75">
      <c r="B312" s="2"/>
      <c r="C312" s="2"/>
      <c r="D312" s="1"/>
      <c r="E312" s="1"/>
      <c r="F312" s="1"/>
      <c r="G312" s="1"/>
    </row>
    <row r="313" spans="2:7" ht="18.75">
      <c r="B313" s="2"/>
      <c r="C313" s="2"/>
      <c r="D313" s="1"/>
      <c r="E313" s="1"/>
      <c r="F313" s="1"/>
      <c r="G313" s="1"/>
    </row>
    <row r="314" spans="2:7" ht="18.75">
      <c r="B314" s="2"/>
      <c r="C314" s="2"/>
      <c r="D314" s="1"/>
      <c r="E314" s="1"/>
      <c r="F314" s="1"/>
      <c r="G314" s="1"/>
    </row>
    <row r="315" spans="2:7" ht="18.75">
      <c r="B315" s="2"/>
      <c r="C315" s="2"/>
      <c r="D315" s="1"/>
      <c r="E315" s="1"/>
      <c r="F315" s="1"/>
      <c r="G315" s="1"/>
    </row>
    <row r="316" spans="2:7" ht="18.75">
      <c r="B316" s="2"/>
      <c r="C316" s="2"/>
      <c r="D316" s="1"/>
      <c r="E316" s="1"/>
      <c r="F316" s="1"/>
      <c r="G316" s="1"/>
    </row>
    <row r="317" spans="2:7" ht="18.75">
      <c r="B317" s="2"/>
      <c r="C317" s="2"/>
      <c r="D317" s="1"/>
      <c r="E317" s="1"/>
      <c r="F317" s="1"/>
      <c r="G317" s="1"/>
    </row>
    <row r="318" spans="2:7" ht="18.75">
      <c r="B318" s="2"/>
      <c r="C318" s="2"/>
      <c r="D318" s="1"/>
      <c r="E318" s="1"/>
      <c r="F318" s="1"/>
      <c r="G318" s="1"/>
    </row>
    <row r="319" spans="2:7" ht="18.75">
      <c r="B319" s="2"/>
      <c r="C319" s="2"/>
      <c r="D319" s="1"/>
      <c r="E319" s="1"/>
      <c r="F319" s="1"/>
      <c r="G319" s="1"/>
    </row>
    <row r="320" spans="2:7" ht="18.75">
      <c r="B320" s="2"/>
      <c r="C320" s="2"/>
      <c r="D320" s="1"/>
      <c r="E320" s="1"/>
      <c r="F320" s="1"/>
      <c r="G320" s="1"/>
    </row>
    <row r="321" spans="2:7" ht="18.75">
      <c r="B321" s="2"/>
      <c r="C321" s="2"/>
      <c r="D321" s="1"/>
      <c r="E321" s="1"/>
      <c r="F321" s="1"/>
      <c r="G321" s="1"/>
    </row>
    <row r="322" spans="2:7" ht="18.75">
      <c r="B322" s="2"/>
      <c r="C322" s="2"/>
      <c r="D322" s="1"/>
      <c r="E322" s="1"/>
      <c r="F322" s="1"/>
      <c r="G322" s="1"/>
    </row>
    <row r="323" spans="2:7" ht="18.75">
      <c r="B323" s="2"/>
      <c r="C323" s="2"/>
      <c r="D323" s="1"/>
      <c r="E323" s="1"/>
      <c r="F323" s="1"/>
      <c r="G323" s="1"/>
    </row>
    <row r="324" spans="2:7" ht="18.75">
      <c r="B324" s="2"/>
      <c r="C324" s="2"/>
      <c r="D324" s="1"/>
      <c r="E324" s="1"/>
      <c r="F324" s="1"/>
      <c r="G324" s="1"/>
    </row>
    <row r="325" spans="2:7" ht="18.75">
      <c r="B325" s="2"/>
      <c r="C325" s="2"/>
      <c r="D325" s="1"/>
      <c r="E325" s="1"/>
      <c r="F325" s="1"/>
      <c r="G325" s="1"/>
    </row>
    <row r="326" spans="2:7" ht="18.75">
      <c r="B326" s="2"/>
      <c r="C326" s="2"/>
      <c r="D326" s="1"/>
      <c r="E326" s="1"/>
      <c r="F326" s="1"/>
      <c r="G326" s="1"/>
    </row>
    <row r="327" spans="2:7" ht="18.75">
      <c r="B327" s="2"/>
      <c r="C327" s="2"/>
      <c r="D327" s="1"/>
      <c r="E327" s="1"/>
      <c r="F327" s="1"/>
      <c r="G327" s="1"/>
    </row>
    <row r="328" spans="2:7" ht="18.75">
      <c r="B328" s="2"/>
      <c r="C328" s="2"/>
      <c r="D328" s="1"/>
      <c r="E328" s="1"/>
      <c r="F328" s="1"/>
      <c r="G328" s="1"/>
    </row>
    <row r="329" spans="2:7" ht="18.75">
      <c r="B329" s="2"/>
      <c r="C329" s="2"/>
      <c r="D329" s="1"/>
      <c r="E329" s="1"/>
      <c r="F329" s="1"/>
      <c r="G329" s="1"/>
    </row>
    <row r="330" spans="2:7" ht="18.75">
      <c r="B330" s="2"/>
      <c r="C330" s="2"/>
      <c r="D330" s="1"/>
      <c r="E330" s="1"/>
      <c r="F330" s="1"/>
      <c r="G330" s="1"/>
    </row>
    <row r="331" spans="2:7" ht="18.75">
      <c r="B331" s="2"/>
      <c r="C331" s="2"/>
      <c r="D331" s="1"/>
      <c r="E331" s="1"/>
      <c r="F331" s="1"/>
      <c r="G331" s="1"/>
    </row>
    <row r="332" spans="2:7" ht="18.75">
      <c r="B332" s="2"/>
      <c r="C332" s="2"/>
      <c r="D332" s="1"/>
      <c r="E332" s="1"/>
      <c r="F332" s="1"/>
      <c r="G332" s="1"/>
    </row>
    <row r="333" spans="2:7" ht="18.75">
      <c r="B333" s="2"/>
      <c r="C333" s="2"/>
      <c r="D333" s="1"/>
      <c r="E333" s="1"/>
      <c r="F333" s="1"/>
      <c r="G333" s="1"/>
    </row>
    <row r="334" spans="2:7" ht="18.75">
      <c r="B334" s="2"/>
      <c r="C334" s="2"/>
      <c r="D334" s="1"/>
      <c r="E334" s="1"/>
      <c r="F334" s="1"/>
      <c r="G334" s="1"/>
    </row>
    <row r="335" spans="2:7" ht="18.75">
      <c r="B335" s="2"/>
      <c r="C335" s="2"/>
      <c r="D335" s="1"/>
      <c r="E335" s="1"/>
      <c r="F335" s="1"/>
      <c r="G335" s="1"/>
    </row>
    <row r="336" spans="2:7" ht="18.75">
      <c r="B336" s="2"/>
      <c r="C336" s="2"/>
      <c r="D336" s="1"/>
      <c r="E336" s="1"/>
      <c r="F336" s="1"/>
      <c r="G336" s="1"/>
    </row>
    <row r="337" spans="2:7" ht="18.75">
      <c r="B337" s="2"/>
      <c r="C337" s="2"/>
      <c r="D337" s="1"/>
      <c r="E337" s="1"/>
      <c r="F337" s="1"/>
      <c r="G337" s="1"/>
    </row>
    <row r="338" spans="2:7" ht="18.75">
      <c r="B338" s="2"/>
      <c r="C338" s="2"/>
      <c r="D338" s="1"/>
      <c r="E338" s="1"/>
      <c r="F338" s="1"/>
      <c r="G338" s="1"/>
    </row>
    <row r="339" spans="2:7" ht="18.75">
      <c r="B339" s="2"/>
      <c r="C339" s="2"/>
      <c r="D339" s="1"/>
      <c r="E339" s="1"/>
      <c r="F339" s="1"/>
      <c r="G339" s="1"/>
    </row>
    <row r="340" spans="2:7" ht="18.75">
      <c r="B340" s="2"/>
      <c r="C340" s="2"/>
      <c r="D340" s="1"/>
      <c r="E340" s="1"/>
      <c r="F340" s="1"/>
      <c r="G340" s="1"/>
    </row>
    <row r="341" spans="2:7" ht="18.75">
      <c r="B341" s="2"/>
      <c r="C341" s="2"/>
      <c r="D341" s="1"/>
      <c r="E341" s="1"/>
      <c r="F341" s="1"/>
      <c r="G341" s="1"/>
    </row>
    <row r="342" spans="2:7" ht="18.75">
      <c r="B342" s="2"/>
      <c r="C342" s="2"/>
      <c r="D342" s="1"/>
      <c r="E342" s="1"/>
      <c r="F342" s="1"/>
      <c r="G342" s="1"/>
    </row>
    <row r="343" spans="2:7" ht="18.75">
      <c r="B343" s="2"/>
      <c r="C343" s="2"/>
      <c r="D343" s="1"/>
      <c r="E343" s="1"/>
      <c r="F343" s="1"/>
      <c r="G343" s="1"/>
    </row>
    <row r="344" spans="2:7" ht="18.75">
      <c r="B344" s="2"/>
      <c r="C344" s="2"/>
      <c r="D344" s="1"/>
      <c r="E344" s="1"/>
      <c r="F344" s="1"/>
      <c r="G344" s="1"/>
    </row>
    <row r="345" spans="2:7" ht="18.75">
      <c r="B345" s="2"/>
      <c r="C345" s="2"/>
      <c r="D345" s="1"/>
      <c r="E345" s="1"/>
      <c r="F345" s="1"/>
      <c r="G345" s="1"/>
    </row>
    <row r="346" spans="2:7" ht="18.75">
      <c r="B346" s="2"/>
      <c r="C346" s="2"/>
      <c r="D346" s="1"/>
      <c r="E346" s="1"/>
      <c r="F346" s="1"/>
      <c r="G346" s="1"/>
    </row>
    <row r="347" spans="2:7" ht="18.75">
      <c r="B347" s="2"/>
      <c r="C347" s="2"/>
      <c r="D347" s="1"/>
      <c r="E347" s="1"/>
      <c r="F347" s="1"/>
      <c r="G347" s="1"/>
    </row>
    <row r="348" spans="2:7" ht="18.75">
      <c r="B348" s="2"/>
      <c r="C348" s="2"/>
      <c r="D348" s="1"/>
      <c r="E348" s="1"/>
      <c r="F348" s="1"/>
      <c r="G348" s="1"/>
    </row>
    <row r="349" spans="2:7" ht="18.75">
      <c r="B349" s="2"/>
      <c r="C349" s="2"/>
      <c r="D349" s="1"/>
      <c r="E349" s="1"/>
      <c r="F349" s="1"/>
      <c r="G349" s="1"/>
    </row>
    <row r="350" spans="2:7" ht="18.75">
      <c r="B350" s="2"/>
      <c r="C350" s="2"/>
      <c r="D350" s="1"/>
      <c r="E350" s="1"/>
      <c r="F350" s="1"/>
      <c r="G350" s="1"/>
    </row>
    <row r="351" spans="2:7" ht="18.75">
      <c r="B351" s="2"/>
      <c r="C351" s="2"/>
      <c r="D351" s="1"/>
      <c r="E351" s="1"/>
      <c r="F351" s="1"/>
      <c r="G351" s="1"/>
    </row>
    <row r="352" spans="2:7" ht="18.75">
      <c r="B352" s="2"/>
      <c r="C352" s="2"/>
      <c r="D352" s="1"/>
      <c r="E352" s="1"/>
      <c r="F352" s="1"/>
      <c r="G352" s="1"/>
    </row>
    <row r="353" spans="2:7" ht="18.75">
      <c r="B353" s="2"/>
      <c r="C353" s="2"/>
      <c r="D353" s="1"/>
      <c r="E353" s="1"/>
      <c r="F353" s="1"/>
      <c r="G353" s="1"/>
    </row>
    <row r="354" spans="2:7" ht="18.75">
      <c r="B354" s="2"/>
      <c r="C354" s="2"/>
      <c r="D354" s="1"/>
      <c r="E354" s="1"/>
      <c r="F354" s="1"/>
      <c r="G354" s="1"/>
    </row>
    <row r="355" spans="2:7" ht="18.75">
      <c r="B355" s="2"/>
      <c r="C355" s="2"/>
      <c r="D355" s="1"/>
      <c r="E355" s="1"/>
      <c r="F355" s="1"/>
      <c r="G355" s="1"/>
    </row>
    <row r="356" spans="2:7" ht="18.75">
      <c r="B356" s="2"/>
      <c r="C356" s="2"/>
      <c r="D356" s="1"/>
      <c r="E356" s="1"/>
      <c r="F356" s="1"/>
      <c r="G356" s="1"/>
    </row>
    <row r="357" spans="2:7" ht="18.75">
      <c r="B357" s="2"/>
      <c r="C357" s="2"/>
      <c r="D357" s="1"/>
      <c r="E357" s="1"/>
      <c r="F357" s="1"/>
      <c r="G357" s="1"/>
    </row>
    <row r="358" spans="2:7" ht="18.75">
      <c r="B358" s="2"/>
      <c r="C358" s="2"/>
      <c r="D358" s="1"/>
      <c r="E358" s="1"/>
      <c r="F358" s="1"/>
      <c r="G358" s="1"/>
    </row>
    <row r="359" spans="2:7" ht="18.75">
      <c r="B359" s="2"/>
      <c r="C359" s="2"/>
      <c r="D359" s="1"/>
      <c r="E359" s="1"/>
      <c r="F359" s="1"/>
      <c r="G359" s="1"/>
    </row>
    <row r="360" spans="2:7" ht="18.75">
      <c r="B360" s="2"/>
      <c r="C360" s="2"/>
      <c r="D360" s="1"/>
      <c r="E360" s="1"/>
      <c r="F360" s="1"/>
      <c r="G360" s="1"/>
    </row>
    <row r="361" spans="2:7" ht="18.75">
      <c r="B361" s="2"/>
      <c r="C361" s="2"/>
      <c r="D361" s="1"/>
      <c r="E361" s="1"/>
      <c r="F361" s="1"/>
      <c r="G361" s="1"/>
    </row>
    <row r="362" spans="2:7" ht="18.75">
      <c r="B362" s="2"/>
      <c r="C362" s="2"/>
      <c r="D362" s="1"/>
      <c r="E362" s="1"/>
      <c r="F362" s="1"/>
      <c r="G362" s="1"/>
    </row>
    <row r="363" spans="2:7" ht="18.75">
      <c r="B363" s="2"/>
      <c r="C363" s="2"/>
      <c r="D363" s="1"/>
      <c r="E363" s="1"/>
      <c r="F363" s="1"/>
      <c r="G363" s="1"/>
    </row>
    <row r="364" spans="2:7" ht="18.75">
      <c r="B364" s="2"/>
      <c r="C364" s="2"/>
      <c r="D364" s="1"/>
      <c r="E364" s="1"/>
      <c r="F364" s="1"/>
      <c r="G364" s="1"/>
    </row>
    <row r="365" spans="2:7" ht="18.75">
      <c r="B365" s="2"/>
      <c r="C365" s="2"/>
      <c r="D365" s="1"/>
      <c r="E365" s="1"/>
      <c r="F365" s="1"/>
      <c r="G365" s="1"/>
    </row>
    <row r="366" spans="2:7" ht="18.75">
      <c r="B366" s="2"/>
      <c r="C366" s="2"/>
      <c r="D366" s="1"/>
      <c r="E366" s="1"/>
      <c r="F366" s="1"/>
      <c r="G366" s="1"/>
    </row>
    <row r="367" spans="2:7" ht="18.75">
      <c r="B367" s="2"/>
      <c r="C367" s="2"/>
      <c r="D367" s="1"/>
      <c r="E367" s="1"/>
      <c r="F367" s="1"/>
      <c r="G367" s="1"/>
    </row>
    <row r="368" spans="2:7" ht="18.75">
      <c r="B368" s="2"/>
      <c r="C368" s="2"/>
      <c r="D368" s="1"/>
      <c r="E368" s="1"/>
      <c r="F368" s="1"/>
      <c r="G368" s="1"/>
    </row>
    <row r="369" spans="2:7" ht="18.75">
      <c r="B369" s="2"/>
      <c r="C369" s="2"/>
      <c r="D369" s="1"/>
      <c r="E369" s="1"/>
      <c r="F369" s="1"/>
      <c r="G369" s="1"/>
    </row>
    <row r="370" spans="2:7" ht="18.75">
      <c r="B370" s="2"/>
      <c r="C370" s="2"/>
      <c r="D370" s="1"/>
      <c r="E370" s="1"/>
      <c r="F370" s="1"/>
      <c r="G370" s="1"/>
    </row>
    <row r="371" spans="2:7" ht="18.75">
      <c r="B371" s="2"/>
      <c r="C371" s="2"/>
      <c r="D371" s="1"/>
      <c r="E371" s="1"/>
      <c r="F371" s="1"/>
      <c r="G371" s="1"/>
    </row>
    <row r="372" spans="2:7" ht="18.75">
      <c r="B372" s="2"/>
      <c r="C372" s="2"/>
      <c r="D372" s="1"/>
      <c r="E372" s="1"/>
      <c r="F372" s="1"/>
      <c r="G372" s="1"/>
    </row>
    <row r="373" spans="2:7" ht="18.75">
      <c r="B373" s="2"/>
      <c r="C373" s="2"/>
      <c r="D373" s="1"/>
      <c r="E373" s="1"/>
      <c r="F373" s="1"/>
      <c r="G373" s="1"/>
    </row>
    <row r="374" spans="2:7" ht="18.75">
      <c r="B374" s="2"/>
      <c r="C374" s="2"/>
      <c r="D374" s="1"/>
      <c r="E374" s="1"/>
      <c r="F374" s="1"/>
      <c r="G374" s="1"/>
    </row>
    <row r="375" spans="2:7" ht="18.75">
      <c r="B375" s="2"/>
      <c r="C375" s="2"/>
      <c r="D375" s="1"/>
      <c r="E375" s="1"/>
      <c r="F375" s="1"/>
      <c r="G375" s="1"/>
    </row>
    <row r="376" spans="2:7" ht="18.75">
      <c r="B376" s="2"/>
      <c r="C376" s="2"/>
      <c r="D376" s="1"/>
      <c r="E376" s="1"/>
      <c r="F376" s="1"/>
      <c r="G376" s="1"/>
    </row>
    <row r="377" spans="2:7" ht="18.75">
      <c r="B377" s="2"/>
      <c r="C377" s="2"/>
      <c r="D377" s="1"/>
      <c r="E377" s="1"/>
      <c r="F377" s="1"/>
      <c r="G377" s="1"/>
    </row>
    <row r="378" spans="2:7" ht="18.75">
      <c r="B378" s="2"/>
      <c r="C378" s="2"/>
      <c r="D378" s="1"/>
      <c r="E378" s="1"/>
      <c r="F378" s="1"/>
      <c r="G378" s="1"/>
    </row>
    <row r="379" spans="2:7" ht="18.75">
      <c r="B379" s="2"/>
      <c r="C379" s="2"/>
      <c r="D379" s="1"/>
      <c r="E379" s="1"/>
      <c r="F379" s="1"/>
      <c r="G379" s="1"/>
    </row>
    <row r="380" spans="2:7" ht="18.75">
      <c r="B380" s="2"/>
      <c r="C380" s="2"/>
      <c r="D380" s="1"/>
      <c r="E380" s="1"/>
      <c r="F380" s="1"/>
      <c r="G380" s="1"/>
    </row>
    <row r="381" spans="2:7" ht="18.75">
      <c r="B381" s="2"/>
      <c r="C381" s="2"/>
      <c r="D381" s="1"/>
      <c r="E381" s="1"/>
      <c r="F381" s="1"/>
      <c r="G381" s="1"/>
    </row>
    <row r="382" spans="2:7" ht="18.75">
      <c r="B382" s="2"/>
      <c r="C382" s="2"/>
      <c r="D382" s="1"/>
      <c r="E382" s="1"/>
      <c r="F382" s="1"/>
      <c r="G382" s="1"/>
    </row>
    <row r="383" spans="2:7" ht="18.75">
      <c r="B383" s="2"/>
      <c r="C383" s="2"/>
      <c r="D383" s="1"/>
      <c r="E383" s="1"/>
      <c r="F383" s="1"/>
      <c r="G383" s="1"/>
    </row>
    <row r="384" spans="2:7" ht="18.75">
      <c r="B384" s="2"/>
      <c r="C384" s="2"/>
      <c r="D384" s="1"/>
      <c r="E384" s="1"/>
      <c r="F384" s="1"/>
      <c r="G384" s="1"/>
    </row>
    <row r="385" spans="2:7" ht="18.75">
      <c r="B385" s="2"/>
      <c r="C385" s="2"/>
      <c r="D385" s="1"/>
      <c r="E385" s="1"/>
      <c r="F385" s="1"/>
      <c r="G385" s="1"/>
    </row>
    <row r="386" spans="2:7" ht="18.75">
      <c r="B386" s="2"/>
      <c r="C386" s="2"/>
      <c r="D386" s="1"/>
      <c r="E386" s="1"/>
      <c r="F386" s="1"/>
      <c r="G386" s="1"/>
    </row>
    <row r="387" spans="2:7" ht="18.75">
      <c r="B387" s="2"/>
      <c r="C387" s="2"/>
      <c r="D387" s="1"/>
      <c r="E387" s="1"/>
      <c r="F387" s="1"/>
      <c r="G387" s="1"/>
    </row>
    <row r="388" spans="2:7" ht="18.75">
      <c r="B388" s="2"/>
      <c r="C388" s="2"/>
      <c r="D388" s="1"/>
      <c r="E388" s="1"/>
      <c r="F388" s="1"/>
      <c r="G388" s="1"/>
    </row>
    <row r="389" spans="2:7" ht="18.75">
      <c r="B389" s="2"/>
      <c r="C389" s="2"/>
      <c r="D389" s="1"/>
      <c r="E389" s="1"/>
      <c r="F389" s="1"/>
      <c r="G389" s="1"/>
    </row>
    <row r="390" spans="2:7" ht="18.75">
      <c r="B390" s="2"/>
      <c r="C390" s="2"/>
      <c r="D390" s="1"/>
      <c r="E390" s="1"/>
      <c r="F390" s="1"/>
      <c r="G390" s="1"/>
    </row>
    <row r="391" spans="2:7" ht="18.75">
      <c r="B391" s="2"/>
      <c r="C391" s="2"/>
      <c r="D391" s="1"/>
      <c r="E391" s="1"/>
      <c r="F391" s="1"/>
      <c r="G391" s="1"/>
    </row>
    <row r="392" spans="2:7" ht="18.75">
      <c r="B392" s="2"/>
      <c r="C392" s="2"/>
      <c r="D392" s="1"/>
      <c r="E392" s="1"/>
      <c r="F392" s="1"/>
      <c r="G392" s="1"/>
    </row>
    <row r="393" spans="2:7" ht="18.75">
      <c r="B393" s="2"/>
      <c r="C393" s="2"/>
      <c r="D393" s="1"/>
      <c r="E393" s="1"/>
      <c r="F393" s="1"/>
      <c r="G393" s="1"/>
    </row>
    <row r="394" spans="2:7" ht="18.75">
      <c r="B394" s="2"/>
      <c r="C394" s="2"/>
      <c r="D394" s="1"/>
      <c r="E394" s="1"/>
      <c r="F394" s="1"/>
      <c r="G394" s="1"/>
    </row>
    <row r="395" spans="2:7" ht="18.75">
      <c r="B395" s="2"/>
      <c r="C395" s="2"/>
      <c r="D395" s="1"/>
      <c r="E395" s="1"/>
      <c r="F395" s="1"/>
      <c r="G395" s="1"/>
    </row>
    <row r="396" spans="2:7" ht="18.75">
      <c r="B396" s="2"/>
      <c r="C396" s="2"/>
      <c r="D396" s="1"/>
      <c r="E396" s="1"/>
      <c r="F396" s="1"/>
      <c r="G396" s="1"/>
    </row>
    <row r="397" spans="2:7" ht="18.75">
      <c r="B397" s="2"/>
      <c r="C397" s="2"/>
      <c r="D397" s="1"/>
      <c r="E397" s="1"/>
      <c r="F397" s="1"/>
      <c r="G397" s="1"/>
    </row>
    <row r="398" spans="2:7" ht="18.75">
      <c r="B398" s="2"/>
      <c r="C398" s="2"/>
      <c r="D398" s="1"/>
      <c r="E398" s="1"/>
      <c r="F398" s="1"/>
      <c r="G398" s="1"/>
    </row>
    <row r="399" spans="2:7" ht="18.75">
      <c r="B399" s="2"/>
      <c r="C399" s="2"/>
      <c r="D399" s="1"/>
      <c r="E399" s="1"/>
      <c r="F399" s="1"/>
      <c r="G399" s="1"/>
    </row>
    <row r="400" spans="2:7" ht="18.75">
      <c r="B400" s="2"/>
      <c r="C400" s="2"/>
      <c r="D400" s="1"/>
      <c r="E400" s="1"/>
      <c r="F400" s="1"/>
      <c r="G400" s="1"/>
    </row>
    <row r="401" spans="2:7" ht="18.75">
      <c r="B401" s="2"/>
      <c r="C401" s="2"/>
      <c r="D401" s="1"/>
      <c r="E401" s="1"/>
      <c r="F401" s="1"/>
      <c r="G401" s="1"/>
    </row>
    <row r="402" spans="2:7" ht="18.75">
      <c r="B402" s="2"/>
      <c r="C402" s="2"/>
      <c r="D402" s="1"/>
      <c r="E402" s="1"/>
      <c r="F402" s="1"/>
      <c r="G402" s="1"/>
    </row>
    <row r="403" spans="2:7" ht="18.75">
      <c r="B403" s="2"/>
      <c r="C403" s="2"/>
      <c r="D403" s="1"/>
      <c r="E403" s="1"/>
      <c r="F403" s="1"/>
      <c r="G403" s="1"/>
    </row>
    <row r="404" spans="2:7" ht="18.75">
      <c r="B404" s="2"/>
      <c r="C404" s="2"/>
      <c r="D404" s="1"/>
      <c r="E404" s="1"/>
      <c r="F404" s="1"/>
      <c r="G404" s="1"/>
    </row>
    <row r="405" spans="2:7" ht="18.75">
      <c r="B405" s="2"/>
      <c r="C405" s="2"/>
      <c r="D405" s="1"/>
      <c r="E405" s="1"/>
      <c r="F405" s="1"/>
      <c r="G405" s="1"/>
    </row>
    <row r="406" spans="2:7" ht="18.75">
      <c r="B406" s="2"/>
      <c r="C406" s="2"/>
      <c r="D406" s="1"/>
      <c r="E406" s="1"/>
      <c r="F406" s="1"/>
      <c r="G406" s="1"/>
    </row>
    <row r="407" spans="2:7" ht="18.75">
      <c r="B407" s="2"/>
      <c r="C407" s="2"/>
      <c r="D407" s="1"/>
      <c r="E407" s="1"/>
      <c r="F407" s="1"/>
      <c r="G407" s="1"/>
    </row>
    <row r="408" spans="2:7" ht="18.75">
      <c r="B408" s="2"/>
      <c r="C408" s="2"/>
      <c r="D408" s="1"/>
      <c r="E408" s="1"/>
      <c r="F408" s="1"/>
      <c r="G408" s="1"/>
    </row>
    <row r="409" spans="2:7" ht="18.75">
      <c r="B409" s="2"/>
      <c r="C409" s="2"/>
      <c r="D409" s="1"/>
      <c r="E409" s="1"/>
      <c r="F409" s="1"/>
      <c r="G409" s="1"/>
    </row>
    <row r="410" spans="2:7" ht="18.75">
      <c r="B410" s="2"/>
      <c r="C410" s="2"/>
      <c r="D410" s="1"/>
      <c r="E410" s="1"/>
      <c r="F410" s="1"/>
      <c r="G410" s="1"/>
    </row>
    <row r="411" spans="2:7" ht="18.75">
      <c r="B411" s="2"/>
      <c r="C411" s="2"/>
      <c r="D411" s="1"/>
      <c r="E411" s="1"/>
      <c r="F411" s="1"/>
      <c r="G411" s="1"/>
    </row>
    <row r="412" spans="2:7" ht="18.75">
      <c r="B412" s="2"/>
      <c r="C412" s="2"/>
      <c r="D412" s="1"/>
      <c r="E412" s="1"/>
      <c r="F412" s="1"/>
      <c r="G412" s="1"/>
    </row>
    <row r="413" spans="2:7" ht="18.75">
      <c r="B413" s="2"/>
      <c r="C413" s="2"/>
      <c r="D413" s="1"/>
      <c r="E413" s="1"/>
      <c r="F413" s="1"/>
      <c r="G413" s="1"/>
    </row>
    <row r="414" spans="2:7" ht="18.75">
      <c r="B414" s="2"/>
      <c r="C414" s="2"/>
      <c r="D414" s="1"/>
      <c r="E414" s="1"/>
      <c r="F414" s="1"/>
      <c r="G414" s="1"/>
    </row>
    <row r="415" spans="2:7" ht="18.75">
      <c r="B415" s="2"/>
      <c r="C415" s="2"/>
      <c r="D415" s="1"/>
      <c r="E415" s="1"/>
      <c r="F415" s="1"/>
      <c r="G415" s="1"/>
    </row>
    <row r="416" spans="2:7" ht="18.75">
      <c r="B416" s="2"/>
      <c r="C416" s="2"/>
      <c r="D416" s="1"/>
      <c r="E416" s="1"/>
      <c r="F416" s="1"/>
      <c r="G416" s="1"/>
    </row>
    <row r="417" spans="2:7" ht="18.75">
      <c r="B417" s="2"/>
      <c r="C417" s="2"/>
      <c r="D417" s="1"/>
      <c r="E417" s="1"/>
      <c r="F417" s="1"/>
      <c r="G417" s="1"/>
    </row>
    <row r="418" spans="2:7" ht="18.75">
      <c r="B418" s="2"/>
      <c r="C418" s="2"/>
      <c r="D418" s="1"/>
      <c r="E418" s="1"/>
      <c r="F418" s="1"/>
      <c r="G418" s="1"/>
    </row>
    <row r="419" spans="2:7" ht="18.75">
      <c r="B419" s="2"/>
      <c r="C419" s="2"/>
      <c r="D419" s="1"/>
      <c r="E419" s="1"/>
      <c r="F419" s="1"/>
      <c r="G419" s="1"/>
    </row>
    <row r="420" spans="2:7" ht="18.75">
      <c r="B420" s="2"/>
      <c r="C420" s="2"/>
      <c r="D420" s="1"/>
      <c r="E420" s="1"/>
      <c r="F420" s="1"/>
      <c r="G420" s="1"/>
    </row>
    <row r="421" spans="2:7" ht="18.75">
      <c r="B421" s="2"/>
      <c r="C421" s="2"/>
      <c r="D421" s="1"/>
      <c r="E421" s="1"/>
      <c r="F421" s="1"/>
      <c r="G421" s="1"/>
    </row>
    <row r="422" spans="2:7" ht="18.75">
      <c r="B422" s="2"/>
      <c r="C422" s="2"/>
      <c r="D422" s="1"/>
      <c r="E422" s="1"/>
      <c r="F422" s="1"/>
      <c r="G422" s="1"/>
    </row>
    <row r="423" spans="2:7" ht="18.75">
      <c r="B423" s="2"/>
      <c r="C423" s="2"/>
      <c r="D423" s="1"/>
      <c r="E423" s="1"/>
      <c r="F423" s="1"/>
      <c r="G423" s="1"/>
    </row>
    <row r="424" spans="2:7" ht="18.75">
      <c r="B424" s="2"/>
      <c r="C424" s="2"/>
      <c r="D424" s="1"/>
      <c r="E424" s="1"/>
      <c r="F424" s="1"/>
      <c r="G424" s="1"/>
    </row>
    <row r="425" spans="2:7" ht="18.75">
      <c r="B425" s="2"/>
      <c r="C425" s="2"/>
      <c r="D425" s="1"/>
      <c r="E425" s="1"/>
      <c r="F425" s="1"/>
      <c r="G425" s="1"/>
    </row>
    <row r="426" spans="2:7" ht="18.75">
      <c r="B426" s="2"/>
      <c r="C426" s="2"/>
      <c r="D426" s="1"/>
      <c r="E426" s="1"/>
      <c r="F426" s="1"/>
      <c r="G426" s="1"/>
    </row>
    <row r="427" spans="2:7" ht="18.75">
      <c r="B427" s="2"/>
      <c r="C427" s="2"/>
      <c r="D427" s="1"/>
      <c r="E427" s="1"/>
      <c r="F427" s="1"/>
      <c r="G427" s="1"/>
    </row>
    <row r="428" spans="2:7" ht="18.75">
      <c r="B428" s="2"/>
      <c r="C428" s="2"/>
      <c r="D428" s="1"/>
      <c r="E428" s="1"/>
      <c r="F428" s="1"/>
      <c r="G428" s="1"/>
    </row>
    <row r="429" spans="2:7" ht="18.75">
      <c r="B429" s="2"/>
      <c r="C429" s="2"/>
      <c r="D429" s="1"/>
      <c r="E429" s="1"/>
      <c r="F429" s="1"/>
      <c r="G429" s="1"/>
    </row>
    <row r="430" spans="2:7" ht="18.75">
      <c r="B430" s="2"/>
      <c r="C430" s="2"/>
      <c r="D430" s="1"/>
      <c r="E430" s="1"/>
      <c r="F430" s="1"/>
      <c r="G430" s="1"/>
    </row>
    <row r="431" spans="2:7" ht="18.75">
      <c r="B431" s="2"/>
      <c r="C431" s="2"/>
      <c r="D431" s="1"/>
      <c r="E431" s="1"/>
      <c r="F431" s="1"/>
      <c r="G431" s="1"/>
    </row>
    <row r="432" spans="2:7" ht="18.75">
      <c r="B432" s="2"/>
      <c r="C432" s="2"/>
      <c r="D432" s="1"/>
      <c r="E432" s="1"/>
      <c r="F432" s="1"/>
      <c r="G432" s="1"/>
    </row>
    <row r="433" spans="2:7" ht="18.75">
      <c r="B433" s="2"/>
      <c r="C433" s="2"/>
      <c r="D433" s="1"/>
      <c r="E433" s="1"/>
      <c r="F433" s="1"/>
      <c r="G433" s="1"/>
    </row>
    <row r="434" spans="2:7" ht="18.75">
      <c r="B434" s="2"/>
      <c r="C434" s="2"/>
      <c r="D434" s="1"/>
      <c r="E434" s="1"/>
      <c r="F434" s="1"/>
      <c r="G434" s="1"/>
    </row>
    <row r="435" spans="2:7" ht="18.75">
      <c r="B435" s="2"/>
      <c r="C435" s="2"/>
      <c r="D435" s="1"/>
      <c r="E435" s="1"/>
      <c r="F435" s="1"/>
      <c r="G435" s="1"/>
    </row>
    <row r="436" spans="2:7" ht="18.75">
      <c r="B436" s="2"/>
      <c r="C436" s="2"/>
      <c r="D436" s="1"/>
      <c r="E436" s="1"/>
      <c r="F436" s="1"/>
      <c r="G436" s="1"/>
    </row>
    <row r="437" spans="2:7" ht="18.75">
      <c r="B437" s="2"/>
      <c r="C437" s="2"/>
      <c r="D437" s="1"/>
      <c r="E437" s="1"/>
      <c r="F437" s="1"/>
      <c r="G437" s="1"/>
    </row>
    <row r="438" spans="2:7" ht="18.75">
      <c r="B438" s="2"/>
      <c r="C438" s="2"/>
      <c r="D438" s="1"/>
      <c r="E438" s="1"/>
      <c r="F438" s="1"/>
      <c r="G438" s="1"/>
    </row>
    <row r="439" spans="2:7" ht="18.75">
      <c r="B439" s="2"/>
      <c r="C439" s="2"/>
      <c r="D439" s="1"/>
      <c r="E439" s="1"/>
      <c r="F439" s="1"/>
      <c r="G439" s="1"/>
    </row>
    <row r="440" spans="2:7" ht="18.75">
      <c r="B440" s="2"/>
      <c r="C440" s="2"/>
      <c r="D440" s="1"/>
      <c r="E440" s="1"/>
      <c r="F440" s="1"/>
      <c r="G440" s="1"/>
    </row>
    <row r="441" spans="2:7" ht="18.75">
      <c r="B441" s="2"/>
      <c r="C441" s="2"/>
      <c r="D441" s="1"/>
      <c r="E441" s="1"/>
      <c r="F441" s="1"/>
      <c r="G441" s="1"/>
    </row>
    <row r="442" spans="2:7" ht="18.75">
      <c r="B442" s="2"/>
      <c r="C442" s="2"/>
      <c r="D442" s="1"/>
      <c r="E442" s="1"/>
      <c r="F442" s="1"/>
      <c r="G442" s="1"/>
    </row>
    <row r="443" spans="2:7" ht="18.75">
      <c r="B443" s="2"/>
      <c r="C443" s="2"/>
      <c r="D443" s="1"/>
      <c r="E443" s="1"/>
      <c r="F443" s="1"/>
      <c r="G443" s="1"/>
    </row>
    <row r="444" spans="2:7" ht="18.75">
      <c r="B444" s="2"/>
      <c r="C444" s="2"/>
      <c r="D444" s="1"/>
      <c r="E444" s="1"/>
      <c r="F444" s="1"/>
      <c r="G444" s="1"/>
    </row>
    <row r="445" spans="2:7" ht="18.75">
      <c r="B445" s="2"/>
      <c r="C445" s="2"/>
      <c r="D445" s="1"/>
      <c r="E445" s="1"/>
      <c r="F445" s="1"/>
      <c r="G445" s="1"/>
    </row>
    <row r="446" spans="2:7" ht="18.75">
      <c r="B446" s="2"/>
      <c r="C446" s="2"/>
      <c r="D446" s="1"/>
      <c r="E446" s="1"/>
      <c r="F446" s="1"/>
      <c r="G446" s="1"/>
    </row>
    <row r="447" spans="2:7" ht="18.75">
      <c r="B447" s="2"/>
      <c r="C447" s="2"/>
      <c r="D447" s="1"/>
      <c r="E447" s="1"/>
      <c r="F447" s="1"/>
      <c r="G447" s="1"/>
    </row>
    <row r="448" spans="2:7" ht="18.75">
      <c r="B448" s="2"/>
      <c r="C448" s="2"/>
      <c r="D448" s="1"/>
      <c r="E448" s="1"/>
      <c r="F448" s="1"/>
      <c r="G448" s="1"/>
    </row>
    <row r="449" spans="2:7" ht="18.75">
      <c r="B449" s="2"/>
      <c r="C449" s="2"/>
      <c r="D449" s="1"/>
      <c r="E449" s="1"/>
      <c r="F449" s="1"/>
      <c r="G449" s="1"/>
    </row>
    <row r="450" spans="2:7" ht="18.75">
      <c r="B450" s="2"/>
      <c r="C450" s="2"/>
      <c r="D450" s="1"/>
      <c r="E450" s="1"/>
      <c r="F450" s="1"/>
      <c r="G450" s="1"/>
    </row>
    <row r="451" spans="2:7" ht="18.75">
      <c r="B451" s="2"/>
      <c r="C451" s="2"/>
      <c r="D451" s="1"/>
      <c r="E451" s="1"/>
      <c r="F451" s="1"/>
      <c r="G451" s="1"/>
    </row>
    <row r="452" spans="2:7" ht="18.75">
      <c r="B452" s="2"/>
      <c r="C452" s="2"/>
      <c r="D452" s="1"/>
      <c r="E452" s="1"/>
      <c r="F452" s="1"/>
      <c r="G452" s="1"/>
    </row>
    <row r="453" spans="2:7" ht="18.75">
      <c r="B453" s="2"/>
      <c r="C453" s="2"/>
      <c r="D453" s="1"/>
      <c r="E453" s="1"/>
      <c r="F453" s="1"/>
      <c r="G453" s="1"/>
    </row>
    <row r="454" spans="2:7" ht="18.75">
      <c r="B454" s="2"/>
      <c r="C454" s="2"/>
      <c r="D454" s="1"/>
      <c r="E454" s="1"/>
      <c r="F454" s="1"/>
      <c r="G454" s="1"/>
    </row>
    <row r="455" spans="2:7" ht="18.75">
      <c r="B455" s="2"/>
      <c r="C455" s="2"/>
      <c r="D455" s="1"/>
      <c r="E455" s="1"/>
      <c r="F455" s="1"/>
      <c r="G455" s="1"/>
    </row>
    <row r="456" spans="2:7" ht="18.75">
      <c r="B456" s="2"/>
      <c r="C456" s="2"/>
      <c r="D456" s="1"/>
      <c r="E456" s="1"/>
      <c r="F456" s="1"/>
      <c r="G456" s="1"/>
    </row>
    <row r="457" spans="2:7" ht="18.75">
      <c r="B457" s="2"/>
      <c r="C457" s="2"/>
      <c r="D457" s="1"/>
      <c r="E457" s="1"/>
      <c r="F457" s="1"/>
      <c r="G457" s="1"/>
    </row>
    <row r="458" spans="2:7" ht="18.75">
      <c r="B458" s="2"/>
      <c r="C458" s="2"/>
      <c r="D458" s="1"/>
      <c r="E458" s="1"/>
      <c r="F458" s="1"/>
      <c r="G458" s="1"/>
    </row>
    <row r="459" spans="2:7" ht="18.75">
      <c r="B459" s="2"/>
      <c r="C459" s="2"/>
      <c r="D459" s="1"/>
      <c r="E459" s="1"/>
      <c r="F459" s="1"/>
      <c r="G459" s="1"/>
    </row>
    <row r="460" spans="2:7" ht="18.75">
      <c r="B460" s="2"/>
      <c r="C460" s="2"/>
      <c r="D460" s="1"/>
      <c r="E460" s="1"/>
      <c r="F460" s="1"/>
      <c r="G460" s="1"/>
    </row>
    <row r="461" spans="2:7" ht="18.75">
      <c r="B461" s="2"/>
      <c r="C461" s="2"/>
      <c r="D461" s="1"/>
      <c r="E461" s="1"/>
      <c r="F461" s="1"/>
      <c r="G461" s="1"/>
    </row>
    <row r="462" spans="2:7" ht="18.75">
      <c r="B462" s="2"/>
      <c r="C462" s="2"/>
      <c r="D462" s="1"/>
      <c r="E462" s="1"/>
      <c r="F462" s="1"/>
      <c r="G462" s="1"/>
    </row>
    <row r="463" spans="2:7" ht="18.75">
      <c r="B463" s="2"/>
      <c r="C463" s="2"/>
      <c r="D463" s="1"/>
      <c r="E463" s="1"/>
      <c r="F463" s="1"/>
      <c r="G463" s="1"/>
    </row>
    <row r="464" spans="2:7" ht="18.75">
      <c r="B464" s="2"/>
      <c r="C464" s="2"/>
      <c r="D464" s="1"/>
      <c r="E464" s="1"/>
      <c r="F464" s="1"/>
      <c r="G464" s="1"/>
    </row>
    <row r="465" spans="2:7" ht="18.75">
      <c r="B465" s="2"/>
      <c r="C465" s="2"/>
      <c r="D465" s="1"/>
      <c r="E465" s="1"/>
      <c r="F465" s="1"/>
      <c r="G465" s="1"/>
    </row>
    <row r="466" spans="2:7" ht="18.75">
      <c r="B466" s="2"/>
      <c r="C466" s="2"/>
      <c r="D466" s="1"/>
      <c r="E466" s="1"/>
      <c r="F466" s="1"/>
      <c r="G466" s="1"/>
    </row>
    <row r="467" spans="2:7" ht="18.75">
      <c r="B467" s="2"/>
      <c r="C467" s="2"/>
      <c r="D467" s="1"/>
      <c r="E467" s="1"/>
      <c r="F467" s="1"/>
      <c r="G467" s="1"/>
    </row>
    <row r="468" spans="2:7" ht="18.75">
      <c r="B468" s="2"/>
      <c r="C468" s="2"/>
      <c r="D468" s="1"/>
      <c r="E468" s="1"/>
      <c r="F468" s="1"/>
      <c r="G468" s="1"/>
    </row>
    <row r="469" spans="2:7" ht="18.75">
      <c r="B469" s="2"/>
      <c r="C469" s="2"/>
      <c r="D469" s="1"/>
      <c r="E469" s="1"/>
      <c r="F469" s="1"/>
      <c r="G469" s="1"/>
    </row>
    <row r="470" spans="2:7" ht="18.75">
      <c r="B470" s="2"/>
      <c r="C470" s="2"/>
      <c r="D470" s="1"/>
      <c r="E470" s="1"/>
      <c r="F470" s="1"/>
      <c r="G470" s="1"/>
    </row>
    <row r="471" spans="2:7" ht="18.75">
      <c r="B471" s="2"/>
      <c r="C471" s="2"/>
      <c r="D471" s="1"/>
      <c r="E471" s="1"/>
      <c r="F471" s="1"/>
      <c r="G471" s="1"/>
    </row>
    <row r="472" spans="2:7" ht="18.75">
      <c r="B472" s="2"/>
      <c r="C472" s="2"/>
      <c r="D472" s="1"/>
      <c r="E472" s="1"/>
      <c r="F472" s="1"/>
      <c r="G472" s="1"/>
    </row>
    <row r="473" spans="2:7" ht="18.75">
      <c r="B473" s="2"/>
      <c r="C473" s="2"/>
      <c r="D473" s="1"/>
      <c r="E473" s="1"/>
      <c r="F473" s="1"/>
      <c r="G473" s="1"/>
    </row>
    <row r="474" spans="2:7" ht="18.75">
      <c r="B474" s="2"/>
      <c r="C474" s="2"/>
      <c r="D474" s="1"/>
      <c r="E474" s="1"/>
      <c r="F474" s="1"/>
      <c r="G474" s="1"/>
    </row>
    <row r="475" spans="2:7" ht="18.75">
      <c r="B475" s="2"/>
      <c r="C475" s="2"/>
      <c r="D475" s="1"/>
      <c r="E475" s="1"/>
      <c r="F475" s="1"/>
      <c r="G475" s="1"/>
    </row>
    <row r="476" spans="2:7" ht="18.75">
      <c r="B476" s="2"/>
      <c r="C476" s="2"/>
      <c r="D476" s="1"/>
      <c r="E476" s="1"/>
      <c r="F476" s="1"/>
      <c r="G476" s="1"/>
    </row>
    <row r="477" spans="2:7" ht="18.75">
      <c r="B477" s="2"/>
      <c r="C477" s="2"/>
      <c r="D477" s="1"/>
      <c r="E477" s="1"/>
      <c r="F477" s="1"/>
      <c r="G477" s="1"/>
    </row>
    <row r="478" spans="2:7" ht="18.75">
      <c r="B478" s="2"/>
      <c r="C478" s="2"/>
      <c r="D478" s="1"/>
      <c r="E478" s="1"/>
      <c r="F478" s="1"/>
      <c r="G478" s="1"/>
    </row>
    <row r="479" spans="2:7" ht="18.75">
      <c r="B479" s="2"/>
      <c r="C479" s="2"/>
      <c r="D479" s="1"/>
      <c r="E479" s="1"/>
      <c r="F479" s="1"/>
      <c r="G479" s="1"/>
    </row>
    <row r="480" spans="2:7" ht="18.75">
      <c r="B480" s="2"/>
      <c r="C480" s="2"/>
      <c r="D480" s="1"/>
      <c r="E480" s="1"/>
      <c r="F480" s="1"/>
      <c r="G480" s="1"/>
    </row>
    <row r="481" spans="2:7" ht="18.75">
      <c r="B481" s="2"/>
      <c r="C481" s="2"/>
      <c r="D481" s="1"/>
      <c r="E481" s="1"/>
      <c r="F481" s="1"/>
      <c r="G481" s="1"/>
    </row>
    <row r="482" spans="2:7" ht="18.75">
      <c r="B482" s="2"/>
      <c r="C482" s="2"/>
      <c r="D482" s="1"/>
      <c r="E482" s="1"/>
      <c r="F482" s="1"/>
      <c r="G482" s="1"/>
    </row>
    <row r="483" spans="2:7" ht="18.75">
      <c r="B483" s="2"/>
      <c r="C483" s="2"/>
      <c r="D483" s="1"/>
      <c r="E483" s="1"/>
      <c r="F483" s="1"/>
      <c r="G483" s="1"/>
    </row>
    <row r="484" spans="2:7" ht="18.75">
      <c r="B484" s="2"/>
      <c r="C484" s="2"/>
      <c r="D484" s="1"/>
      <c r="E484" s="1"/>
      <c r="F484" s="1"/>
      <c r="G484" s="1"/>
    </row>
    <row r="485" spans="2:7" ht="18.75">
      <c r="B485" s="2"/>
      <c r="C485" s="2"/>
      <c r="D485" s="1"/>
      <c r="E485" s="1"/>
      <c r="F485" s="1"/>
      <c r="G485" s="1"/>
    </row>
    <row r="486" spans="2:7" ht="18.75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scale="96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9"/>
  <sheetViews>
    <sheetView view="pageBreakPreview" topLeftCell="A4" zoomScale="90" zoomScaleNormal="100" zoomScaleSheetLayoutView="90" workbookViewId="0">
      <selection activeCell="D8" sqref="D8"/>
    </sheetView>
  </sheetViews>
  <sheetFormatPr defaultRowHeight="15"/>
  <cols>
    <col min="1" max="1" width="49.42578125" customWidth="1"/>
    <col min="2" max="4" width="18.7109375" customWidth="1"/>
  </cols>
  <sheetData>
    <row r="1" spans="1:4" ht="18.75" customHeight="1">
      <c r="A1" s="123" t="s">
        <v>239</v>
      </c>
      <c r="B1" s="123"/>
      <c r="C1" s="123"/>
      <c r="D1" s="123"/>
    </row>
    <row r="2" spans="1:4" ht="94.5" customHeight="1">
      <c r="A2" s="99" t="s">
        <v>237</v>
      </c>
      <c r="B2" s="121" t="s">
        <v>207</v>
      </c>
      <c r="C2" s="121" t="s">
        <v>208</v>
      </c>
      <c r="D2" s="121" t="s">
        <v>181</v>
      </c>
    </row>
    <row r="3" spans="1:4" ht="37.5" customHeight="1">
      <c r="A3" s="94" t="s">
        <v>54</v>
      </c>
      <c r="B3" s="143">
        <v>5</v>
      </c>
      <c r="C3" s="100">
        <v>5</v>
      </c>
      <c r="D3" s="100">
        <v>262</v>
      </c>
    </row>
    <row r="4" spans="1:4" ht="37.5" customHeight="1">
      <c r="A4" s="94" t="s">
        <v>55</v>
      </c>
      <c r="B4" s="143">
        <v>5</v>
      </c>
      <c r="C4" s="100">
        <v>5</v>
      </c>
      <c r="D4" s="100">
        <v>298</v>
      </c>
    </row>
    <row r="5" spans="1:4" ht="37.5" customHeight="1">
      <c r="A5" s="94" t="s">
        <v>63</v>
      </c>
      <c r="B5" s="143">
        <v>0</v>
      </c>
      <c r="C5" s="100">
        <v>0</v>
      </c>
      <c r="D5" s="100">
        <v>0</v>
      </c>
    </row>
    <row r="6" spans="1:4" ht="37.5" customHeight="1">
      <c r="A6" s="94" t="s">
        <v>64</v>
      </c>
      <c r="B6" s="143">
        <v>0</v>
      </c>
      <c r="C6" s="100">
        <v>0</v>
      </c>
      <c r="D6" s="100">
        <v>0</v>
      </c>
    </row>
    <row r="7" spans="1:4" ht="37.5" customHeight="1">
      <c r="A7" s="94" t="s">
        <v>65</v>
      </c>
      <c r="B7" s="143">
        <v>0</v>
      </c>
      <c r="C7" s="100">
        <v>0</v>
      </c>
      <c r="D7" s="100">
        <v>0</v>
      </c>
    </row>
    <row r="8" spans="1:4" ht="37.5" customHeight="1">
      <c r="A8" s="94" t="s">
        <v>66</v>
      </c>
      <c r="B8" s="143">
        <v>0</v>
      </c>
      <c r="C8" s="100">
        <v>0</v>
      </c>
      <c r="D8" s="100">
        <v>0</v>
      </c>
    </row>
    <row r="9" spans="1:4" ht="37.5" customHeight="1">
      <c r="A9" s="122" t="s">
        <v>84</v>
      </c>
      <c r="B9" s="35">
        <f>SUM(B3:B8)</f>
        <v>10</v>
      </c>
      <c r="C9" s="35">
        <f>SUM(C3:C8)</f>
        <v>10</v>
      </c>
      <c r="D9" s="35">
        <f>SUM(D3:D8)</f>
        <v>560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120"/>
  <sheetViews>
    <sheetView view="pageBreakPreview" topLeftCell="A46" zoomScale="60" zoomScaleNormal="100" workbookViewId="0">
      <selection activeCell="B47" sqref="B47:F49"/>
    </sheetView>
  </sheetViews>
  <sheetFormatPr defaultRowHeight="1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>
      <c r="A1" s="365" t="s">
        <v>240</v>
      </c>
      <c r="B1" s="365"/>
      <c r="C1" s="365"/>
      <c r="D1" s="365"/>
      <c r="E1" s="365"/>
      <c r="F1" s="365"/>
    </row>
    <row r="2" spans="1:6" ht="86.25" customHeight="1">
      <c r="A2" s="27" t="s">
        <v>56</v>
      </c>
      <c r="B2" s="27" t="s">
        <v>117</v>
      </c>
      <c r="C2" s="27" t="s">
        <v>248</v>
      </c>
      <c r="D2" s="238" t="s">
        <v>259</v>
      </c>
      <c r="E2" s="151" t="s">
        <v>246</v>
      </c>
      <c r="F2" s="150" t="s">
        <v>260</v>
      </c>
    </row>
    <row r="3" spans="1:6" ht="18.75">
      <c r="A3" s="138"/>
      <c r="B3" s="139" t="s">
        <v>218</v>
      </c>
      <c r="C3" s="138"/>
      <c r="D3" s="160"/>
      <c r="E3" s="160"/>
      <c r="F3" s="138"/>
    </row>
    <row r="4" spans="1:6" ht="18.75">
      <c r="A4" s="140"/>
      <c r="B4" s="136" t="s">
        <v>55</v>
      </c>
      <c r="C4" s="137"/>
      <c r="D4" s="137"/>
      <c r="E4" s="137"/>
      <c r="F4" s="137"/>
    </row>
    <row r="5" spans="1:6" ht="90">
      <c r="A5" s="96">
        <v>1</v>
      </c>
      <c r="B5" s="270" t="s">
        <v>359</v>
      </c>
      <c r="C5" s="271">
        <v>44994</v>
      </c>
      <c r="D5" s="67" t="s">
        <v>284</v>
      </c>
      <c r="E5" s="272" t="s">
        <v>360</v>
      </c>
      <c r="F5" s="67" t="s">
        <v>285</v>
      </c>
    </row>
    <row r="6" spans="1:6" ht="30">
      <c r="A6" s="96">
        <v>2</v>
      </c>
      <c r="B6" s="270" t="s">
        <v>361</v>
      </c>
      <c r="C6" s="271">
        <v>45003</v>
      </c>
      <c r="D6" s="67" t="s">
        <v>284</v>
      </c>
      <c r="E6" s="272" t="s">
        <v>362</v>
      </c>
      <c r="F6" s="67" t="s">
        <v>285</v>
      </c>
    </row>
    <row r="7" spans="1:6" ht="60">
      <c r="A7" s="96">
        <v>3</v>
      </c>
      <c r="B7" s="270" t="s">
        <v>363</v>
      </c>
      <c r="C7" s="270" t="s">
        <v>364</v>
      </c>
      <c r="D7" s="67" t="s">
        <v>284</v>
      </c>
      <c r="E7" s="272" t="s">
        <v>365</v>
      </c>
      <c r="F7" s="67" t="s">
        <v>285</v>
      </c>
    </row>
    <row r="8" spans="1:6" ht="30">
      <c r="A8" s="96">
        <v>4</v>
      </c>
      <c r="B8" s="270" t="s">
        <v>366</v>
      </c>
      <c r="C8" s="270" t="s">
        <v>364</v>
      </c>
      <c r="D8" s="67" t="s">
        <v>284</v>
      </c>
      <c r="E8" s="272" t="s">
        <v>367</v>
      </c>
      <c r="F8" s="67" t="s">
        <v>285</v>
      </c>
    </row>
    <row r="9" spans="1:6" ht="37.5">
      <c r="A9" s="96">
        <v>5</v>
      </c>
      <c r="B9" s="270" t="s">
        <v>368</v>
      </c>
      <c r="C9" s="271">
        <v>48737</v>
      </c>
      <c r="D9" s="67" t="s">
        <v>369</v>
      </c>
      <c r="E9" s="272" t="s">
        <v>370</v>
      </c>
      <c r="F9" s="67" t="s">
        <v>285</v>
      </c>
    </row>
    <row r="10" spans="1:6" ht="23.25" customHeight="1">
      <c r="A10" s="140"/>
      <c r="B10" s="136" t="s">
        <v>220</v>
      </c>
      <c r="C10" s="137"/>
      <c r="D10" s="137"/>
      <c r="E10" s="137"/>
      <c r="F10" s="137"/>
    </row>
    <row r="11" spans="1:6" ht="30">
      <c r="A11" s="96">
        <v>1</v>
      </c>
      <c r="B11" s="270" t="s">
        <v>371</v>
      </c>
      <c r="C11" s="249">
        <v>45061</v>
      </c>
      <c r="D11" s="270" t="s">
        <v>372</v>
      </c>
      <c r="E11" s="272" t="s">
        <v>373</v>
      </c>
      <c r="F11" s="56" t="s">
        <v>285</v>
      </c>
    </row>
    <row r="12" spans="1:6" ht="30">
      <c r="A12" s="96">
        <v>2</v>
      </c>
      <c r="B12" s="270" t="s">
        <v>374</v>
      </c>
      <c r="C12" s="56" t="s">
        <v>375</v>
      </c>
      <c r="D12" s="56" t="s">
        <v>376</v>
      </c>
      <c r="E12" s="272" t="s">
        <v>377</v>
      </c>
      <c r="F12" s="56" t="s">
        <v>285</v>
      </c>
    </row>
    <row r="13" spans="1:6" ht="18.75">
      <c r="A13" s="96">
        <v>3</v>
      </c>
      <c r="B13" s="56"/>
      <c r="C13" s="56"/>
      <c r="D13" s="56"/>
      <c r="E13" s="56"/>
      <c r="F13" s="56"/>
    </row>
    <row r="14" spans="1:6" ht="18.75">
      <c r="A14" s="96">
        <v>4</v>
      </c>
      <c r="B14" s="56"/>
      <c r="C14" s="56"/>
      <c r="D14" s="56"/>
      <c r="E14" s="56"/>
      <c r="F14" s="56"/>
    </row>
    <row r="15" spans="1:6" ht="18.75">
      <c r="A15" s="96">
        <v>5</v>
      </c>
      <c r="B15" s="56"/>
      <c r="C15" s="56"/>
      <c r="D15" s="56"/>
      <c r="E15" s="56"/>
      <c r="F15" s="56"/>
    </row>
    <row r="16" spans="1:6" ht="18.75">
      <c r="A16" s="140"/>
      <c r="B16" s="136" t="s">
        <v>65</v>
      </c>
      <c r="C16" s="137"/>
      <c r="D16" s="137"/>
      <c r="E16" s="137"/>
      <c r="F16" s="137"/>
    </row>
    <row r="17" spans="1:6" ht="18.75">
      <c r="A17" s="96">
        <v>1</v>
      </c>
      <c r="B17" s="153"/>
      <c r="C17" s="153"/>
      <c r="D17" s="153"/>
      <c r="E17" s="246"/>
      <c r="F17" s="67"/>
    </row>
    <row r="18" spans="1:6" ht="18.75">
      <c r="A18" s="96">
        <v>2</v>
      </c>
      <c r="B18" s="56"/>
      <c r="C18" s="56"/>
      <c r="D18" s="56"/>
      <c r="E18" s="56"/>
      <c r="F18" s="56"/>
    </row>
    <row r="19" spans="1:6" ht="37.5">
      <c r="A19" s="140"/>
      <c r="B19" s="142" t="s">
        <v>180</v>
      </c>
      <c r="C19" s="137"/>
      <c r="D19" s="137"/>
      <c r="E19" s="137"/>
      <c r="F19" s="137"/>
    </row>
    <row r="20" spans="1:6" ht="18.75">
      <c r="A20" s="159">
        <v>1</v>
      </c>
      <c r="B20" s="56"/>
      <c r="C20" s="56"/>
      <c r="D20" s="56"/>
      <c r="E20" s="56"/>
      <c r="F20" s="56"/>
    </row>
    <row r="21" spans="1:6" ht="18.75">
      <c r="A21" s="160"/>
      <c r="B21" s="139" t="s">
        <v>217</v>
      </c>
      <c r="C21" s="197"/>
      <c r="D21" s="197"/>
      <c r="E21" s="197"/>
      <c r="F21" s="197"/>
    </row>
    <row r="22" spans="1:6" ht="18.75">
      <c r="A22" s="140"/>
      <c r="B22" s="136" t="s">
        <v>221</v>
      </c>
      <c r="C22" s="196"/>
      <c r="D22" s="137"/>
      <c r="E22" s="137"/>
      <c r="F22" s="137"/>
    </row>
    <row r="23" spans="1:6" ht="18.75">
      <c r="A23" s="96">
        <v>1</v>
      </c>
      <c r="B23" s="270" t="s">
        <v>378</v>
      </c>
      <c r="C23" s="56" t="s">
        <v>379</v>
      </c>
      <c r="D23" s="56" t="s">
        <v>380</v>
      </c>
      <c r="E23" s="56" t="s">
        <v>381</v>
      </c>
      <c r="F23" s="56" t="s">
        <v>382</v>
      </c>
    </row>
    <row r="24" spans="1:6" ht="18.75">
      <c r="A24" s="96">
        <v>2</v>
      </c>
      <c r="B24" s="270" t="s">
        <v>383</v>
      </c>
      <c r="C24" s="56" t="s">
        <v>384</v>
      </c>
      <c r="D24" s="56" t="s">
        <v>385</v>
      </c>
      <c r="E24" s="56" t="s">
        <v>386</v>
      </c>
      <c r="F24" s="56" t="s">
        <v>382</v>
      </c>
    </row>
    <row r="25" spans="1:6" ht="18.75">
      <c r="A25" s="96">
        <v>3</v>
      </c>
      <c r="B25" s="56"/>
      <c r="C25" s="249"/>
      <c r="D25" s="56"/>
      <c r="E25" s="247"/>
      <c r="F25" s="56"/>
    </row>
    <row r="26" spans="1:6" ht="18.75">
      <c r="A26" s="96">
        <v>4</v>
      </c>
      <c r="B26" s="56"/>
      <c r="C26" s="56"/>
      <c r="D26" s="56"/>
      <c r="E26" s="56"/>
      <c r="F26" s="56"/>
    </row>
    <row r="27" spans="1:6" ht="18.75">
      <c r="A27" s="96">
        <v>5</v>
      </c>
      <c r="B27" s="67"/>
      <c r="C27" s="155"/>
      <c r="D27" s="156"/>
      <c r="E27" s="156"/>
      <c r="F27" s="156"/>
    </row>
    <row r="28" spans="1:6" ht="18.75">
      <c r="A28" s="161"/>
      <c r="B28" s="136" t="s">
        <v>220</v>
      </c>
      <c r="C28" s="137"/>
      <c r="D28" s="137"/>
      <c r="E28" s="137"/>
      <c r="F28" s="137"/>
    </row>
    <row r="29" spans="1:6" ht="18.75">
      <c r="A29" s="96">
        <v>1</v>
      </c>
      <c r="B29" s="56" t="s">
        <v>387</v>
      </c>
      <c r="C29" s="56" t="s">
        <v>388</v>
      </c>
      <c r="D29" s="56" t="s">
        <v>389</v>
      </c>
      <c r="E29" s="247" t="s">
        <v>390</v>
      </c>
      <c r="F29" s="56" t="s">
        <v>389</v>
      </c>
    </row>
    <row r="30" spans="1:6" ht="18.75">
      <c r="A30" s="96">
        <v>2</v>
      </c>
      <c r="B30" s="56"/>
      <c r="C30" s="249"/>
      <c r="D30" s="56"/>
      <c r="E30" s="247"/>
      <c r="F30" s="56"/>
    </row>
    <row r="31" spans="1:6" ht="18.75">
      <c r="A31" s="96">
        <v>3</v>
      </c>
      <c r="B31" s="56"/>
      <c r="C31" s="56"/>
      <c r="D31" s="56"/>
      <c r="E31" s="56"/>
      <c r="F31" s="56"/>
    </row>
    <row r="32" spans="1:6" ht="18.75">
      <c r="A32" s="96">
        <v>4</v>
      </c>
      <c r="B32" s="56"/>
      <c r="C32" s="56"/>
      <c r="D32" s="56"/>
      <c r="E32" s="56"/>
      <c r="F32" s="56"/>
    </row>
    <row r="33" spans="1:6" ht="18.75">
      <c r="A33" s="162"/>
      <c r="B33" s="136" t="s">
        <v>65</v>
      </c>
      <c r="C33" s="137"/>
      <c r="D33" s="137"/>
      <c r="E33" s="137"/>
      <c r="F33" s="137"/>
    </row>
    <row r="34" spans="1:6" ht="18.75">
      <c r="A34" s="96">
        <v>1</v>
      </c>
      <c r="B34" s="56"/>
      <c r="C34" s="56"/>
      <c r="D34" s="56"/>
      <c r="E34" s="56"/>
      <c r="F34" s="56"/>
    </row>
    <row r="35" spans="1:6" ht="18.75">
      <c r="A35" s="96">
        <v>2</v>
      </c>
      <c r="B35" s="56"/>
      <c r="C35" s="56"/>
      <c r="D35" s="56"/>
      <c r="E35" s="56"/>
      <c r="F35" s="56"/>
    </row>
    <row r="36" spans="1:6" ht="18.75" customHeight="1">
      <c r="A36" s="140"/>
      <c r="B36" s="142" t="s">
        <v>180</v>
      </c>
      <c r="C36" s="137"/>
      <c r="D36" s="137"/>
      <c r="E36" s="137"/>
      <c r="F36" s="137"/>
    </row>
    <row r="37" spans="1:6" ht="24" customHeight="1">
      <c r="A37" s="96">
        <v>1</v>
      </c>
      <c r="B37" s="67"/>
      <c r="C37" s="67"/>
      <c r="D37" s="67"/>
      <c r="E37" s="67"/>
      <c r="F37" s="67"/>
    </row>
    <row r="38" spans="1:6" ht="21" customHeight="1">
      <c r="A38" s="96">
        <v>2</v>
      </c>
      <c r="B38" s="67"/>
      <c r="C38" s="67"/>
      <c r="D38" s="67"/>
      <c r="E38" s="67"/>
      <c r="F38" s="67"/>
    </row>
    <row r="39" spans="1:6" ht="18.75" customHeight="1">
      <c r="A39" s="160"/>
      <c r="B39" s="139" t="s">
        <v>219</v>
      </c>
      <c r="C39" s="197"/>
      <c r="D39" s="197"/>
      <c r="E39" s="197"/>
      <c r="F39" s="197"/>
    </row>
    <row r="40" spans="1:6" ht="19.5" customHeight="1">
      <c r="A40" s="140"/>
      <c r="B40" s="136" t="s">
        <v>221</v>
      </c>
      <c r="C40" s="137"/>
      <c r="D40" s="137"/>
      <c r="E40" s="137"/>
      <c r="F40" s="137"/>
    </row>
    <row r="41" spans="1:6" ht="60">
      <c r="A41" s="96">
        <v>1</v>
      </c>
      <c r="B41" s="56" t="s">
        <v>391</v>
      </c>
      <c r="C41" s="56" t="s">
        <v>392</v>
      </c>
      <c r="D41" s="272" t="s">
        <v>393</v>
      </c>
      <c r="E41" s="270" t="s">
        <v>394</v>
      </c>
      <c r="F41" s="56" t="s">
        <v>285</v>
      </c>
    </row>
    <row r="42" spans="1:6" ht="18" customHeight="1">
      <c r="A42" s="96">
        <v>2</v>
      </c>
      <c r="B42" s="56" t="s">
        <v>395</v>
      </c>
      <c r="C42" s="270" t="s">
        <v>392</v>
      </c>
      <c r="D42" s="56" t="s">
        <v>396</v>
      </c>
      <c r="E42" s="272" t="s">
        <v>397</v>
      </c>
      <c r="F42" s="56" t="s">
        <v>285</v>
      </c>
    </row>
    <row r="43" spans="1:6" ht="20.25" customHeight="1">
      <c r="A43" s="96">
        <v>3</v>
      </c>
      <c r="B43" s="56"/>
      <c r="C43" s="249"/>
      <c r="D43" s="56"/>
      <c r="E43" s="247"/>
      <c r="F43" s="56"/>
    </row>
    <row r="44" spans="1:6" ht="20.25" customHeight="1">
      <c r="A44" s="96">
        <v>4</v>
      </c>
      <c r="B44" s="56"/>
      <c r="C44" s="56"/>
      <c r="D44" s="56"/>
      <c r="E44" s="247"/>
      <c r="F44" s="56"/>
    </row>
    <row r="45" spans="1:6" ht="21" customHeight="1">
      <c r="A45" s="96">
        <v>5</v>
      </c>
      <c r="B45" s="67"/>
      <c r="C45" s="67"/>
      <c r="D45" s="67"/>
      <c r="E45" s="67"/>
      <c r="F45" s="67"/>
    </row>
    <row r="46" spans="1:6" ht="18.75">
      <c r="A46" s="140"/>
      <c r="B46" s="136" t="s">
        <v>220</v>
      </c>
      <c r="C46" s="137"/>
      <c r="D46" s="137"/>
      <c r="E46" s="137"/>
      <c r="F46" s="137"/>
    </row>
    <row r="47" spans="1:6" ht="30">
      <c r="A47" s="96">
        <v>1</v>
      </c>
      <c r="B47" s="56" t="s">
        <v>398</v>
      </c>
      <c r="C47" s="270" t="s">
        <v>399</v>
      </c>
      <c r="D47" s="273" t="s">
        <v>400</v>
      </c>
      <c r="E47" s="56" t="s">
        <v>401</v>
      </c>
      <c r="F47" s="56" t="s">
        <v>285</v>
      </c>
    </row>
    <row r="48" spans="1:6" ht="22.5" customHeight="1">
      <c r="A48" s="96">
        <v>2</v>
      </c>
      <c r="B48" s="270" t="s">
        <v>402</v>
      </c>
      <c r="C48" s="270" t="s">
        <v>403</v>
      </c>
      <c r="D48" s="56" t="s">
        <v>404</v>
      </c>
      <c r="E48" s="272" t="s">
        <v>405</v>
      </c>
      <c r="F48" s="56" t="s">
        <v>285</v>
      </c>
    </row>
    <row r="49" spans="1:6" ht="17.25" customHeight="1">
      <c r="A49" s="96">
        <v>3</v>
      </c>
      <c r="B49" s="56" t="s">
        <v>406</v>
      </c>
      <c r="C49" s="56" t="s">
        <v>407</v>
      </c>
      <c r="D49" s="56" t="s">
        <v>408</v>
      </c>
      <c r="E49" s="272" t="s">
        <v>409</v>
      </c>
      <c r="F49" s="56" t="s">
        <v>285</v>
      </c>
    </row>
    <row r="50" spans="1:6" ht="18.75">
      <c r="A50" s="96">
        <v>4</v>
      </c>
      <c r="B50" s="56"/>
      <c r="C50" s="56"/>
      <c r="D50" s="56"/>
      <c r="E50" s="56"/>
      <c r="F50" s="56"/>
    </row>
    <row r="51" spans="1:6" ht="18.75">
      <c r="A51" s="96">
        <v>5</v>
      </c>
      <c r="B51" s="56"/>
      <c r="C51" s="56"/>
      <c r="D51" s="56"/>
      <c r="E51" s="56"/>
      <c r="F51" s="56"/>
    </row>
    <row r="52" spans="1:6" ht="18.75">
      <c r="A52" s="140"/>
      <c r="B52" s="136" t="s">
        <v>65</v>
      </c>
      <c r="C52" s="137"/>
      <c r="D52" s="198"/>
      <c r="E52" s="198"/>
      <c r="F52" s="137"/>
    </row>
    <row r="53" spans="1:6" ht="18.75">
      <c r="A53" s="159">
        <v>1</v>
      </c>
      <c r="B53" s="56"/>
      <c r="C53" s="56"/>
      <c r="D53" s="56"/>
      <c r="E53" s="56"/>
      <c r="F53" s="56"/>
    </row>
    <row r="54" spans="1:6" ht="18.75">
      <c r="A54" s="159">
        <v>2</v>
      </c>
      <c r="B54" s="56"/>
      <c r="C54" s="56"/>
      <c r="D54" s="56"/>
      <c r="E54" s="56"/>
      <c r="F54" s="56"/>
    </row>
    <row r="55" spans="1:6" ht="37.5">
      <c r="A55" s="162"/>
      <c r="B55" s="142" t="s">
        <v>180</v>
      </c>
      <c r="C55" s="137"/>
      <c r="D55" s="137"/>
      <c r="E55" s="137"/>
      <c r="F55" s="137"/>
    </row>
    <row r="56" spans="1:6" ht="18.75">
      <c r="A56" s="159">
        <v>1</v>
      </c>
      <c r="B56" s="57"/>
      <c r="C56" s="141"/>
      <c r="D56" s="141"/>
      <c r="E56" s="141"/>
      <c r="F56" s="141"/>
    </row>
    <row r="57" spans="1:6" ht="18.75">
      <c r="A57" s="159">
        <v>2</v>
      </c>
      <c r="B57" s="57"/>
      <c r="C57" s="141"/>
      <c r="D57" s="141"/>
      <c r="E57" s="141"/>
      <c r="F57" s="141"/>
    </row>
    <row r="58" spans="1:6" ht="18.75">
      <c r="A58" s="160"/>
      <c r="B58" s="139" t="s">
        <v>215</v>
      </c>
      <c r="C58" s="139"/>
      <c r="D58" s="139"/>
      <c r="E58" s="139"/>
      <c r="F58" s="139"/>
    </row>
    <row r="59" spans="1:6" ht="18.75">
      <c r="A59" s="140"/>
      <c r="B59" s="136" t="s">
        <v>221</v>
      </c>
      <c r="C59" s="137"/>
      <c r="D59" s="137"/>
      <c r="E59" s="137"/>
      <c r="F59" s="137"/>
    </row>
    <row r="60" spans="1:6" ht="18.75">
      <c r="A60" s="96">
        <v>1</v>
      </c>
      <c r="B60" s="67"/>
      <c r="C60" s="157"/>
      <c r="D60" s="153"/>
      <c r="E60" s="248"/>
      <c r="F60" s="67"/>
    </row>
    <row r="61" spans="1:6" ht="18.75">
      <c r="A61" s="96">
        <v>2</v>
      </c>
      <c r="B61" s="67"/>
      <c r="C61" s="67"/>
      <c r="D61" s="67"/>
      <c r="E61" s="67"/>
      <c r="F61" s="67"/>
    </row>
    <row r="62" spans="1:6" ht="18.75">
      <c r="A62" s="140"/>
      <c r="B62" s="136" t="s">
        <v>220</v>
      </c>
      <c r="C62" s="137"/>
      <c r="D62" s="137"/>
      <c r="E62" s="137"/>
      <c r="F62" s="137"/>
    </row>
    <row r="63" spans="1:6" ht="18.75">
      <c r="A63" s="96">
        <v>1</v>
      </c>
    </row>
    <row r="64" spans="1:6" ht="18.75">
      <c r="A64" s="96">
        <v>2</v>
      </c>
      <c r="B64" s="250"/>
      <c r="C64" s="158"/>
      <c r="D64" s="158"/>
      <c r="E64" s="158"/>
      <c r="F64" s="56"/>
    </row>
    <row r="65" spans="1:6" ht="20.25" customHeight="1">
      <c r="A65" s="96">
        <v>3</v>
      </c>
      <c r="B65" s="56"/>
      <c r="C65" s="56"/>
      <c r="D65" s="56"/>
      <c r="E65" s="56"/>
      <c r="F65" s="56"/>
    </row>
    <row r="66" spans="1:6" ht="20.25" customHeight="1">
      <c r="A66" s="96">
        <v>4</v>
      </c>
      <c r="B66" s="56"/>
      <c r="C66" s="56"/>
      <c r="D66" s="56"/>
      <c r="E66" s="247"/>
      <c r="F66" s="56"/>
    </row>
    <row r="67" spans="1:6" ht="20.25" customHeight="1">
      <c r="A67" s="96">
        <v>5</v>
      </c>
      <c r="B67" s="158"/>
      <c r="C67" s="251"/>
      <c r="D67" s="158"/>
      <c r="E67" s="252"/>
      <c r="F67" s="56"/>
    </row>
    <row r="68" spans="1:6" ht="18.75">
      <c r="A68" s="96">
        <v>6</v>
      </c>
      <c r="B68" s="56"/>
      <c r="C68" s="56"/>
      <c r="D68" s="56"/>
      <c r="E68" s="247"/>
      <c r="F68" s="56"/>
    </row>
    <row r="69" spans="1:6" ht="18.75">
      <c r="A69" s="96">
        <v>7</v>
      </c>
      <c r="B69" s="56"/>
      <c r="C69" s="56"/>
      <c r="D69" s="56"/>
      <c r="E69" s="56"/>
      <c r="F69" s="56"/>
    </row>
    <row r="70" spans="1:6" ht="18.75">
      <c r="A70" s="96">
        <v>8</v>
      </c>
      <c r="B70" s="56"/>
      <c r="C70" s="56"/>
      <c r="D70" s="56"/>
      <c r="E70" s="56"/>
      <c r="F70" s="56"/>
    </row>
    <row r="71" spans="1:6" ht="18.75">
      <c r="A71" s="140"/>
      <c r="B71" s="135" t="s">
        <v>65</v>
      </c>
      <c r="C71" s="199"/>
      <c r="D71" s="199"/>
      <c r="E71" s="199"/>
      <c r="F71" s="199"/>
    </row>
    <row r="72" spans="1:6" ht="18.75">
      <c r="A72" s="159">
        <v>1</v>
      </c>
      <c r="B72" s="56"/>
      <c r="C72" s="56"/>
      <c r="D72" s="56"/>
      <c r="E72" s="56"/>
      <c r="F72" s="56"/>
    </row>
    <row r="73" spans="1:6" ht="18.75">
      <c r="A73" s="159">
        <v>2</v>
      </c>
      <c r="B73" s="56"/>
      <c r="C73" s="56"/>
      <c r="D73" s="56"/>
      <c r="E73" s="56"/>
      <c r="F73" s="56"/>
    </row>
    <row r="74" spans="1:6" ht="18.75">
      <c r="A74" s="159">
        <v>3</v>
      </c>
      <c r="B74" s="56"/>
      <c r="C74" s="56"/>
      <c r="D74" s="56"/>
      <c r="E74" s="56"/>
      <c r="F74" s="56"/>
    </row>
    <row r="75" spans="1:6" ht="18.75">
      <c r="A75" s="159">
        <v>4</v>
      </c>
      <c r="B75" s="56"/>
      <c r="C75" s="56"/>
      <c r="D75" s="56"/>
      <c r="E75" s="56"/>
      <c r="F75" s="56"/>
    </row>
    <row r="76" spans="1:6" ht="18.75">
      <c r="A76" s="159">
        <v>5</v>
      </c>
      <c r="B76" s="57"/>
      <c r="C76" s="141"/>
      <c r="D76" s="141"/>
      <c r="E76" s="141"/>
      <c r="F76" s="141"/>
    </row>
    <row r="77" spans="1:6" ht="19.5" customHeight="1">
      <c r="A77" s="140"/>
      <c r="B77" s="142" t="s">
        <v>180</v>
      </c>
      <c r="C77" s="137"/>
      <c r="D77" s="137"/>
      <c r="E77" s="137"/>
      <c r="F77" s="137"/>
    </row>
    <row r="78" spans="1:6" ht="21.75" customHeight="1">
      <c r="A78" s="159">
        <v>1</v>
      </c>
      <c r="B78" s="57"/>
      <c r="C78" s="141"/>
      <c r="D78" s="141"/>
      <c r="E78" s="141"/>
      <c r="F78" s="141"/>
    </row>
    <row r="79" spans="1:6" ht="21" customHeight="1">
      <c r="A79" s="159">
        <v>2</v>
      </c>
      <c r="B79" s="57"/>
      <c r="C79" s="141"/>
      <c r="D79" s="141"/>
      <c r="E79" s="141"/>
      <c r="F79" s="141"/>
    </row>
    <row r="80" spans="1:6" ht="21.75" customHeight="1">
      <c r="A80" s="159">
        <v>3</v>
      </c>
      <c r="B80" s="57"/>
      <c r="C80" s="141"/>
      <c r="D80" s="141"/>
      <c r="E80" s="141"/>
      <c r="F80" s="141"/>
    </row>
    <row r="81" spans="1:6" ht="22.5" customHeight="1">
      <c r="A81" s="159">
        <v>4</v>
      </c>
      <c r="B81" s="57"/>
      <c r="C81" s="141"/>
      <c r="D81" s="141"/>
      <c r="E81" s="141"/>
      <c r="F81" s="141"/>
    </row>
    <row r="82" spans="1:6" ht="20.25" customHeight="1">
      <c r="A82" s="159">
        <v>5</v>
      </c>
      <c r="B82" s="57"/>
      <c r="C82" s="141"/>
      <c r="D82" s="141"/>
      <c r="E82" s="141"/>
      <c r="F82" s="141"/>
    </row>
    <row r="83" spans="1:6" ht="18.75">
      <c r="A83" s="60"/>
      <c r="B83" s="60"/>
      <c r="C83" s="60"/>
      <c r="D83" s="60"/>
      <c r="E83" s="60"/>
      <c r="F83" s="60"/>
    </row>
    <row r="84" spans="1:6" ht="18.75">
      <c r="A84" s="60"/>
      <c r="B84" s="60"/>
      <c r="C84" s="60"/>
      <c r="D84" s="60"/>
      <c r="E84" s="60"/>
      <c r="F84" s="60"/>
    </row>
    <row r="85" spans="1:6" ht="18.75" customHeight="1"/>
    <row r="87" spans="1:6" ht="18.75" customHeight="1"/>
    <row r="88" spans="1:6" ht="18" customHeight="1"/>
    <row r="89" spans="1:6" ht="23.25" customHeight="1"/>
    <row r="90" spans="1:6" ht="19.5" customHeight="1"/>
    <row r="91" spans="1:6" ht="24.75" customHeight="1"/>
    <row r="92" spans="1:6" ht="21" customHeight="1"/>
    <row r="110" ht="21.75" customHeight="1"/>
    <row r="114" ht="22.5" customHeight="1"/>
    <row r="115" ht="21.75" customHeight="1"/>
    <row r="116" ht="20.25" customHeight="1"/>
    <row r="117" ht="19.5" customHeight="1"/>
    <row r="118" ht="24" customHeight="1"/>
    <row r="119" ht="26.25" customHeight="1"/>
    <row r="120" ht="19.5" customHeight="1"/>
  </sheetData>
  <sheetProtection sort="0" autoFilter="0" pivotTables="0"/>
  <mergeCells count="1">
    <mergeCell ref="A1:F1"/>
  </mergeCells>
  <hyperlinks>
    <hyperlink ref="E5" r:id="rId1"/>
    <hyperlink ref="E6" r:id="rId2"/>
    <hyperlink ref="E7" r:id="rId3"/>
    <hyperlink ref="E8" r:id="rId4"/>
    <hyperlink ref="E9" r:id="rId5"/>
    <hyperlink ref="E11" r:id="rId6"/>
    <hyperlink ref="E12" r:id="rId7"/>
    <hyperlink ref="E29" r:id="rId8"/>
    <hyperlink ref="E42" r:id="rId9"/>
    <hyperlink ref="E48" r:id="rId10"/>
    <hyperlink ref="E49" r:id="rId11"/>
  </hyperlinks>
  <pageMargins left="0.7" right="0.7" top="0.75" bottom="0.75" header="0.3" footer="0.3"/>
  <pageSetup paperSize="9" orientation="landscape" r:id="rId1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25"/>
  <sheetViews>
    <sheetView view="pageBreakPreview" topLeftCell="A7" zoomScale="90" zoomScaleNormal="100" zoomScaleSheetLayoutView="90" workbookViewId="0">
      <selection activeCell="E9" sqref="E9"/>
    </sheetView>
  </sheetViews>
  <sheetFormatPr defaultRowHeight="1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>
      <c r="A1" s="366" t="s">
        <v>129</v>
      </c>
      <c r="B1" s="366"/>
      <c r="C1" s="366"/>
      <c r="D1" s="366"/>
      <c r="E1" s="366"/>
    </row>
    <row r="2" spans="1:5" ht="94.5" customHeight="1">
      <c r="A2" s="171" t="s">
        <v>130</v>
      </c>
      <c r="B2" s="171" t="s">
        <v>131</v>
      </c>
      <c r="C2" s="171" t="s">
        <v>132</v>
      </c>
      <c r="D2" s="171" t="s">
        <v>133</v>
      </c>
      <c r="E2" s="171" t="s">
        <v>134</v>
      </c>
    </row>
    <row r="3" spans="1:5" ht="56.25">
      <c r="A3" s="64" t="s">
        <v>135</v>
      </c>
      <c r="B3" s="54">
        <v>33</v>
      </c>
      <c r="C3" s="100">
        <v>21</v>
      </c>
      <c r="D3" s="100">
        <v>33</v>
      </c>
      <c r="E3" s="100">
        <v>33</v>
      </c>
    </row>
    <row r="4" spans="1:5" ht="75">
      <c r="A4" s="64" t="s">
        <v>136</v>
      </c>
      <c r="B4" s="54">
        <v>0</v>
      </c>
      <c r="C4" s="100">
        <v>0</v>
      </c>
      <c r="D4" s="100">
        <v>0</v>
      </c>
      <c r="E4" s="100">
        <v>0</v>
      </c>
    </row>
    <row r="5" spans="1:5" ht="112.5">
      <c r="A5" s="64" t="s">
        <v>203</v>
      </c>
      <c r="B5" s="109">
        <v>0</v>
      </c>
      <c r="C5" s="109">
        <f>C6+C7+C8+C9</f>
        <v>0</v>
      </c>
      <c r="D5" s="109">
        <f>D6+D7+D8+D9</f>
        <v>0</v>
      </c>
      <c r="E5" s="109">
        <f>E6+E7+E8+E9</f>
        <v>0</v>
      </c>
    </row>
    <row r="6" spans="1:5" ht="24" customHeight="1">
      <c r="A6" s="64" t="s">
        <v>241</v>
      </c>
      <c r="B6" s="54">
        <v>0</v>
      </c>
      <c r="C6" s="100">
        <v>0</v>
      </c>
      <c r="D6" s="100">
        <v>0</v>
      </c>
      <c r="E6" s="100">
        <v>0</v>
      </c>
    </row>
    <row r="7" spans="1:5" ht="37.5">
      <c r="A7" s="64" t="s">
        <v>137</v>
      </c>
      <c r="B7" s="54">
        <v>0</v>
      </c>
      <c r="C7" s="100">
        <v>0</v>
      </c>
      <c r="D7" s="100">
        <v>0</v>
      </c>
      <c r="E7" s="100">
        <v>0</v>
      </c>
    </row>
    <row r="8" spans="1:5" ht="56.25">
      <c r="A8" s="64" t="s">
        <v>138</v>
      </c>
      <c r="B8" s="54">
        <v>0</v>
      </c>
      <c r="C8" s="100">
        <v>0</v>
      </c>
      <c r="D8" s="100">
        <v>0</v>
      </c>
      <c r="E8" s="100">
        <v>0</v>
      </c>
    </row>
    <row r="9" spans="1:5" ht="56.25">
      <c r="A9" s="64" t="s">
        <v>139</v>
      </c>
      <c r="B9" s="54">
        <v>0</v>
      </c>
      <c r="C9" s="100">
        <v>0</v>
      </c>
      <c r="D9" s="100">
        <v>0</v>
      </c>
      <c r="E9" s="100">
        <v>0</v>
      </c>
    </row>
    <row r="10" spans="1:5" ht="18.75">
      <c r="A10" s="65" t="s">
        <v>84</v>
      </c>
      <c r="B10" s="98">
        <f>B9+B8+B7+B6+B5+B3+B4</f>
        <v>33</v>
      </c>
      <c r="C10" s="98">
        <f>C9+C8+C7+C6+C5+C4+C3</f>
        <v>21</v>
      </c>
      <c r="D10" s="98">
        <f>D9+D8+D7+D6+D5+D4+D3</f>
        <v>33</v>
      </c>
      <c r="E10" s="98">
        <f>E9+E8+E7+E6+E5+E4+E3</f>
        <v>33</v>
      </c>
    </row>
    <row r="11" spans="1:5" ht="18.75">
      <c r="A11" s="1"/>
      <c r="B11" s="1"/>
      <c r="C11" s="1"/>
      <c r="D11" s="1"/>
      <c r="E11" s="1"/>
    </row>
    <row r="12" spans="1:5" ht="18.75">
      <c r="A12" s="1"/>
      <c r="B12" s="1"/>
      <c r="C12" s="1"/>
      <c r="D12" s="1"/>
      <c r="E12" s="1"/>
    </row>
    <row r="13" spans="1:5" ht="18.75">
      <c r="A13" s="1"/>
      <c r="B13" s="1"/>
      <c r="C13" s="1"/>
      <c r="D13" s="1"/>
      <c r="E13" s="1"/>
    </row>
    <row r="14" spans="1:5" ht="18.75">
      <c r="A14" s="1"/>
      <c r="B14" s="1"/>
      <c r="C14" s="1"/>
      <c r="D14" s="1"/>
      <c r="E14" s="1"/>
    </row>
    <row r="15" spans="1:5" ht="18.75">
      <c r="A15" s="1"/>
      <c r="B15" s="1"/>
      <c r="C15" s="1"/>
      <c r="D15" s="1"/>
      <c r="E15" s="1"/>
    </row>
    <row r="16" spans="1:5" ht="18.75">
      <c r="A16" s="1"/>
      <c r="B16" s="1"/>
      <c r="C16" s="1"/>
      <c r="D16" s="1"/>
      <c r="E16" s="1"/>
    </row>
    <row r="17" spans="1:5" ht="18.75">
      <c r="A17" s="1"/>
      <c r="B17" s="1"/>
      <c r="C17" s="1"/>
      <c r="D17" s="1"/>
      <c r="E17" s="1"/>
    </row>
    <row r="18" spans="1:5" ht="18.75">
      <c r="A18" s="1"/>
      <c r="B18" s="1"/>
      <c r="C18" s="1"/>
      <c r="D18" s="1"/>
      <c r="E18" s="1"/>
    </row>
    <row r="19" spans="1:5" ht="18.75">
      <c r="A19" s="1"/>
      <c r="B19" s="1"/>
      <c r="C19" s="1"/>
      <c r="D19" s="1"/>
      <c r="E19" s="1"/>
    </row>
    <row r="20" spans="1:5" ht="18.75">
      <c r="A20" s="1"/>
      <c r="B20" s="1"/>
      <c r="C20" s="1"/>
      <c r="D20" s="1"/>
      <c r="E20" s="1"/>
    </row>
    <row r="21" spans="1:5" ht="18.75">
      <c r="A21" s="1"/>
      <c r="B21" s="1"/>
      <c r="C21" s="1"/>
      <c r="D21" s="1"/>
      <c r="E21" s="1"/>
    </row>
    <row r="22" spans="1:5" ht="18.75">
      <c r="A22" s="1"/>
      <c r="B22" s="1"/>
      <c r="C22" s="1"/>
      <c r="D22" s="1"/>
      <c r="E22" s="1"/>
    </row>
    <row r="23" spans="1:5" ht="18.75">
      <c r="A23" s="1"/>
      <c r="B23" s="1"/>
      <c r="C23" s="1"/>
      <c r="D23" s="1"/>
      <c r="E23" s="1"/>
    </row>
    <row r="24" spans="1:5" ht="18.75">
      <c r="A24" s="1"/>
      <c r="B24" s="1"/>
      <c r="C24" s="1"/>
      <c r="D24" s="1"/>
      <c r="E24" s="1"/>
    </row>
    <row r="25" spans="1:5" ht="18.75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193"/>
  <sheetViews>
    <sheetView view="pageBreakPreview" zoomScale="90" zoomScaleNormal="100" zoomScaleSheetLayoutView="90" workbookViewId="0">
      <selection activeCell="E106" sqref="E106"/>
    </sheetView>
  </sheetViews>
  <sheetFormatPr defaultRowHeight="1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>
      <c r="A1" s="365" t="s">
        <v>140</v>
      </c>
      <c r="B1" s="367"/>
      <c r="C1" s="367"/>
      <c r="D1" s="367"/>
      <c r="E1" s="367"/>
    </row>
    <row r="2" spans="1:5" ht="90.75" customHeight="1">
      <c r="A2" s="27" t="s">
        <v>86</v>
      </c>
      <c r="B2" s="27" t="s">
        <v>245</v>
      </c>
      <c r="C2" s="236" t="s">
        <v>247</v>
      </c>
      <c r="D2" s="27" t="s">
        <v>261</v>
      </c>
      <c r="E2" s="27" t="s">
        <v>141</v>
      </c>
    </row>
    <row r="3" spans="1:5" ht="18.75">
      <c r="A3" s="133" t="s">
        <v>204</v>
      </c>
      <c r="B3" s="134"/>
      <c r="C3" s="133"/>
      <c r="D3" s="133"/>
      <c r="E3" s="134"/>
    </row>
    <row r="4" spans="1:5" ht="15.75">
      <c r="A4" s="153"/>
      <c r="B4" s="157"/>
      <c r="C4" s="157"/>
      <c r="D4" s="157"/>
      <c r="E4" s="153"/>
    </row>
    <row r="5" spans="1:5" ht="18.75">
      <c r="A5" s="133" t="s">
        <v>114</v>
      </c>
      <c r="B5" s="144"/>
      <c r="C5" s="133"/>
      <c r="D5" s="133"/>
      <c r="E5" s="134"/>
    </row>
    <row r="6" spans="1:5" ht="15.75">
      <c r="A6" s="153"/>
      <c r="B6" s="154"/>
      <c r="C6" s="153"/>
      <c r="D6" s="153"/>
      <c r="E6" s="153"/>
    </row>
    <row r="7" spans="1:5" ht="19.5" thickBot="1">
      <c r="A7" s="235" t="s">
        <v>218</v>
      </c>
      <c r="B7" s="234"/>
      <c r="C7" s="233"/>
      <c r="D7" s="233"/>
      <c r="E7" s="233"/>
    </row>
    <row r="8" spans="1:5" ht="30">
      <c r="A8" s="267" t="s">
        <v>353</v>
      </c>
      <c r="B8" s="268">
        <v>44948</v>
      </c>
      <c r="C8" s="286" t="s">
        <v>354</v>
      </c>
      <c r="D8" s="269" t="s">
        <v>355</v>
      </c>
      <c r="E8" s="267" t="s">
        <v>356</v>
      </c>
    </row>
    <row r="9" spans="1:5" ht="30">
      <c r="A9" s="270" t="s">
        <v>353</v>
      </c>
      <c r="B9" s="271">
        <v>44948</v>
      </c>
      <c r="C9" s="286" t="s">
        <v>354</v>
      </c>
      <c r="D9" s="272" t="s">
        <v>355</v>
      </c>
      <c r="E9" s="270" t="s">
        <v>357</v>
      </c>
    </row>
    <row r="10" spans="1:5" ht="30">
      <c r="A10" s="270" t="s">
        <v>353</v>
      </c>
      <c r="B10" s="271">
        <v>44948</v>
      </c>
      <c r="C10" s="286" t="s">
        <v>354</v>
      </c>
      <c r="D10" s="285" t="s">
        <v>355</v>
      </c>
      <c r="E10" s="270" t="s">
        <v>358</v>
      </c>
    </row>
    <row r="11" spans="1:5" ht="45">
      <c r="A11" s="270" t="s">
        <v>525</v>
      </c>
      <c r="B11" s="271">
        <v>45066</v>
      </c>
      <c r="C11" s="286" t="s">
        <v>188</v>
      </c>
      <c r="D11" s="272" t="s">
        <v>532</v>
      </c>
      <c r="E11" s="270" t="s">
        <v>480</v>
      </c>
    </row>
    <row r="12" spans="1:5" ht="45">
      <c r="A12" s="270" t="s">
        <v>526</v>
      </c>
      <c r="B12" s="271">
        <v>45091</v>
      </c>
      <c r="C12" s="286" t="s">
        <v>188</v>
      </c>
      <c r="D12" s="272" t="s">
        <v>533</v>
      </c>
      <c r="E12" s="270" t="s">
        <v>480</v>
      </c>
    </row>
    <row r="13" spans="1:5" ht="45">
      <c r="A13" s="270" t="s">
        <v>527</v>
      </c>
      <c r="B13" s="270" t="s">
        <v>531</v>
      </c>
      <c r="C13" s="286" t="s">
        <v>188</v>
      </c>
      <c r="D13" s="270" t="s">
        <v>534</v>
      </c>
      <c r="E13" s="270" t="s">
        <v>541</v>
      </c>
    </row>
    <row r="14" spans="1:5" ht="105">
      <c r="A14" s="270" t="s">
        <v>528</v>
      </c>
      <c r="B14" s="271">
        <v>45193</v>
      </c>
      <c r="C14" s="286" t="s">
        <v>188</v>
      </c>
      <c r="D14" s="272" t="s">
        <v>535</v>
      </c>
      <c r="E14" s="270" t="s">
        <v>541</v>
      </c>
    </row>
    <row r="15" spans="1:5" ht="30">
      <c r="A15" s="270" t="s">
        <v>529</v>
      </c>
      <c r="B15" s="271">
        <v>45200</v>
      </c>
      <c r="C15" s="286" t="s">
        <v>188</v>
      </c>
      <c r="D15" s="272" t="s">
        <v>536</v>
      </c>
      <c r="E15" s="270" t="s">
        <v>542</v>
      </c>
    </row>
    <row r="16" spans="1:5" ht="30">
      <c r="A16" s="270" t="s">
        <v>529</v>
      </c>
      <c r="B16" s="271">
        <v>45200</v>
      </c>
      <c r="C16" s="286" t="s">
        <v>188</v>
      </c>
      <c r="D16" s="272" t="s">
        <v>537</v>
      </c>
      <c r="E16" s="270" t="s">
        <v>543</v>
      </c>
    </row>
    <row r="17" spans="1:5" ht="30">
      <c r="A17" s="270" t="s">
        <v>529</v>
      </c>
      <c r="B17" s="271">
        <v>45200</v>
      </c>
      <c r="C17" s="286" t="s">
        <v>188</v>
      </c>
      <c r="D17" s="272" t="s">
        <v>538</v>
      </c>
      <c r="E17" s="270" t="s">
        <v>544</v>
      </c>
    </row>
    <row r="18" spans="1:5" ht="30">
      <c r="A18" s="270" t="s">
        <v>529</v>
      </c>
      <c r="B18" s="271">
        <v>45200</v>
      </c>
      <c r="C18" s="286" t="s">
        <v>188</v>
      </c>
      <c r="D18" s="272" t="s">
        <v>539</v>
      </c>
      <c r="E18" s="270" t="s">
        <v>541</v>
      </c>
    </row>
    <row r="19" spans="1:5" ht="45">
      <c r="A19" s="270" t="s">
        <v>530</v>
      </c>
      <c r="B19" s="271">
        <v>45214</v>
      </c>
      <c r="C19" s="286" t="s">
        <v>188</v>
      </c>
      <c r="D19" s="272" t="s">
        <v>540</v>
      </c>
      <c r="E19" s="270" t="s">
        <v>545</v>
      </c>
    </row>
    <row r="20" spans="1:5" ht="45">
      <c r="A20" s="270" t="s">
        <v>530</v>
      </c>
      <c r="B20" s="271">
        <v>45214</v>
      </c>
      <c r="C20" s="286" t="s">
        <v>188</v>
      </c>
      <c r="D20" s="272" t="s">
        <v>540</v>
      </c>
      <c r="E20" s="270" t="s">
        <v>545</v>
      </c>
    </row>
    <row r="21" spans="1:5" ht="45">
      <c r="A21" s="270" t="s">
        <v>530</v>
      </c>
      <c r="B21" s="271">
        <v>45214</v>
      </c>
      <c r="C21" s="286" t="s">
        <v>188</v>
      </c>
      <c r="D21" s="272" t="s">
        <v>540</v>
      </c>
      <c r="E21" s="270" t="s">
        <v>546</v>
      </c>
    </row>
    <row r="22" spans="1:5" ht="45">
      <c r="A22" s="270" t="s">
        <v>530</v>
      </c>
      <c r="B22" s="271">
        <v>45214</v>
      </c>
      <c r="C22" s="286" t="s">
        <v>188</v>
      </c>
      <c r="D22" s="272" t="s">
        <v>540</v>
      </c>
      <c r="E22" s="270" t="s">
        <v>546</v>
      </c>
    </row>
    <row r="23" spans="1:5" ht="45">
      <c r="A23" s="270" t="s">
        <v>530</v>
      </c>
      <c r="B23" s="271">
        <v>45214</v>
      </c>
      <c r="C23" s="286" t="s">
        <v>188</v>
      </c>
      <c r="D23" s="272" t="s">
        <v>540</v>
      </c>
      <c r="E23" s="270" t="s">
        <v>496</v>
      </c>
    </row>
    <row r="24" spans="1:5" ht="45">
      <c r="A24" s="270" t="s">
        <v>530</v>
      </c>
      <c r="B24" s="271">
        <v>45214</v>
      </c>
      <c r="C24" s="286" t="s">
        <v>188</v>
      </c>
      <c r="D24" s="272" t="s">
        <v>540</v>
      </c>
      <c r="E24" s="270" t="s">
        <v>496</v>
      </c>
    </row>
    <row r="25" spans="1:5" ht="45">
      <c r="A25" s="270" t="s">
        <v>530</v>
      </c>
      <c r="B25" s="271">
        <v>45214</v>
      </c>
      <c r="C25" s="286" t="s">
        <v>188</v>
      </c>
      <c r="D25" s="272" t="s">
        <v>540</v>
      </c>
      <c r="E25" s="270" t="s">
        <v>496</v>
      </c>
    </row>
    <row r="26" spans="1:5" ht="45">
      <c r="A26" s="270" t="s">
        <v>530</v>
      </c>
      <c r="B26" s="271">
        <v>45214</v>
      </c>
      <c r="C26" s="286" t="s">
        <v>188</v>
      </c>
      <c r="D26" s="272" t="s">
        <v>540</v>
      </c>
      <c r="E26" s="270" t="s">
        <v>496</v>
      </c>
    </row>
    <row r="27" spans="1:5" ht="45">
      <c r="A27" s="270" t="s">
        <v>530</v>
      </c>
      <c r="B27" s="271">
        <v>45214</v>
      </c>
      <c r="C27" s="286" t="s">
        <v>188</v>
      </c>
      <c r="D27" s="272" t="s">
        <v>540</v>
      </c>
      <c r="E27" s="270" t="s">
        <v>547</v>
      </c>
    </row>
    <row r="28" spans="1:5" ht="45">
      <c r="A28" s="270" t="s">
        <v>450</v>
      </c>
      <c r="B28" s="271">
        <v>44986</v>
      </c>
      <c r="C28" s="163" t="s">
        <v>188</v>
      </c>
      <c r="D28" s="270" t="s">
        <v>499</v>
      </c>
      <c r="E28" s="270" t="s">
        <v>479</v>
      </c>
    </row>
    <row r="29" spans="1:5" ht="45">
      <c r="A29" s="270" t="s">
        <v>530</v>
      </c>
      <c r="B29" s="271">
        <v>45214</v>
      </c>
      <c r="C29" s="286" t="s">
        <v>188</v>
      </c>
      <c r="D29" s="272" t="s">
        <v>540</v>
      </c>
      <c r="E29" s="270" t="s">
        <v>547</v>
      </c>
    </row>
    <row r="30" spans="1:5" ht="19.5" customHeight="1">
      <c r="A30" s="270" t="s">
        <v>530</v>
      </c>
      <c r="B30" s="271">
        <v>45214</v>
      </c>
      <c r="C30" s="286" t="s">
        <v>188</v>
      </c>
      <c r="D30" s="272" t="s">
        <v>540</v>
      </c>
      <c r="E30" s="270" t="s">
        <v>547</v>
      </c>
    </row>
    <row r="31" spans="1:5" ht="16.5" customHeight="1">
      <c r="A31" s="133" t="s">
        <v>216</v>
      </c>
      <c r="B31" s="144"/>
      <c r="C31" s="133"/>
      <c r="D31" s="133"/>
      <c r="E31" s="134"/>
    </row>
    <row r="32" spans="1:5" ht="30">
      <c r="A32" s="270" t="s">
        <v>445</v>
      </c>
      <c r="B32" s="271">
        <v>44955</v>
      </c>
      <c r="C32" s="163" t="s">
        <v>188</v>
      </c>
      <c r="D32" s="270"/>
      <c r="E32" s="270" t="s">
        <v>478</v>
      </c>
    </row>
    <row r="33" spans="1:5" ht="30">
      <c r="A33" s="270" t="s">
        <v>445</v>
      </c>
      <c r="B33" s="271">
        <v>44955</v>
      </c>
      <c r="C33" s="163" t="s">
        <v>188</v>
      </c>
      <c r="D33" s="270"/>
      <c r="E33" s="270" t="s">
        <v>479</v>
      </c>
    </row>
    <row r="34" spans="1:5" ht="16.5" customHeight="1">
      <c r="A34" s="270" t="s">
        <v>445</v>
      </c>
      <c r="B34" s="271">
        <v>44955</v>
      </c>
      <c r="C34" s="163" t="s">
        <v>188</v>
      </c>
      <c r="D34" s="270"/>
      <c r="E34" s="270" t="s">
        <v>479</v>
      </c>
    </row>
    <row r="35" spans="1:5" ht="30">
      <c r="A35" s="270" t="s">
        <v>445</v>
      </c>
      <c r="B35" s="271">
        <v>44955</v>
      </c>
      <c r="C35" s="163" t="s">
        <v>188</v>
      </c>
      <c r="D35" s="270"/>
      <c r="E35" s="270" t="s">
        <v>480</v>
      </c>
    </row>
    <row r="36" spans="1:5" ht="30">
      <c r="A36" s="270" t="s">
        <v>445</v>
      </c>
      <c r="B36" s="271">
        <v>44955</v>
      </c>
      <c r="C36" s="163" t="s">
        <v>188</v>
      </c>
      <c r="D36" s="270"/>
      <c r="E36" s="270" t="s">
        <v>481</v>
      </c>
    </row>
    <row r="37" spans="1:5" ht="30">
      <c r="A37" s="270" t="s">
        <v>445</v>
      </c>
      <c r="B37" s="271">
        <v>44955</v>
      </c>
      <c r="C37" s="163" t="s">
        <v>188</v>
      </c>
      <c r="D37" s="270"/>
      <c r="E37" s="270" t="s">
        <v>481</v>
      </c>
    </row>
    <row r="38" spans="1:5" ht="17.25" customHeight="1">
      <c r="A38" s="270" t="s">
        <v>446</v>
      </c>
      <c r="B38" s="271">
        <v>44955</v>
      </c>
      <c r="C38" s="163" t="s">
        <v>188</v>
      </c>
      <c r="D38" s="270"/>
      <c r="E38" s="270" t="s">
        <v>480</v>
      </c>
    </row>
    <row r="39" spans="1:5" ht="18.75" customHeight="1">
      <c r="A39" s="270" t="s">
        <v>446</v>
      </c>
      <c r="B39" s="271">
        <v>44955</v>
      </c>
      <c r="C39" s="163" t="s">
        <v>188</v>
      </c>
      <c r="D39" s="270"/>
      <c r="E39" s="270" t="s">
        <v>478</v>
      </c>
    </row>
    <row r="40" spans="1:5" ht="19.5" customHeight="1">
      <c r="A40" s="270" t="s">
        <v>446</v>
      </c>
      <c r="B40" s="271">
        <v>44955</v>
      </c>
      <c r="C40" s="163" t="s">
        <v>188</v>
      </c>
      <c r="D40" s="270"/>
      <c r="E40" s="270" t="s">
        <v>480</v>
      </c>
    </row>
    <row r="41" spans="1:5" ht="30">
      <c r="A41" s="270" t="s">
        <v>446</v>
      </c>
      <c r="B41" s="271">
        <v>44955</v>
      </c>
      <c r="C41" s="163" t="s">
        <v>188</v>
      </c>
      <c r="D41" s="270"/>
      <c r="E41" s="270" t="s">
        <v>479</v>
      </c>
    </row>
    <row r="42" spans="1:5" ht="30">
      <c r="A42" s="270" t="s">
        <v>446</v>
      </c>
      <c r="B42" s="271">
        <v>44955</v>
      </c>
      <c r="C42" s="163" t="s">
        <v>188</v>
      </c>
      <c r="D42" s="270"/>
      <c r="E42" s="270" t="s">
        <v>478</v>
      </c>
    </row>
    <row r="43" spans="1:5" ht="18" customHeight="1">
      <c r="A43" s="270" t="s">
        <v>446</v>
      </c>
      <c r="B43" s="271">
        <v>44955</v>
      </c>
      <c r="C43" s="163" t="s">
        <v>188</v>
      </c>
      <c r="D43" s="270"/>
      <c r="E43" s="270" t="s">
        <v>479</v>
      </c>
    </row>
    <row r="44" spans="1:5" ht="30">
      <c r="A44" s="270" t="s">
        <v>447</v>
      </c>
      <c r="B44" s="270" t="s">
        <v>468</v>
      </c>
      <c r="C44" s="163" t="s">
        <v>188</v>
      </c>
      <c r="D44" s="272" t="s">
        <v>497</v>
      </c>
      <c r="E44" s="270" t="s">
        <v>482</v>
      </c>
    </row>
    <row r="45" spans="1:5" ht="30">
      <c r="A45" s="270" t="s">
        <v>448</v>
      </c>
      <c r="B45" s="270"/>
      <c r="C45" s="163" t="s">
        <v>188</v>
      </c>
      <c r="D45" s="270"/>
      <c r="E45" s="270" t="s">
        <v>480</v>
      </c>
    </row>
    <row r="46" spans="1:5" ht="45">
      <c r="A46" s="270" t="s">
        <v>449</v>
      </c>
      <c r="B46" s="271">
        <v>44989</v>
      </c>
      <c r="C46" s="163" t="s">
        <v>188</v>
      </c>
      <c r="D46" s="270" t="s">
        <v>498</v>
      </c>
      <c r="E46" s="270" t="s">
        <v>479</v>
      </c>
    </row>
    <row r="47" spans="1:5" ht="18" customHeight="1">
      <c r="A47" s="270" t="s">
        <v>449</v>
      </c>
      <c r="B47" s="271">
        <v>44989</v>
      </c>
      <c r="C47" s="163" t="s">
        <v>188</v>
      </c>
      <c r="D47" s="270" t="s">
        <v>498</v>
      </c>
      <c r="E47" s="270" t="s">
        <v>480</v>
      </c>
    </row>
    <row r="48" spans="1:5" ht="18" customHeight="1">
      <c r="A48" s="270" t="s">
        <v>449</v>
      </c>
      <c r="B48" s="271">
        <v>44989</v>
      </c>
      <c r="C48" s="163" t="s">
        <v>188</v>
      </c>
      <c r="D48" s="270" t="s">
        <v>498</v>
      </c>
      <c r="E48" s="270" t="s">
        <v>480</v>
      </c>
    </row>
    <row r="49" spans="1:5" ht="18" customHeight="1">
      <c r="A49" s="270" t="s">
        <v>449</v>
      </c>
      <c r="B49" s="271">
        <v>44989</v>
      </c>
      <c r="C49" s="163" t="s">
        <v>188</v>
      </c>
      <c r="D49" s="270" t="s">
        <v>498</v>
      </c>
      <c r="E49" s="270" t="s">
        <v>480</v>
      </c>
    </row>
    <row r="50" spans="1:5" ht="18" customHeight="1">
      <c r="A50" s="270" t="s">
        <v>451</v>
      </c>
      <c r="B50" s="270" t="s">
        <v>469</v>
      </c>
      <c r="C50" s="163" t="s">
        <v>188</v>
      </c>
      <c r="D50" s="270" t="s">
        <v>500</v>
      </c>
      <c r="E50" s="270" t="s">
        <v>479</v>
      </c>
    </row>
    <row r="51" spans="1:5" ht="18" customHeight="1">
      <c r="A51" s="270" t="s">
        <v>452</v>
      </c>
      <c r="B51" s="271">
        <v>44987</v>
      </c>
      <c r="C51" s="163" t="s">
        <v>188</v>
      </c>
      <c r="D51" s="270" t="s">
        <v>501</v>
      </c>
      <c r="E51" s="270" t="s">
        <v>483</v>
      </c>
    </row>
    <row r="52" spans="1:5" ht="18" customHeight="1">
      <c r="A52" s="270" t="s">
        <v>452</v>
      </c>
      <c r="B52" s="271">
        <v>44987</v>
      </c>
      <c r="C52" s="163" t="s">
        <v>188</v>
      </c>
      <c r="D52" s="270" t="s">
        <v>501</v>
      </c>
      <c r="E52" s="270" t="s">
        <v>484</v>
      </c>
    </row>
    <row r="53" spans="1:5" ht="18" customHeight="1">
      <c r="A53" s="270" t="s">
        <v>452</v>
      </c>
      <c r="B53" s="271">
        <v>44987</v>
      </c>
      <c r="C53" s="163" t="s">
        <v>188</v>
      </c>
      <c r="D53" s="270" t="s">
        <v>501</v>
      </c>
      <c r="E53" s="270" t="s">
        <v>483</v>
      </c>
    </row>
    <row r="54" spans="1:5" ht="18" customHeight="1">
      <c r="A54" s="270" t="s">
        <v>452</v>
      </c>
      <c r="B54" s="271">
        <v>44987</v>
      </c>
      <c r="C54" s="163" t="s">
        <v>188</v>
      </c>
      <c r="D54" s="270" t="s">
        <v>501</v>
      </c>
      <c r="E54" s="270" t="s">
        <v>484</v>
      </c>
    </row>
    <row r="55" spans="1:5" ht="18" customHeight="1">
      <c r="A55" s="270" t="s">
        <v>453</v>
      </c>
      <c r="B55" s="271">
        <v>45011</v>
      </c>
      <c r="C55" s="163" t="s">
        <v>188</v>
      </c>
      <c r="D55" s="272" t="s">
        <v>502</v>
      </c>
      <c r="E55" s="270" t="s">
        <v>479</v>
      </c>
    </row>
    <row r="56" spans="1:5" ht="18" customHeight="1">
      <c r="A56" s="270" t="s">
        <v>453</v>
      </c>
      <c r="B56" s="271">
        <v>45011</v>
      </c>
      <c r="C56" s="163" t="s">
        <v>188</v>
      </c>
      <c r="D56" s="272" t="s">
        <v>502</v>
      </c>
      <c r="E56" s="270" t="s">
        <v>479</v>
      </c>
    </row>
    <row r="57" spans="1:5" ht="18.75" customHeight="1">
      <c r="A57" s="270" t="s">
        <v>453</v>
      </c>
      <c r="B57" s="271">
        <v>45011</v>
      </c>
      <c r="C57" s="163" t="s">
        <v>188</v>
      </c>
      <c r="D57" s="272" t="s">
        <v>502</v>
      </c>
      <c r="E57" s="270" t="s">
        <v>479</v>
      </c>
    </row>
    <row r="58" spans="1:5" ht="19.5" customHeight="1">
      <c r="A58" s="270" t="s">
        <v>453</v>
      </c>
      <c r="B58" s="271">
        <v>45011</v>
      </c>
      <c r="C58" s="163" t="s">
        <v>188</v>
      </c>
      <c r="D58" s="272" t="s">
        <v>502</v>
      </c>
      <c r="E58" s="270" t="s">
        <v>478</v>
      </c>
    </row>
    <row r="59" spans="1:5" ht="19.5" customHeight="1">
      <c r="A59" s="270" t="s">
        <v>453</v>
      </c>
      <c r="B59" s="271">
        <v>45011</v>
      </c>
      <c r="C59" s="163" t="s">
        <v>188</v>
      </c>
      <c r="D59" s="272" t="s">
        <v>502</v>
      </c>
      <c r="E59" s="270" t="s">
        <v>479</v>
      </c>
    </row>
    <row r="60" spans="1:5" ht="22.5" customHeight="1">
      <c r="A60" s="270" t="s">
        <v>453</v>
      </c>
      <c r="B60" s="271">
        <v>45011</v>
      </c>
      <c r="C60" s="163" t="s">
        <v>188</v>
      </c>
      <c r="D60" s="272" t="s">
        <v>502</v>
      </c>
      <c r="E60" s="270" t="s">
        <v>480</v>
      </c>
    </row>
    <row r="61" spans="1:5" ht="15.75" hidden="1" customHeight="1">
      <c r="A61" s="270" t="s">
        <v>453</v>
      </c>
      <c r="B61" s="271">
        <v>45011</v>
      </c>
      <c r="C61" s="163" t="s">
        <v>188</v>
      </c>
      <c r="D61" s="272" t="s">
        <v>502</v>
      </c>
      <c r="E61" s="270" t="s">
        <v>480</v>
      </c>
    </row>
    <row r="62" spans="1:5" ht="15.75" customHeight="1">
      <c r="A62" s="270" t="s">
        <v>454</v>
      </c>
      <c r="B62" s="270" t="s">
        <v>470</v>
      </c>
      <c r="C62" s="163" t="s">
        <v>188</v>
      </c>
      <c r="D62" s="272" t="s">
        <v>503</v>
      </c>
      <c r="E62" s="270" t="s">
        <v>485</v>
      </c>
    </row>
    <row r="63" spans="1:5" ht="21.75" customHeight="1">
      <c r="A63" s="270" t="s">
        <v>455</v>
      </c>
      <c r="B63" s="271">
        <v>45074</v>
      </c>
      <c r="C63" s="163" t="s">
        <v>188</v>
      </c>
      <c r="D63" s="272" t="s">
        <v>504</v>
      </c>
      <c r="E63" s="270" t="s">
        <v>478</v>
      </c>
    </row>
    <row r="64" spans="1:5" ht="23.25" customHeight="1">
      <c r="A64" s="270" t="s">
        <v>456</v>
      </c>
      <c r="B64" s="270" t="s">
        <v>471</v>
      </c>
      <c r="C64" s="163" t="s">
        <v>188</v>
      </c>
      <c r="D64" s="272" t="s">
        <v>505</v>
      </c>
      <c r="E64" s="270" t="s">
        <v>486</v>
      </c>
    </row>
    <row r="65" spans="1:5" ht="23.25" customHeight="1">
      <c r="A65" s="270" t="s">
        <v>457</v>
      </c>
      <c r="B65" s="270" t="s">
        <v>472</v>
      </c>
      <c r="C65" s="163" t="s">
        <v>188</v>
      </c>
      <c r="D65" s="272" t="s">
        <v>506</v>
      </c>
      <c r="E65" s="270" t="s">
        <v>487</v>
      </c>
    </row>
    <row r="66" spans="1:5" ht="23.25" customHeight="1">
      <c r="A66" s="270" t="s">
        <v>457</v>
      </c>
      <c r="B66" s="270" t="s">
        <v>472</v>
      </c>
      <c r="C66" s="163" t="s">
        <v>188</v>
      </c>
      <c r="D66" s="272" t="s">
        <v>506</v>
      </c>
      <c r="E66" s="270" t="s">
        <v>484</v>
      </c>
    </row>
    <row r="67" spans="1:5" ht="23.25" customHeight="1">
      <c r="A67" s="270" t="s">
        <v>457</v>
      </c>
      <c r="B67" s="270" t="s">
        <v>472</v>
      </c>
      <c r="C67" s="163" t="s">
        <v>188</v>
      </c>
      <c r="D67" s="272" t="s">
        <v>506</v>
      </c>
      <c r="E67" s="270" t="s">
        <v>484</v>
      </c>
    </row>
    <row r="68" spans="1:5" ht="23.25" customHeight="1">
      <c r="A68" s="270" t="s">
        <v>458</v>
      </c>
      <c r="B68" s="271">
        <v>45070</v>
      </c>
      <c r="C68" s="163" t="s">
        <v>188</v>
      </c>
      <c r="D68" s="272" t="s">
        <v>507</v>
      </c>
      <c r="E68" s="270" t="s">
        <v>487</v>
      </c>
    </row>
    <row r="69" spans="1:5" ht="23.25" customHeight="1">
      <c r="A69" s="270" t="s">
        <v>458</v>
      </c>
      <c r="B69" s="271">
        <v>45070</v>
      </c>
      <c r="C69" s="163" t="s">
        <v>188</v>
      </c>
      <c r="D69" s="272" t="s">
        <v>507</v>
      </c>
      <c r="E69" s="270" t="s">
        <v>487</v>
      </c>
    </row>
    <row r="70" spans="1:5" ht="23.25" customHeight="1">
      <c r="A70" s="270" t="s">
        <v>458</v>
      </c>
      <c r="B70" s="271">
        <v>45070</v>
      </c>
      <c r="C70" s="163" t="s">
        <v>188</v>
      </c>
      <c r="D70" s="272" t="s">
        <v>507</v>
      </c>
      <c r="E70" s="270" t="s">
        <v>487</v>
      </c>
    </row>
    <row r="71" spans="1:5" ht="23.25" customHeight="1">
      <c r="A71" s="270" t="s">
        <v>458</v>
      </c>
      <c r="B71" s="271">
        <v>45070</v>
      </c>
      <c r="C71" s="163" t="s">
        <v>188</v>
      </c>
      <c r="D71" s="272" t="s">
        <v>507</v>
      </c>
      <c r="E71" s="270" t="s">
        <v>487</v>
      </c>
    </row>
    <row r="72" spans="1:5" ht="23.25" customHeight="1">
      <c r="A72" s="270" t="s">
        <v>458</v>
      </c>
      <c r="B72" s="271">
        <v>45070</v>
      </c>
      <c r="C72" s="163" t="s">
        <v>188</v>
      </c>
      <c r="D72" s="272" t="s">
        <v>507</v>
      </c>
      <c r="E72" s="270" t="s">
        <v>483</v>
      </c>
    </row>
    <row r="73" spans="1:5" ht="23.25" customHeight="1">
      <c r="A73" s="270" t="s">
        <v>458</v>
      </c>
      <c r="B73" s="271">
        <v>45070</v>
      </c>
      <c r="C73" s="163" t="s">
        <v>188</v>
      </c>
      <c r="D73" s="272" t="s">
        <v>507</v>
      </c>
      <c r="E73" s="270" t="s">
        <v>484</v>
      </c>
    </row>
    <row r="74" spans="1:5" ht="23.25" customHeight="1">
      <c r="A74" s="270" t="s">
        <v>456</v>
      </c>
      <c r="B74" s="270" t="s">
        <v>471</v>
      </c>
      <c r="C74" s="163" t="s">
        <v>188</v>
      </c>
      <c r="D74" s="272" t="s">
        <v>505</v>
      </c>
      <c r="E74" s="270" t="s">
        <v>486</v>
      </c>
    </row>
    <row r="75" spans="1:5" ht="23.25" customHeight="1">
      <c r="A75" s="270" t="s">
        <v>456</v>
      </c>
      <c r="B75" s="270" t="s">
        <v>471</v>
      </c>
      <c r="C75" s="163" t="s">
        <v>188</v>
      </c>
      <c r="D75" s="272" t="s">
        <v>505</v>
      </c>
      <c r="E75" s="270" t="s">
        <v>488</v>
      </c>
    </row>
    <row r="76" spans="1:5" ht="23.25" customHeight="1">
      <c r="A76" s="270" t="s">
        <v>459</v>
      </c>
      <c r="B76" s="270" t="s">
        <v>473</v>
      </c>
      <c r="C76" s="163" t="s">
        <v>188</v>
      </c>
      <c r="D76" s="272" t="s">
        <v>508</v>
      </c>
      <c r="E76" s="270" t="s">
        <v>489</v>
      </c>
    </row>
    <row r="77" spans="1:5" ht="23.25" customHeight="1">
      <c r="A77" s="270" t="s">
        <v>460</v>
      </c>
      <c r="B77" s="271">
        <v>45067</v>
      </c>
      <c r="C77" s="163" t="s">
        <v>188</v>
      </c>
      <c r="D77" s="272" t="s">
        <v>509</v>
      </c>
      <c r="E77" s="270" t="s">
        <v>480</v>
      </c>
    </row>
    <row r="78" spans="1:5" ht="23.25" customHeight="1">
      <c r="A78" s="270" t="s">
        <v>460</v>
      </c>
      <c r="B78" s="271">
        <v>45067</v>
      </c>
      <c r="C78" s="163" t="s">
        <v>188</v>
      </c>
      <c r="D78" s="272" t="s">
        <v>509</v>
      </c>
      <c r="E78" s="270" t="s">
        <v>480</v>
      </c>
    </row>
    <row r="79" spans="1:5" ht="23.25" customHeight="1">
      <c r="A79" s="270" t="s">
        <v>461</v>
      </c>
      <c r="B79" s="270" t="s">
        <v>474</v>
      </c>
      <c r="C79" s="163" t="s">
        <v>188</v>
      </c>
      <c r="D79" s="270" t="s">
        <v>510</v>
      </c>
      <c r="E79" s="270" t="s">
        <v>478</v>
      </c>
    </row>
    <row r="80" spans="1:5" ht="23.25" customHeight="1">
      <c r="A80" s="270" t="s">
        <v>461</v>
      </c>
      <c r="B80" s="270" t="s">
        <v>474</v>
      </c>
      <c r="C80" s="163" t="s">
        <v>188</v>
      </c>
      <c r="D80" s="270" t="s">
        <v>510</v>
      </c>
      <c r="E80" s="270" t="s">
        <v>480</v>
      </c>
    </row>
    <row r="81" spans="1:5" ht="23.25" customHeight="1">
      <c r="A81" s="270" t="s">
        <v>461</v>
      </c>
      <c r="B81" s="270" t="s">
        <v>474</v>
      </c>
      <c r="C81" s="163" t="s">
        <v>188</v>
      </c>
      <c r="D81" s="270" t="s">
        <v>510</v>
      </c>
      <c r="E81" s="270" t="s">
        <v>480</v>
      </c>
    </row>
    <row r="82" spans="1:5" ht="23.25" customHeight="1">
      <c r="A82" s="270" t="s">
        <v>461</v>
      </c>
      <c r="B82" s="270" t="s">
        <v>474</v>
      </c>
      <c r="C82" s="163" t="s">
        <v>188</v>
      </c>
      <c r="D82" s="270" t="s">
        <v>510</v>
      </c>
      <c r="E82" s="270" t="s">
        <v>478</v>
      </c>
    </row>
    <row r="83" spans="1:5" ht="23.25" customHeight="1">
      <c r="A83" s="270" t="s">
        <v>461</v>
      </c>
      <c r="B83" s="270" t="s">
        <v>474</v>
      </c>
      <c r="C83" s="163" t="s">
        <v>188</v>
      </c>
      <c r="D83" s="270" t="s">
        <v>510</v>
      </c>
      <c r="E83" s="270" t="s">
        <v>478</v>
      </c>
    </row>
    <row r="84" spans="1:5" ht="18" customHeight="1">
      <c r="A84" s="270" t="s">
        <v>461</v>
      </c>
      <c r="B84" s="270" t="s">
        <v>474</v>
      </c>
      <c r="C84" s="163" t="s">
        <v>188</v>
      </c>
      <c r="D84" s="270" t="s">
        <v>510</v>
      </c>
      <c r="E84" s="270" t="s">
        <v>478</v>
      </c>
    </row>
    <row r="85" spans="1:5" ht="18" customHeight="1">
      <c r="A85" s="270" t="s">
        <v>461</v>
      </c>
      <c r="B85" s="270" t="s">
        <v>474</v>
      </c>
      <c r="C85" s="163" t="s">
        <v>188</v>
      </c>
      <c r="D85" s="270" t="s">
        <v>510</v>
      </c>
      <c r="E85" s="270" t="s">
        <v>478</v>
      </c>
    </row>
    <row r="86" spans="1:5" ht="18" customHeight="1">
      <c r="A86" s="270" t="s">
        <v>461</v>
      </c>
      <c r="B86" s="270" t="s">
        <v>474</v>
      </c>
      <c r="C86" s="163" t="s">
        <v>188</v>
      </c>
      <c r="D86" s="270" t="s">
        <v>510</v>
      </c>
      <c r="E86" s="270" t="s">
        <v>478</v>
      </c>
    </row>
    <row r="87" spans="1:5" ht="18" customHeight="1">
      <c r="A87" s="270" t="s">
        <v>461</v>
      </c>
      <c r="B87" s="270" t="s">
        <v>474</v>
      </c>
      <c r="C87" s="163" t="s">
        <v>188</v>
      </c>
      <c r="D87" s="270" t="s">
        <v>510</v>
      </c>
      <c r="E87" s="270" t="s">
        <v>478</v>
      </c>
    </row>
    <row r="88" spans="1:5" ht="18" customHeight="1">
      <c r="A88" s="270" t="s">
        <v>461</v>
      </c>
      <c r="B88" s="270" t="s">
        <v>474</v>
      </c>
      <c r="C88" s="163" t="s">
        <v>188</v>
      </c>
      <c r="D88" s="270" t="s">
        <v>510</v>
      </c>
      <c r="E88" s="270" t="s">
        <v>480</v>
      </c>
    </row>
    <row r="89" spans="1:5" ht="18" customHeight="1">
      <c r="A89" s="270" t="s">
        <v>461</v>
      </c>
      <c r="B89" s="270" t="s">
        <v>474</v>
      </c>
      <c r="C89" s="163" t="s">
        <v>188</v>
      </c>
      <c r="D89" s="270" t="s">
        <v>510</v>
      </c>
      <c r="E89" s="270" t="s">
        <v>480</v>
      </c>
    </row>
    <row r="90" spans="1:5" ht="18" customHeight="1">
      <c r="A90" s="270" t="s">
        <v>461</v>
      </c>
      <c r="B90" s="270" t="s">
        <v>474</v>
      </c>
      <c r="C90" s="163" t="s">
        <v>188</v>
      </c>
      <c r="D90" s="270" t="s">
        <v>510</v>
      </c>
      <c r="E90" s="270" t="s">
        <v>480</v>
      </c>
    </row>
    <row r="91" spans="1:5" ht="18" customHeight="1">
      <c r="A91" s="270" t="s">
        <v>461</v>
      </c>
      <c r="B91" s="270" t="s">
        <v>474</v>
      </c>
      <c r="C91" s="163" t="s">
        <v>188</v>
      </c>
      <c r="D91" s="270" t="s">
        <v>510</v>
      </c>
      <c r="E91" s="270" t="s">
        <v>479</v>
      </c>
    </row>
    <row r="92" spans="1:5" ht="18" customHeight="1">
      <c r="A92" s="270" t="s">
        <v>462</v>
      </c>
      <c r="B92" s="277">
        <v>45017</v>
      </c>
      <c r="C92" s="163" t="s">
        <v>188</v>
      </c>
      <c r="D92" s="272" t="s">
        <v>511</v>
      </c>
      <c r="E92" s="270" t="s">
        <v>480</v>
      </c>
    </row>
    <row r="93" spans="1:5" ht="18" customHeight="1">
      <c r="A93" s="270" t="s">
        <v>463</v>
      </c>
      <c r="B93" s="270"/>
      <c r="C93" s="163" t="s">
        <v>188</v>
      </c>
      <c r="D93" s="270" t="s">
        <v>512</v>
      </c>
      <c r="E93" s="270" t="s">
        <v>490</v>
      </c>
    </row>
    <row r="94" spans="1:5" ht="14.25" customHeight="1">
      <c r="A94" s="270" t="s">
        <v>463</v>
      </c>
      <c r="B94" s="270"/>
      <c r="C94" s="163" t="s">
        <v>188</v>
      </c>
      <c r="D94" s="270" t="s">
        <v>512</v>
      </c>
      <c r="E94" s="270" t="s">
        <v>491</v>
      </c>
    </row>
    <row r="95" spans="1:5" ht="15" customHeight="1">
      <c r="A95" s="270" t="s">
        <v>463</v>
      </c>
      <c r="B95" s="270"/>
      <c r="C95" s="163" t="s">
        <v>188</v>
      </c>
      <c r="D95" s="270" t="s">
        <v>512</v>
      </c>
      <c r="E95" s="270" t="s">
        <v>491</v>
      </c>
    </row>
    <row r="96" spans="1:5" ht="14.25" customHeight="1">
      <c r="A96" s="270" t="s">
        <v>464</v>
      </c>
      <c r="B96" s="270" t="s">
        <v>475</v>
      </c>
      <c r="C96" s="163" t="s">
        <v>188</v>
      </c>
      <c r="D96" s="272" t="s">
        <v>513</v>
      </c>
      <c r="E96" s="270" t="s">
        <v>492</v>
      </c>
    </row>
    <row r="97" spans="1:5" ht="15" customHeight="1">
      <c r="A97" s="270" t="s">
        <v>464</v>
      </c>
      <c r="B97" s="270" t="s">
        <v>476</v>
      </c>
      <c r="C97" s="163" t="s">
        <v>188</v>
      </c>
      <c r="D97" s="272" t="s">
        <v>514</v>
      </c>
      <c r="E97" s="270" t="s">
        <v>493</v>
      </c>
    </row>
    <row r="98" spans="1:5" ht="16.5" customHeight="1">
      <c r="A98" s="270" t="s">
        <v>464</v>
      </c>
      <c r="B98" s="270" t="s">
        <v>477</v>
      </c>
      <c r="C98" s="163" t="s">
        <v>188</v>
      </c>
      <c r="D98" s="272" t="s">
        <v>515</v>
      </c>
      <c r="E98" s="270" t="s">
        <v>494</v>
      </c>
    </row>
    <row r="99" spans="1:5" ht="15.75" customHeight="1">
      <c r="A99" s="270" t="s">
        <v>465</v>
      </c>
      <c r="B99" s="270"/>
      <c r="C99" s="163" t="s">
        <v>188</v>
      </c>
      <c r="D99" s="270"/>
      <c r="E99" s="270" t="s">
        <v>495</v>
      </c>
    </row>
    <row r="100" spans="1:5" ht="18" customHeight="1">
      <c r="A100" s="270" t="s">
        <v>466</v>
      </c>
      <c r="B100" s="271">
        <v>45183</v>
      </c>
      <c r="C100" s="163" t="s">
        <v>188</v>
      </c>
      <c r="D100" s="272" t="s">
        <v>516</v>
      </c>
      <c r="E100" s="270" t="s">
        <v>479</v>
      </c>
    </row>
    <row r="101" spans="1:5" ht="18" customHeight="1">
      <c r="A101" s="270" t="s">
        <v>586</v>
      </c>
      <c r="B101" s="271"/>
      <c r="C101" s="163" t="s">
        <v>188</v>
      </c>
      <c r="D101" s="272" t="s">
        <v>587</v>
      </c>
      <c r="E101" s="270" t="s">
        <v>496</v>
      </c>
    </row>
    <row r="102" spans="1:5" ht="18" customHeight="1">
      <c r="A102" s="270" t="s">
        <v>467</v>
      </c>
      <c r="B102" s="271">
        <v>45208</v>
      </c>
      <c r="C102" s="163" t="s">
        <v>188</v>
      </c>
      <c r="D102" s="272" t="s">
        <v>517</v>
      </c>
      <c r="E102" s="270" t="s">
        <v>496</v>
      </c>
    </row>
    <row r="103" spans="1:5" ht="15.75" customHeight="1">
      <c r="A103" s="133" t="s">
        <v>217</v>
      </c>
      <c r="B103" s="144"/>
      <c r="C103" s="133"/>
      <c r="D103" s="133"/>
      <c r="E103" s="134"/>
    </row>
    <row r="104" spans="1:5" ht="15.75" customHeight="1">
      <c r="A104" s="270" t="s">
        <v>548</v>
      </c>
      <c r="B104" s="271">
        <v>44933</v>
      </c>
      <c r="C104" s="153" t="s">
        <v>573</v>
      </c>
      <c r="D104" s="272" t="s">
        <v>565</v>
      </c>
      <c r="E104" s="270" t="s">
        <v>480</v>
      </c>
    </row>
    <row r="105" spans="1:5" ht="18" customHeight="1">
      <c r="A105" s="270" t="s">
        <v>549</v>
      </c>
      <c r="B105" s="271">
        <v>44969</v>
      </c>
      <c r="C105" s="153" t="s">
        <v>574</v>
      </c>
      <c r="D105" s="272" t="s">
        <v>566</v>
      </c>
      <c r="E105" s="270" t="s">
        <v>480</v>
      </c>
    </row>
    <row r="106" spans="1:5" ht="18" customHeight="1">
      <c r="A106" s="270" t="s">
        <v>549</v>
      </c>
      <c r="B106" s="271">
        <v>44969</v>
      </c>
      <c r="C106" s="153" t="s">
        <v>574</v>
      </c>
      <c r="D106" s="272" t="s">
        <v>566</v>
      </c>
      <c r="E106" s="270" t="s">
        <v>478</v>
      </c>
    </row>
    <row r="107" spans="1:5" ht="18" customHeight="1">
      <c r="A107" s="270" t="s">
        <v>550</v>
      </c>
      <c r="B107" s="270" t="s">
        <v>556</v>
      </c>
      <c r="C107" s="153" t="s">
        <v>575</v>
      </c>
      <c r="D107" s="272" t="s">
        <v>567</v>
      </c>
      <c r="E107" s="270" t="s">
        <v>479</v>
      </c>
    </row>
    <row r="108" spans="1:5" ht="18" customHeight="1">
      <c r="A108" s="270" t="s">
        <v>550</v>
      </c>
      <c r="B108" s="270" t="s">
        <v>556</v>
      </c>
      <c r="C108" s="153" t="s">
        <v>575</v>
      </c>
      <c r="D108" s="272" t="s">
        <v>567</v>
      </c>
      <c r="E108" s="270" t="s">
        <v>480</v>
      </c>
    </row>
    <row r="109" spans="1:5" ht="18" customHeight="1">
      <c r="A109" s="270" t="s">
        <v>551</v>
      </c>
      <c r="B109" s="270" t="s">
        <v>520</v>
      </c>
      <c r="C109" s="153" t="s">
        <v>576</v>
      </c>
      <c r="D109" s="287" t="s">
        <v>568</v>
      </c>
      <c r="E109" s="270" t="s">
        <v>479</v>
      </c>
    </row>
    <row r="110" spans="1:5" ht="18" customHeight="1">
      <c r="A110" s="270" t="s">
        <v>552</v>
      </c>
      <c r="B110" s="270"/>
      <c r="C110" s="153" t="s">
        <v>188</v>
      </c>
      <c r="D110" s="272" t="s">
        <v>569</v>
      </c>
      <c r="E110" s="270" t="s">
        <v>486</v>
      </c>
    </row>
    <row r="111" spans="1:5" ht="18" customHeight="1">
      <c r="A111" s="270" t="s">
        <v>552</v>
      </c>
      <c r="B111" s="270"/>
      <c r="C111" s="153" t="s">
        <v>188</v>
      </c>
      <c r="D111" s="272" t="s">
        <v>569</v>
      </c>
      <c r="E111" s="270" t="s">
        <v>486</v>
      </c>
    </row>
    <row r="112" spans="1:5" ht="18" customHeight="1">
      <c r="A112" s="270" t="s">
        <v>552</v>
      </c>
      <c r="B112" s="270"/>
      <c r="C112" s="153" t="s">
        <v>188</v>
      </c>
      <c r="D112" s="272" t="s">
        <v>569</v>
      </c>
      <c r="E112" s="270" t="s">
        <v>488</v>
      </c>
    </row>
    <row r="113" spans="1:5" ht="18" customHeight="1">
      <c r="A113" s="270" t="s">
        <v>552</v>
      </c>
      <c r="B113" s="270"/>
      <c r="C113" s="153" t="s">
        <v>188</v>
      </c>
      <c r="D113" s="272" t="s">
        <v>569</v>
      </c>
      <c r="E113" s="270" t="s">
        <v>486</v>
      </c>
    </row>
    <row r="114" spans="1:5" ht="18" customHeight="1">
      <c r="A114" s="270" t="s">
        <v>552</v>
      </c>
      <c r="B114" s="270"/>
      <c r="C114" s="153" t="s">
        <v>188</v>
      </c>
      <c r="D114" s="272" t="s">
        <v>569</v>
      </c>
      <c r="E114" s="270" t="s">
        <v>558</v>
      </c>
    </row>
    <row r="115" spans="1:5" ht="18" customHeight="1">
      <c r="A115" s="270" t="s">
        <v>552</v>
      </c>
      <c r="B115" s="270"/>
      <c r="C115" s="153" t="s">
        <v>188</v>
      </c>
      <c r="D115" s="272" t="s">
        <v>569</v>
      </c>
      <c r="E115" s="270" t="s">
        <v>488</v>
      </c>
    </row>
    <row r="116" spans="1:5" ht="18" customHeight="1">
      <c r="A116" s="270" t="s">
        <v>553</v>
      </c>
      <c r="B116" s="271">
        <v>45091</v>
      </c>
      <c r="C116" s="153" t="s">
        <v>188</v>
      </c>
      <c r="D116" s="272" t="s">
        <v>570</v>
      </c>
      <c r="E116" s="270" t="s">
        <v>478</v>
      </c>
    </row>
    <row r="117" spans="1:5" ht="18" customHeight="1">
      <c r="A117" s="270" t="s">
        <v>554</v>
      </c>
      <c r="B117" s="270" t="s">
        <v>557</v>
      </c>
      <c r="C117" s="153" t="s">
        <v>573</v>
      </c>
      <c r="D117" s="272" t="s">
        <v>571</v>
      </c>
      <c r="E117" s="270" t="s">
        <v>559</v>
      </c>
    </row>
    <row r="118" spans="1:5" ht="18" customHeight="1">
      <c r="A118" s="270" t="s">
        <v>555</v>
      </c>
      <c r="B118" s="271">
        <v>45144</v>
      </c>
      <c r="C118" s="270" t="s">
        <v>564</v>
      </c>
      <c r="D118" s="272" t="s">
        <v>572</v>
      </c>
      <c r="E118" s="270" t="s">
        <v>560</v>
      </c>
    </row>
    <row r="119" spans="1:5" ht="18" customHeight="1">
      <c r="A119" s="270" t="s">
        <v>555</v>
      </c>
      <c r="B119" s="271">
        <v>45145</v>
      </c>
      <c r="C119" s="270" t="s">
        <v>564</v>
      </c>
      <c r="D119" s="272" t="s">
        <v>572</v>
      </c>
      <c r="E119" s="270" t="s">
        <v>561</v>
      </c>
    </row>
    <row r="120" spans="1:5" ht="18" customHeight="1">
      <c r="A120" s="270" t="s">
        <v>555</v>
      </c>
      <c r="B120" s="271">
        <v>45146</v>
      </c>
      <c r="C120" s="270" t="s">
        <v>564</v>
      </c>
      <c r="D120" s="272" t="s">
        <v>572</v>
      </c>
      <c r="E120" s="270" t="s">
        <v>479</v>
      </c>
    </row>
    <row r="121" spans="1:5" ht="18" customHeight="1">
      <c r="A121" s="270" t="s">
        <v>555</v>
      </c>
      <c r="B121" s="271">
        <v>45147</v>
      </c>
      <c r="C121" s="270" t="s">
        <v>564</v>
      </c>
      <c r="D121" s="272" t="s">
        <v>572</v>
      </c>
      <c r="E121" s="270" t="s">
        <v>563</v>
      </c>
    </row>
    <row r="122" spans="1:5" ht="18" customHeight="1">
      <c r="A122" s="270" t="s">
        <v>555</v>
      </c>
      <c r="B122" s="271">
        <v>45148</v>
      </c>
      <c r="C122" s="270" t="s">
        <v>564</v>
      </c>
      <c r="D122" s="272" t="s">
        <v>572</v>
      </c>
      <c r="E122" s="270" t="s">
        <v>562</v>
      </c>
    </row>
    <row r="123" spans="1:5" ht="18.75" customHeight="1">
      <c r="A123" s="133" t="s">
        <v>214</v>
      </c>
      <c r="B123" s="144"/>
      <c r="C123" s="133"/>
      <c r="D123" s="133"/>
      <c r="E123" s="134"/>
    </row>
    <row r="124" spans="1:5" ht="18.75" customHeight="1">
      <c r="A124" s="153"/>
      <c r="B124" s="56"/>
      <c r="C124" s="56"/>
      <c r="D124" s="247"/>
      <c r="E124" s="153"/>
    </row>
    <row r="125" spans="1:5" ht="16.5" customHeight="1">
      <c r="A125" s="133" t="s">
        <v>219</v>
      </c>
      <c r="B125" s="144"/>
      <c r="C125" s="133"/>
      <c r="D125" s="133"/>
      <c r="E125" s="134"/>
    </row>
    <row r="126" spans="1:5" ht="17.25" customHeight="1">
      <c r="A126" s="278" t="s">
        <v>518</v>
      </c>
      <c r="B126" s="279" t="s">
        <v>519</v>
      </c>
      <c r="C126" s="56" t="s">
        <v>188</v>
      </c>
      <c r="D126" s="280" t="s">
        <v>521</v>
      </c>
      <c r="E126" s="278" t="s">
        <v>478</v>
      </c>
    </row>
    <row r="127" spans="1:5" ht="16.5" customHeight="1">
      <c r="A127" s="270" t="s">
        <v>518</v>
      </c>
      <c r="B127" s="281" t="s">
        <v>520</v>
      </c>
      <c r="C127" s="56" t="s">
        <v>188</v>
      </c>
      <c r="D127" s="283" t="s">
        <v>521</v>
      </c>
      <c r="E127" s="270" t="s">
        <v>480</v>
      </c>
    </row>
    <row r="128" spans="1:5" ht="15" customHeight="1">
      <c r="A128" s="278" t="s">
        <v>518</v>
      </c>
      <c r="B128" s="282" t="s">
        <v>520</v>
      </c>
      <c r="C128" s="56" t="s">
        <v>188</v>
      </c>
      <c r="D128" s="284" t="s">
        <v>521</v>
      </c>
      <c r="E128" s="278" t="s">
        <v>479</v>
      </c>
    </row>
    <row r="129" spans="1:5" ht="17.25" customHeight="1">
      <c r="A129" s="278" t="s">
        <v>518</v>
      </c>
      <c r="B129" s="282" t="s">
        <v>520</v>
      </c>
      <c r="C129" s="56" t="s">
        <v>188</v>
      </c>
      <c r="D129" s="284" t="s">
        <v>521</v>
      </c>
      <c r="E129" s="278" t="s">
        <v>479</v>
      </c>
    </row>
    <row r="130" spans="1:5" ht="17.25" customHeight="1">
      <c r="A130" s="158"/>
      <c r="B130" s="158"/>
      <c r="C130" s="158"/>
      <c r="D130" s="158"/>
      <c r="E130" s="158"/>
    </row>
    <row r="131" spans="1:5" ht="18" customHeight="1">
      <c r="A131" s="133" t="s">
        <v>215</v>
      </c>
      <c r="B131" s="144"/>
      <c r="C131" s="133"/>
      <c r="D131" s="133"/>
      <c r="E131" s="134"/>
    </row>
    <row r="132" spans="1:5" ht="14.25" customHeight="1">
      <c r="A132" s="270" t="s">
        <v>522</v>
      </c>
      <c r="B132" s="270" t="s">
        <v>523</v>
      </c>
      <c r="C132" s="56" t="s">
        <v>188</v>
      </c>
      <c r="D132" s="272" t="s">
        <v>524</v>
      </c>
      <c r="E132" s="270" t="s">
        <v>484</v>
      </c>
    </row>
    <row r="133" spans="1:5" ht="16.5" customHeight="1">
      <c r="A133" s="270" t="s">
        <v>522</v>
      </c>
      <c r="B133" s="270" t="s">
        <v>523</v>
      </c>
      <c r="C133" s="56" t="s">
        <v>188</v>
      </c>
      <c r="D133" s="272" t="s">
        <v>524</v>
      </c>
      <c r="E133" s="270" t="s">
        <v>483</v>
      </c>
    </row>
    <row r="134" spans="1:5" ht="18.75" customHeight="1">
      <c r="A134" s="158"/>
      <c r="B134" s="251"/>
      <c r="C134" s="158"/>
      <c r="D134" s="252"/>
      <c r="E134" s="158"/>
    </row>
    <row r="150" ht="16.5" customHeight="1"/>
    <row r="151" ht="14.25" customHeight="1"/>
    <row r="152" ht="16.5" customHeight="1"/>
    <row r="155" ht="16.5" customHeight="1"/>
    <row r="156" ht="16.5" customHeight="1"/>
    <row r="157" ht="15" customHeight="1"/>
    <row r="158" ht="16.5" customHeight="1"/>
    <row r="159" ht="15" customHeight="1"/>
    <row r="160" ht="17.25" customHeight="1"/>
    <row r="161" ht="17.25" customHeight="1"/>
    <row r="162" ht="18.75" customHeight="1"/>
    <row r="163" ht="16.5" customHeight="1"/>
    <row r="164" ht="16.5" customHeight="1"/>
    <row r="165" ht="18" customHeight="1"/>
    <row r="166" ht="16.5" customHeight="1"/>
    <row r="167" ht="18.75" customHeight="1"/>
    <row r="168" ht="18" customHeight="1"/>
    <row r="169" ht="19.5" customHeight="1"/>
    <row r="170" ht="16.5" customHeight="1"/>
    <row r="171" ht="19.5" customHeight="1"/>
    <row r="172" ht="18.75" customHeight="1"/>
    <row r="173" ht="18" customHeight="1"/>
    <row r="174" ht="15" customHeight="1"/>
    <row r="176" ht="21" customHeight="1"/>
    <row r="177" ht="15" customHeight="1"/>
    <row r="178" ht="15.75" customHeight="1"/>
    <row r="179" ht="15.75" customHeight="1"/>
    <row r="180" ht="17.25" customHeight="1"/>
    <row r="181" ht="16.5" customHeight="1"/>
    <row r="182" ht="17.25" customHeight="1"/>
    <row r="183" ht="19.5" customHeight="1"/>
    <row r="184" ht="15" customHeight="1"/>
    <row r="185" ht="15" customHeight="1"/>
    <row r="186" ht="18" customHeight="1"/>
    <row r="187" ht="15" customHeight="1"/>
    <row r="188" ht="17.25" customHeight="1"/>
    <row r="189" ht="14.25" customHeight="1"/>
    <row r="190" ht="16.5" customHeight="1"/>
    <row r="191" ht="17.25" customHeight="1"/>
    <row r="192" ht="17.25" customHeight="1"/>
    <row r="193" ht="14.25" customHeight="1"/>
  </sheetData>
  <sheetProtection sort="0" autoFilter="0" pivotTables="0"/>
  <mergeCells count="1">
    <mergeCell ref="A1:E1"/>
  </mergeCells>
  <hyperlinks>
    <hyperlink ref="D8" r:id="rId1"/>
    <hyperlink ref="D9" r:id="rId2"/>
    <hyperlink ref="D10" r:id="rId3"/>
    <hyperlink ref="D44" r:id="rId4"/>
    <hyperlink ref="D55" r:id="rId5"/>
    <hyperlink ref="D56" r:id="rId6"/>
    <hyperlink ref="D57" r:id="rId7"/>
    <hyperlink ref="D58" r:id="rId8"/>
    <hyperlink ref="D59" r:id="rId9"/>
    <hyperlink ref="D60" r:id="rId10"/>
    <hyperlink ref="D61" r:id="rId11"/>
    <hyperlink ref="D62" r:id="rId12"/>
    <hyperlink ref="D63" r:id="rId13"/>
    <hyperlink ref="D64" r:id="rId14"/>
    <hyperlink ref="D65" r:id="rId15"/>
    <hyperlink ref="D66" r:id="rId16"/>
    <hyperlink ref="D67" r:id="rId17"/>
    <hyperlink ref="D68" r:id="rId18"/>
    <hyperlink ref="D69" r:id="rId19"/>
    <hyperlink ref="D70" r:id="rId20"/>
    <hyperlink ref="D71" r:id="rId21"/>
    <hyperlink ref="D72" r:id="rId22"/>
    <hyperlink ref="D73" r:id="rId23"/>
    <hyperlink ref="D74" r:id="rId24"/>
    <hyperlink ref="D75" r:id="rId25"/>
    <hyperlink ref="D76" r:id="rId26"/>
    <hyperlink ref="D77" r:id="rId27"/>
    <hyperlink ref="D78" r:id="rId28"/>
    <hyperlink ref="D92" r:id="rId29"/>
    <hyperlink ref="D96" r:id="rId30"/>
    <hyperlink ref="D97:D98" r:id="rId31" display="https://vk.com/wall-146238419_116"/>
    <hyperlink ref="D100" r:id="rId32"/>
    <hyperlink ref="D102" r:id="rId33"/>
    <hyperlink ref="D126" r:id="rId34"/>
    <hyperlink ref="D132" r:id="rId35"/>
    <hyperlink ref="D133" r:id="rId36"/>
    <hyperlink ref="D11" r:id="rId37"/>
    <hyperlink ref="D12" r:id="rId38"/>
    <hyperlink ref="D14" r:id="rId39"/>
    <hyperlink ref="D15" r:id="rId40"/>
    <hyperlink ref="D16:D18" r:id="rId41" display="https://sport.nso.ru/page/15293"/>
    <hyperlink ref="D19" r:id="rId42"/>
    <hyperlink ref="D20:D30" r:id="rId43" display="http://alpnso.ru/ru/chempionat-nso-po-alpinizmu-v-discipl/"/>
    <hyperlink ref="D104" r:id="rId44"/>
    <hyperlink ref="D105" r:id="rId45"/>
    <hyperlink ref="D106" r:id="rId46"/>
    <hyperlink ref="D107" r:id="rId47"/>
    <hyperlink ref="D108" r:id="rId48"/>
    <hyperlink ref="D110" r:id="rId49"/>
    <hyperlink ref="D111" r:id="rId50"/>
    <hyperlink ref="D112" r:id="rId51"/>
    <hyperlink ref="D113" r:id="rId52"/>
    <hyperlink ref="D114" r:id="rId53"/>
    <hyperlink ref="D115" r:id="rId54"/>
    <hyperlink ref="D116" r:id="rId55"/>
    <hyperlink ref="D117" r:id="rId56"/>
    <hyperlink ref="D118" r:id="rId57"/>
    <hyperlink ref="D119:D122" r:id="rId58" display="https://vk.com/parmachallenge?w=wall-149836082_404%2Fall"/>
    <hyperlink ref="D101" r:id="rId59"/>
  </hyperlinks>
  <pageMargins left="0.7" right="0.7" top="0.75" bottom="0.75" header="0.3" footer="0.3"/>
  <pageSetup paperSize="9" orientation="landscape" r:id="rId6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30"/>
  <sheetViews>
    <sheetView view="pageBreakPreview" zoomScale="80" zoomScaleNormal="100" zoomScaleSheetLayoutView="80" workbookViewId="0">
      <selection activeCell="F12" sqref="F12"/>
    </sheetView>
  </sheetViews>
  <sheetFormatPr defaultRowHeight="1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>
      <c r="A1" s="368" t="s">
        <v>152</v>
      </c>
      <c r="B1" s="368"/>
      <c r="C1" s="368"/>
      <c r="D1" s="240"/>
      <c r="E1" s="177"/>
      <c r="F1" s="177"/>
    </row>
    <row r="2" spans="1:6" ht="18.75">
      <c r="A2" s="354" t="s">
        <v>153</v>
      </c>
      <c r="B2" s="354"/>
      <c r="C2" s="354"/>
      <c r="D2" s="237"/>
      <c r="E2" s="169"/>
      <c r="F2" s="169"/>
    </row>
    <row r="3" spans="1:6" ht="75.75" customHeight="1">
      <c r="A3" s="171" t="s">
        <v>154</v>
      </c>
      <c r="B3" s="176" t="s">
        <v>222</v>
      </c>
      <c r="C3" s="174" t="s">
        <v>254</v>
      </c>
      <c r="D3" s="355" t="s">
        <v>253</v>
      </c>
      <c r="E3" s="356"/>
      <c r="F3" s="171" t="s">
        <v>255</v>
      </c>
    </row>
    <row r="4" spans="1:6" ht="22.5" customHeight="1">
      <c r="A4" s="236"/>
      <c r="B4" s="239"/>
      <c r="C4" s="238"/>
      <c r="D4" s="236" t="s">
        <v>251</v>
      </c>
      <c r="E4" s="236" t="s">
        <v>252</v>
      </c>
      <c r="F4" s="236"/>
    </row>
    <row r="5" spans="1:6" ht="18.75">
      <c r="A5" s="68" t="s">
        <v>155</v>
      </c>
      <c r="B5" s="71"/>
      <c r="C5" s="145"/>
      <c r="D5" s="72"/>
      <c r="E5" s="72"/>
      <c r="F5" s="72"/>
    </row>
    <row r="6" spans="1:6" ht="18.75">
      <c r="A6" s="66" t="s">
        <v>156</v>
      </c>
      <c r="B6" s="97"/>
      <c r="C6" s="110"/>
      <c r="D6" s="120"/>
      <c r="E6" s="120"/>
      <c r="F6" s="120"/>
    </row>
    <row r="7" spans="1:6" ht="75">
      <c r="A7" s="30" t="s">
        <v>157</v>
      </c>
      <c r="B7" s="97" t="s">
        <v>283</v>
      </c>
      <c r="C7" s="96"/>
      <c r="D7" s="97"/>
      <c r="E7" s="97"/>
      <c r="F7" s="97"/>
    </row>
    <row r="8" spans="1:6" ht="18.75">
      <c r="A8" s="30" t="s">
        <v>249</v>
      </c>
      <c r="B8" s="97"/>
      <c r="C8" s="96"/>
      <c r="D8" s="97"/>
      <c r="E8" s="97"/>
      <c r="F8" s="97"/>
    </row>
    <row r="9" spans="1:6" ht="18.75">
      <c r="A9" s="30" t="s">
        <v>250</v>
      </c>
      <c r="B9" s="111" t="s">
        <v>282</v>
      </c>
      <c r="C9" s="179">
        <v>2864</v>
      </c>
      <c r="D9" s="97">
        <v>590</v>
      </c>
      <c r="E9" s="97">
        <v>215350</v>
      </c>
      <c r="F9" s="180">
        <v>20000</v>
      </c>
    </row>
    <row r="10" spans="1:6" ht="18.75">
      <c r="A10" s="66" t="s">
        <v>281</v>
      </c>
      <c r="B10" s="97"/>
      <c r="C10" s="96"/>
      <c r="D10" s="97"/>
      <c r="E10" s="97"/>
      <c r="F10" s="97"/>
    </row>
    <row r="11" spans="1:6" ht="18.75">
      <c r="A11" s="69" t="s">
        <v>280</v>
      </c>
      <c r="B11" s="97"/>
      <c r="C11" s="96"/>
      <c r="D11" s="97"/>
      <c r="E11" s="97"/>
      <c r="F11" s="97"/>
    </row>
    <row r="12" spans="1:6" ht="18.75">
      <c r="A12" s="73" t="s">
        <v>158</v>
      </c>
      <c r="B12" s="97"/>
      <c r="C12" s="96"/>
      <c r="D12" s="97"/>
      <c r="E12" s="97"/>
      <c r="F12" s="97"/>
    </row>
    <row r="13" spans="1:6" ht="18.75" customHeight="1">
      <c r="A13" s="47" t="s">
        <v>159</v>
      </c>
      <c r="B13" s="70" t="s">
        <v>163</v>
      </c>
      <c r="C13" s="146" t="s">
        <v>162</v>
      </c>
      <c r="D13" s="70"/>
      <c r="E13" s="70"/>
      <c r="F13" s="70"/>
    </row>
    <row r="14" spans="1:6" ht="18.75">
      <c r="A14" s="30" t="s">
        <v>160</v>
      </c>
      <c r="B14" s="97"/>
      <c r="C14" s="96"/>
      <c r="D14" s="97"/>
      <c r="E14" s="97"/>
      <c r="F14" s="97"/>
    </row>
    <row r="15" spans="1:6" ht="18.75">
      <c r="A15" s="30" t="s">
        <v>161</v>
      </c>
      <c r="B15" s="97"/>
      <c r="C15" s="96"/>
      <c r="D15" s="97"/>
      <c r="E15" s="97"/>
      <c r="F15" s="97"/>
    </row>
    <row r="16" spans="1:6" ht="18.75">
      <c r="A16" s="1"/>
      <c r="B16" s="1"/>
      <c r="C16" s="1"/>
      <c r="D16" s="1"/>
      <c r="E16" s="1"/>
      <c r="F16" s="1"/>
    </row>
    <row r="18" spans="1:6" ht="37.5" customHeight="1"/>
    <row r="19" spans="1:6" ht="75" customHeight="1"/>
    <row r="20" spans="1:6" ht="38.25" customHeight="1"/>
    <row r="29" spans="1:6" ht="18.75">
      <c r="A29" s="1"/>
      <c r="B29" s="1"/>
      <c r="C29" s="1"/>
      <c r="D29" s="1"/>
      <c r="E29" s="1"/>
      <c r="F29" s="1"/>
    </row>
    <row r="30" spans="1:6" ht="18.75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327"/>
  <sheetViews>
    <sheetView view="pageBreakPreview" zoomScaleNormal="100" zoomScaleSheetLayoutView="100" workbookViewId="0">
      <selection activeCell="B4" sqref="B4"/>
    </sheetView>
  </sheetViews>
  <sheetFormatPr defaultRowHeight="15"/>
  <cols>
    <col min="1" max="1" width="68.7109375" customWidth="1"/>
    <col min="2" max="2" width="34.7109375" style="5" customWidth="1"/>
  </cols>
  <sheetData>
    <row r="1" spans="1:2" ht="18.75">
      <c r="A1" s="354" t="s">
        <v>164</v>
      </c>
      <c r="B1" s="354"/>
    </row>
    <row r="2" spans="1:2" ht="18.75">
      <c r="A2" s="171" t="s">
        <v>165</v>
      </c>
      <c r="B2" s="171" t="s">
        <v>172</v>
      </c>
    </row>
    <row r="3" spans="1:2" ht="73.5" customHeight="1">
      <c r="A3" s="148" t="s">
        <v>166</v>
      </c>
      <c r="B3" s="152">
        <v>5</v>
      </c>
    </row>
    <row r="4" spans="1:2" ht="101.25" customHeight="1">
      <c r="A4" s="148" t="s">
        <v>167</v>
      </c>
      <c r="B4" s="152">
        <v>200</v>
      </c>
    </row>
    <row r="5" spans="1:2">
      <c r="B5"/>
    </row>
    <row r="6" spans="1:2">
      <c r="B6"/>
    </row>
    <row r="7" spans="1:2">
      <c r="B7"/>
    </row>
    <row r="8" spans="1:2">
      <c r="B8"/>
    </row>
    <row r="9" spans="1:2">
      <c r="B9"/>
    </row>
    <row r="10" spans="1:2">
      <c r="B10"/>
    </row>
    <row r="11" spans="1:2">
      <c r="B11"/>
    </row>
    <row r="12" spans="1:2">
      <c r="B12"/>
    </row>
    <row r="13" spans="1:2">
      <c r="B13"/>
    </row>
    <row r="14" spans="1:2">
      <c r="B14"/>
    </row>
    <row r="15" spans="1:2">
      <c r="B15"/>
    </row>
    <row r="16" spans="1:2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1:2">
      <c r="B321"/>
    </row>
    <row r="322" spans="1:2">
      <c r="B322"/>
    </row>
    <row r="323" spans="1:2">
      <c r="B323"/>
    </row>
    <row r="324" spans="1:2">
      <c r="B324"/>
    </row>
    <row r="325" spans="1:2">
      <c r="B325"/>
    </row>
    <row r="326" spans="1:2">
      <c r="B326"/>
    </row>
    <row r="327" spans="1:2" ht="18.75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7"/>
  <sheetViews>
    <sheetView view="pageBreakPreview" zoomScaleNormal="100" zoomScaleSheetLayoutView="100" workbookViewId="0">
      <selection activeCell="C5" sqref="C5"/>
    </sheetView>
  </sheetViews>
  <sheetFormatPr defaultRowHeight="1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>
      <c r="A1" s="149" t="s">
        <v>168</v>
      </c>
      <c r="B1" s="149"/>
      <c r="C1" s="149"/>
      <c r="D1" s="149"/>
    </row>
    <row r="2" spans="1:4" ht="37.5" customHeight="1">
      <c r="A2" s="171" t="s">
        <v>56</v>
      </c>
      <c r="B2" s="171" t="s">
        <v>169</v>
      </c>
      <c r="C2" s="171" t="s">
        <v>170</v>
      </c>
      <c r="D2" s="171" t="s">
        <v>171</v>
      </c>
    </row>
    <row r="3" spans="1:4" ht="44.25" customHeight="1">
      <c r="A3" s="63">
        <v>1</v>
      </c>
      <c r="B3" s="30" t="s">
        <v>173</v>
      </c>
      <c r="C3" s="74"/>
      <c r="D3" s="21"/>
    </row>
    <row r="4" spans="1:4" ht="59.25" customHeight="1">
      <c r="A4" s="63">
        <v>2</v>
      </c>
      <c r="B4" s="30" t="s">
        <v>174</v>
      </c>
      <c r="C4" s="74" t="s">
        <v>597</v>
      </c>
      <c r="D4" s="21"/>
    </row>
    <row r="5" spans="1:4" ht="49.5" customHeight="1">
      <c r="A5" s="63">
        <v>3</v>
      </c>
      <c r="B5" s="30" t="s">
        <v>175</v>
      </c>
      <c r="C5" s="74"/>
      <c r="D5" s="21"/>
    </row>
    <row r="6" spans="1:4" ht="48.75" customHeight="1">
      <c r="A6" s="63">
        <v>4</v>
      </c>
      <c r="B6" s="67" t="s">
        <v>158</v>
      </c>
      <c r="C6" s="74"/>
      <c r="D6" s="21"/>
    </row>
    <row r="7" spans="1:4" ht="18.75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8"/>
  <sheetViews>
    <sheetView view="pageBreakPreview" zoomScale="90" zoomScaleNormal="100" zoomScaleSheetLayoutView="90" workbookViewId="0">
      <selection activeCell="C8" sqref="C8"/>
    </sheetView>
  </sheetViews>
  <sheetFormatPr defaultRowHeight="1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>
      <c r="A1" s="368" t="s">
        <v>142</v>
      </c>
      <c r="B1" s="368"/>
      <c r="C1" s="368"/>
      <c r="D1" s="368"/>
      <c r="E1" s="368"/>
    </row>
    <row r="2" spans="1:5" ht="39" customHeight="1">
      <c r="A2" s="168" t="s">
        <v>56</v>
      </c>
      <c r="B2" s="168" t="s">
        <v>143</v>
      </c>
      <c r="C2" s="168" t="s">
        <v>144</v>
      </c>
      <c r="D2" s="168" t="s">
        <v>145</v>
      </c>
      <c r="E2" s="168" t="s">
        <v>146</v>
      </c>
    </row>
    <row r="3" spans="1:5" ht="173.25">
      <c r="A3" s="66">
        <v>1</v>
      </c>
      <c r="B3" s="66" t="s">
        <v>147</v>
      </c>
      <c r="C3" s="100">
        <v>428</v>
      </c>
      <c r="D3" s="100">
        <v>1</v>
      </c>
      <c r="E3" s="290" t="s">
        <v>599</v>
      </c>
    </row>
    <row r="4" spans="1:5" ht="18.75">
      <c r="A4" s="30">
        <v>2</v>
      </c>
      <c r="B4" s="66" t="s">
        <v>148</v>
      </c>
      <c r="C4" s="100">
        <v>0</v>
      </c>
      <c r="D4" s="100">
        <v>0</v>
      </c>
      <c r="E4" s="67"/>
    </row>
    <row r="5" spans="1:5" ht="18.75">
      <c r="A5" s="66">
        <v>3</v>
      </c>
      <c r="B5" s="66" t="s">
        <v>149</v>
      </c>
      <c r="C5" s="100">
        <v>0</v>
      </c>
      <c r="D5" s="100">
        <v>0</v>
      </c>
      <c r="E5" s="67"/>
    </row>
    <row r="6" spans="1:5" ht="18.75">
      <c r="A6" s="369">
        <v>4</v>
      </c>
      <c r="B6" s="369" t="s">
        <v>150</v>
      </c>
      <c r="C6" s="181">
        <v>0</v>
      </c>
      <c r="D6" s="100">
        <v>0</v>
      </c>
      <c r="E6" s="67"/>
    </row>
    <row r="7" spans="1:5" ht="18.75">
      <c r="A7" s="370"/>
      <c r="B7" s="370"/>
      <c r="C7" s="181">
        <v>0</v>
      </c>
      <c r="D7" s="100">
        <v>0</v>
      </c>
      <c r="E7" s="67"/>
    </row>
    <row r="8" spans="1:5" ht="157.5">
      <c r="A8" s="30">
        <v>5</v>
      </c>
      <c r="B8" s="66" t="s">
        <v>151</v>
      </c>
      <c r="C8" s="181">
        <v>440</v>
      </c>
      <c r="D8" s="100">
        <v>1</v>
      </c>
      <c r="E8" s="290" t="s">
        <v>598</v>
      </c>
    </row>
  </sheetData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59"/>
  <sheetViews>
    <sheetView view="pageBreakPreview" zoomScale="90" zoomScaleNormal="80" zoomScaleSheetLayoutView="90" workbookViewId="0">
      <selection activeCell="B12" sqref="B12:L12"/>
    </sheetView>
  </sheetViews>
  <sheetFormatPr defaultColWidth="9.140625" defaultRowHeight="1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>
      <c r="A1" s="354" t="s">
        <v>118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3" ht="19.5" customHeight="1">
      <c r="A2" s="371" t="s">
        <v>41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3" ht="18.75">
      <c r="A3" s="333" t="s">
        <v>17</v>
      </c>
      <c r="B3" s="363" t="s">
        <v>11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3" ht="19.5" customHeight="1">
      <c r="A4" s="333"/>
      <c r="B4" s="333" t="s">
        <v>12</v>
      </c>
      <c r="C4" s="333" t="s">
        <v>18</v>
      </c>
      <c r="D4" s="333" t="s">
        <v>119</v>
      </c>
      <c r="E4" s="333"/>
      <c r="F4" s="333" t="s">
        <v>13</v>
      </c>
      <c r="G4" s="323" t="s">
        <v>225</v>
      </c>
      <c r="H4" s="333" t="s">
        <v>74</v>
      </c>
      <c r="I4" s="333" t="s">
        <v>78</v>
      </c>
      <c r="J4" s="333" t="s">
        <v>14</v>
      </c>
      <c r="K4" s="333" t="s">
        <v>43</v>
      </c>
      <c r="L4" s="333" t="s">
        <v>15</v>
      </c>
    </row>
    <row r="5" spans="1:13" ht="37.5" customHeight="1">
      <c r="A5" s="333"/>
      <c r="B5" s="333"/>
      <c r="C5" s="333"/>
      <c r="D5" s="171" t="s">
        <v>121</v>
      </c>
      <c r="E5" s="171" t="s">
        <v>120</v>
      </c>
      <c r="F5" s="333"/>
      <c r="G5" s="325"/>
      <c r="H5" s="333"/>
      <c r="I5" s="333"/>
      <c r="J5" s="333"/>
      <c r="K5" s="333"/>
      <c r="L5" s="333"/>
    </row>
    <row r="6" spans="1:13" s="77" customFormat="1" ht="36" customHeight="1">
      <c r="A6" s="173">
        <f>SUM(B6:L6)-A10</f>
        <v>70</v>
      </c>
      <c r="B6" s="102">
        <v>1</v>
      </c>
      <c r="C6" s="102">
        <v>2</v>
      </c>
      <c r="D6" s="102">
        <v>3</v>
      </c>
      <c r="E6" s="102">
        <v>1</v>
      </c>
      <c r="F6" s="102">
        <v>1</v>
      </c>
      <c r="G6" s="102">
        <v>1</v>
      </c>
      <c r="H6" s="102">
        <v>25</v>
      </c>
      <c r="I6" s="102">
        <v>0</v>
      </c>
      <c r="J6" s="102">
        <v>14</v>
      </c>
      <c r="K6" s="102">
        <v>12</v>
      </c>
      <c r="L6" s="102">
        <v>22</v>
      </c>
      <c r="M6" s="89"/>
    </row>
    <row r="7" spans="1:13" ht="18.75" customHeight="1">
      <c r="A7" s="372" t="str">
        <f>IF(A6=B6+C6+D6+E6+F6+G6+H6+I6+J6+K6+L6-A10,"ПРАВИЛЬНО"," НЕПРАВИЛЬНО")</f>
        <v>ПРАВИЛЬНО</v>
      </c>
      <c r="B7" s="373"/>
      <c r="C7" s="374" t="s">
        <v>16</v>
      </c>
      <c r="D7" s="374"/>
      <c r="E7" s="374"/>
      <c r="F7" s="374"/>
      <c r="G7" s="374"/>
      <c r="H7" s="374"/>
      <c r="I7" s="374"/>
      <c r="J7" s="374"/>
      <c r="K7" s="374"/>
      <c r="L7" s="375"/>
      <c r="M7" s="90"/>
    </row>
    <row r="8" spans="1:13" ht="36" customHeight="1">
      <c r="A8" s="103">
        <f>SUM(B8:L8)</f>
        <v>100.00000000000001</v>
      </c>
      <c r="B8" s="103">
        <f>100/A6*(B6-B10)</f>
        <v>1.4285714285714286</v>
      </c>
      <c r="C8" s="103">
        <f>100/A6*(C6-C10)</f>
        <v>2.8571428571428572</v>
      </c>
      <c r="D8" s="103">
        <f>100/A6*(D6-D10)</f>
        <v>4.2857142857142856</v>
      </c>
      <c r="E8" s="103">
        <f>100/A6*(E6-E10)</f>
        <v>1.4285714285714286</v>
      </c>
      <c r="F8" s="103">
        <f>100/A6*(F6-F10)</f>
        <v>1.4285714285714286</v>
      </c>
      <c r="G8" s="103">
        <f>100/A6*(G6-G10)</f>
        <v>0</v>
      </c>
      <c r="H8" s="103">
        <f>100/A6*(H6-H10)</f>
        <v>34.285714285714285</v>
      </c>
      <c r="I8" s="103">
        <f>100/A6*(I6-I10)</f>
        <v>0</v>
      </c>
      <c r="J8" s="103">
        <f>100/A6*(J6-J10)</f>
        <v>18.571428571428573</v>
      </c>
      <c r="K8" s="103">
        <f>100/A6*(K6-K10)</f>
        <v>12.857142857142858</v>
      </c>
      <c r="L8" s="103">
        <f>100/A6*(L6-L10)</f>
        <v>22.857142857142858</v>
      </c>
      <c r="M8" s="232"/>
    </row>
    <row r="9" spans="1:13" ht="19.5" customHeight="1">
      <c r="A9" s="363" t="s">
        <v>195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90"/>
    </row>
    <row r="10" spans="1:13" s="61" customFormat="1" ht="36" customHeight="1">
      <c r="A10" s="98">
        <f>SUM(B10:L10)</f>
        <v>12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1</v>
      </c>
      <c r="H10" s="21">
        <v>1</v>
      </c>
      <c r="I10" s="21">
        <v>0</v>
      </c>
      <c r="J10" s="21">
        <v>1</v>
      </c>
      <c r="K10" s="21">
        <v>3</v>
      </c>
      <c r="L10" s="21">
        <v>6</v>
      </c>
    </row>
    <row r="11" spans="1:13" ht="19.5" customHeight="1">
      <c r="A11" s="362" t="s">
        <v>189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</row>
    <row r="12" spans="1:13" s="78" customFormat="1" ht="36" customHeight="1">
      <c r="A12" s="35">
        <f>SUM(B12:L12)</f>
        <v>9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2</v>
      </c>
      <c r="I12" s="147">
        <v>0</v>
      </c>
      <c r="J12" s="147">
        <v>3</v>
      </c>
      <c r="K12" s="147">
        <v>3</v>
      </c>
      <c r="L12" s="147">
        <v>1</v>
      </c>
    </row>
    <row r="13" spans="1:13" s="78" customFormat="1" ht="18.75"/>
    <row r="14" spans="1:13" s="78" customFormat="1" ht="18.75"/>
    <row r="15" spans="1:13" s="78" customFormat="1" ht="18.75"/>
    <row r="16" spans="1:13" s="78" customFormat="1" ht="18.75"/>
    <row r="17" s="78" customFormat="1" ht="18.75"/>
    <row r="18" s="78" customFormat="1" ht="18.75"/>
    <row r="19" s="78" customFormat="1" ht="18.75"/>
    <row r="20" s="78" customFormat="1" ht="18.75"/>
    <row r="21" s="78" customFormat="1" ht="18.75"/>
    <row r="22" s="78" customFormat="1" ht="18.75"/>
    <row r="23" s="78" customFormat="1" ht="18.75"/>
    <row r="24" s="78" customFormat="1" ht="18.75"/>
    <row r="25" s="78" customFormat="1" ht="18.75"/>
    <row r="26" s="78" customFormat="1" ht="18.75"/>
    <row r="27" s="78" customFormat="1" ht="18.75"/>
    <row r="28" s="78" customFormat="1" ht="18.75"/>
    <row r="29" s="78" customFormat="1" ht="18.75"/>
    <row r="30" s="78" customFormat="1" ht="18.75"/>
    <row r="31" s="78" customFormat="1" ht="18.75"/>
    <row r="32" s="78" customFormat="1" ht="18.75"/>
    <row r="33" s="78" customFormat="1" ht="18.75"/>
    <row r="34" s="78" customFormat="1" ht="18.75"/>
    <row r="35" s="78" customFormat="1" ht="18.75"/>
    <row r="36" s="78" customFormat="1" ht="18.75"/>
    <row r="37" s="78" customFormat="1" ht="18.75"/>
    <row r="38" s="78" customFormat="1" ht="18.75"/>
    <row r="39" s="78" customFormat="1" ht="18.75"/>
    <row r="40" s="78" customFormat="1" ht="18.75"/>
    <row r="41" s="78" customFormat="1" ht="18.75"/>
    <row r="42" s="78" customFormat="1" ht="18.75"/>
    <row r="43" s="78" customFormat="1" ht="18.75"/>
    <row r="44" s="78" customFormat="1" ht="18.75"/>
    <row r="45" s="78" customFormat="1" ht="18.75"/>
    <row r="46" s="78" customFormat="1" ht="18.75"/>
    <row r="47" s="78" customFormat="1" ht="18.75"/>
    <row r="48" s="78" customFormat="1" ht="18.75"/>
    <row r="49" s="78" customFormat="1" ht="18.75"/>
    <row r="50" s="78" customFormat="1" ht="18.75"/>
    <row r="51" s="78" customFormat="1" ht="18.75"/>
    <row r="52" s="78" customFormat="1" ht="18.75"/>
    <row r="53" s="78" customFormat="1" ht="18.75"/>
    <row r="54" s="79" customFormat="1"/>
    <row r="55" s="79" customFormat="1"/>
    <row r="56" s="79" customFormat="1"/>
    <row r="57" s="79" customFormat="1"/>
    <row r="58" s="79" customFormat="1"/>
    <row r="59" s="79" customFormat="1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9"/>
  <sheetViews>
    <sheetView view="pageBreakPreview" zoomScale="90" zoomScaleNormal="100" zoomScaleSheetLayoutView="90" workbookViewId="0">
      <selection activeCell="B37" sqref="B37:B38"/>
    </sheetView>
  </sheetViews>
  <sheetFormatPr defaultRowHeight="1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>
      <c r="A1" s="322" t="s">
        <v>42</v>
      </c>
      <c r="B1" s="322"/>
      <c r="C1" s="322"/>
    </row>
    <row r="2" spans="1:4" ht="18.75" customHeight="1">
      <c r="A2" s="171" t="s">
        <v>1</v>
      </c>
      <c r="B2" s="171" t="s">
        <v>2</v>
      </c>
      <c r="C2" s="171" t="s">
        <v>44</v>
      </c>
    </row>
    <row r="3" spans="1:4" ht="18.75" customHeight="1">
      <c r="A3" s="28" t="s">
        <v>182</v>
      </c>
      <c r="B3" s="98">
        <v>41</v>
      </c>
      <c r="C3" s="92">
        <f>SUM(B6:B14)</f>
        <v>41</v>
      </c>
      <c r="D3" s="105">
        <f>SUM(B6:B14)-B4</f>
        <v>38</v>
      </c>
    </row>
    <row r="4" spans="1:4" ht="55.5" customHeight="1">
      <c r="A4" s="94" t="s">
        <v>197</v>
      </c>
      <c r="B4" s="57">
        <v>3</v>
      </c>
      <c r="C4" s="91"/>
      <c r="D4" s="105"/>
    </row>
    <row r="5" spans="1:4" ht="18.75">
      <c r="A5" s="174" t="s">
        <v>0</v>
      </c>
      <c r="B5" s="84"/>
      <c r="C5" s="85"/>
    </row>
    <row r="6" spans="1:4" ht="18.75">
      <c r="A6" s="29" t="s">
        <v>187</v>
      </c>
      <c r="B6" s="21">
        <v>14</v>
      </c>
      <c r="C6" s="31">
        <f>100/B3*B6</f>
        <v>34.146341463414636</v>
      </c>
    </row>
    <row r="7" spans="1:4" ht="18.75" customHeight="1">
      <c r="A7" s="29" t="s">
        <v>19</v>
      </c>
      <c r="B7" s="21">
        <v>0</v>
      </c>
      <c r="C7" s="31">
        <f>100/B3*B7</f>
        <v>0</v>
      </c>
    </row>
    <row r="8" spans="1:4" ht="18.75" customHeight="1">
      <c r="A8" s="29" t="s">
        <v>186</v>
      </c>
      <c r="B8" s="21">
        <v>0</v>
      </c>
      <c r="C8" s="31">
        <f>100/B3*B8</f>
        <v>0</v>
      </c>
    </row>
    <row r="9" spans="1:4" ht="18.75" customHeight="1">
      <c r="A9" s="29" t="s">
        <v>20</v>
      </c>
      <c r="B9" s="21">
        <v>25</v>
      </c>
      <c r="C9" s="31">
        <f>100/B3*B9</f>
        <v>60.975609756097562</v>
      </c>
    </row>
    <row r="10" spans="1:4" ht="18.75" customHeight="1">
      <c r="A10" s="29" t="s">
        <v>21</v>
      </c>
      <c r="B10" s="21">
        <v>0</v>
      </c>
      <c r="C10" s="31">
        <f>100/B3*B10</f>
        <v>0</v>
      </c>
    </row>
    <row r="11" spans="1:4" ht="18.75" customHeight="1">
      <c r="A11" s="29" t="s">
        <v>22</v>
      </c>
      <c r="B11" s="21">
        <v>1</v>
      </c>
      <c r="C11" s="31">
        <f>100/B3*B11</f>
        <v>2.4390243902439024</v>
      </c>
    </row>
    <row r="12" spans="1:4" ht="18.75" customHeight="1">
      <c r="A12" s="29" t="s">
        <v>23</v>
      </c>
      <c r="B12" s="21">
        <v>0</v>
      </c>
      <c r="C12" s="31">
        <f>100/B3*B12</f>
        <v>0</v>
      </c>
    </row>
    <row r="13" spans="1:4" ht="18.75" customHeight="1">
      <c r="A13" s="29" t="s">
        <v>24</v>
      </c>
      <c r="B13" s="21">
        <v>0</v>
      </c>
      <c r="C13" s="31">
        <f>100/B3*B13</f>
        <v>0</v>
      </c>
    </row>
    <row r="14" spans="1:4" ht="18.75" customHeight="1">
      <c r="A14" s="30" t="s">
        <v>258</v>
      </c>
      <c r="B14" s="21">
        <v>1</v>
      </c>
      <c r="C14" s="31">
        <f>100/B3*B14</f>
        <v>2.4390243902439024</v>
      </c>
    </row>
    <row r="15" spans="1:4" ht="18.75">
      <c r="A15" s="174" t="s">
        <v>25</v>
      </c>
      <c r="B15" s="86">
        <f>SUM(B16,B18,B19,B20)</f>
        <v>38</v>
      </c>
      <c r="C15" s="87" t="str">
        <f>IF(B15=D3,"ПРАВИЛЬНО","НЕПРАВИЛЬНО")</f>
        <v>ПРАВИЛЬНО</v>
      </c>
    </row>
    <row r="16" spans="1:4" ht="18.75" customHeight="1">
      <c r="A16" s="29" t="s">
        <v>244</v>
      </c>
      <c r="B16" s="36">
        <v>24</v>
      </c>
      <c r="C16" s="31">
        <f>100/D3*B16</f>
        <v>63.15789473684211</v>
      </c>
    </row>
    <row r="17" spans="1:3" ht="56.25" customHeight="1">
      <c r="A17" s="33" t="s">
        <v>194</v>
      </c>
      <c r="B17" s="37">
        <v>1</v>
      </c>
      <c r="C17" s="31">
        <f>100/D3*B17</f>
        <v>2.6315789473684212</v>
      </c>
    </row>
    <row r="18" spans="1:3" ht="18.75" customHeight="1">
      <c r="A18" s="29" t="s">
        <v>26</v>
      </c>
      <c r="B18" s="37"/>
      <c r="C18" s="31">
        <f>100/D3*B18</f>
        <v>0</v>
      </c>
    </row>
    <row r="19" spans="1:3" ht="18.75" customHeight="1">
      <c r="A19" s="29" t="s">
        <v>27</v>
      </c>
      <c r="B19" s="37">
        <v>9</v>
      </c>
      <c r="C19" s="31">
        <f>100/D3*B19</f>
        <v>23.684210526315791</v>
      </c>
    </row>
    <row r="20" spans="1:3" ht="18.75" customHeight="1">
      <c r="A20" s="29" t="s">
        <v>28</v>
      </c>
      <c r="B20" s="37">
        <v>5</v>
      </c>
      <c r="C20" s="31">
        <f>100/D3*B20</f>
        <v>13.157894736842106</v>
      </c>
    </row>
    <row r="21" spans="1:3" ht="18.75">
      <c r="A21" s="174" t="s">
        <v>29</v>
      </c>
      <c r="B21" s="86">
        <f>SUM(B22:B25)</f>
        <v>38</v>
      </c>
      <c r="C21" s="87" t="str">
        <f>IF(B21=B3,"ПРАВИЛЬНО","НЕПРАВИЛЬНО")</f>
        <v>НЕПРАВИЛЬНО</v>
      </c>
    </row>
    <row r="22" spans="1:3" ht="18.75" customHeight="1">
      <c r="A22" s="32" t="s">
        <v>30</v>
      </c>
      <c r="B22" s="36">
        <v>0</v>
      </c>
      <c r="C22" s="31">
        <f>100/B3*B22</f>
        <v>0</v>
      </c>
    </row>
    <row r="23" spans="1:3" ht="18.75">
      <c r="A23" s="29" t="s">
        <v>31</v>
      </c>
      <c r="B23" s="37">
        <v>4</v>
      </c>
      <c r="C23" s="31">
        <f>100/B3*B23</f>
        <v>9.7560975609756095</v>
      </c>
    </row>
    <row r="24" spans="1:3" ht="18.75">
      <c r="A24" s="29" t="s">
        <v>32</v>
      </c>
      <c r="B24" s="37">
        <v>7</v>
      </c>
      <c r="C24" s="31">
        <f>100/B3*B24</f>
        <v>17.073170731707318</v>
      </c>
    </row>
    <row r="25" spans="1:3" ht="18.75" customHeight="1">
      <c r="A25" s="29" t="s">
        <v>33</v>
      </c>
      <c r="B25" s="37">
        <v>27</v>
      </c>
      <c r="C25" s="31">
        <f>100/B3*B25</f>
        <v>65.853658536585371</v>
      </c>
    </row>
    <row r="26" spans="1:3" ht="18.75">
      <c r="A26" s="174" t="s">
        <v>122</v>
      </c>
      <c r="B26" s="86">
        <f>SUM(B27:B30)</f>
        <v>38</v>
      </c>
      <c r="C26" s="87" t="str">
        <f>IF(B26=D3,"ПРАВИЛЬНО","НЕПРАВИЛЬНО")</f>
        <v>ПРАВИЛЬНО</v>
      </c>
    </row>
    <row r="27" spans="1:3" ht="18.75" customHeight="1">
      <c r="A27" s="34" t="s">
        <v>40</v>
      </c>
      <c r="B27" s="37">
        <v>2</v>
      </c>
      <c r="C27" s="31">
        <f>100/D3*B27</f>
        <v>5.2631578947368425</v>
      </c>
    </row>
    <row r="28" spans="1:3" ht="18.75" customHeight="1">
      <c r="A28" s="34" t="s">
        <v>34</v>
      </c>
      <c r="B28" s="37">
        <v>7</v>
      </c>
      <c r="C28" s="31">
        <f>100/D3*B28</f>
        <v>18.421052631578949</v>
      </c>
    </row>
    <row r="29" spans="1:3" ht="18.75" customHeight="1">
      <c r="A29" s="34" t="s">
        <v>35</v>
      </c>
      <c r="B29" s="37">
        <v>4</v>
      </c>
      <c r="C29" s="31">
        <f>100/D3*B29</f>
        <v>10.526315789473685</v>
      </c>
    </row>
    <row r="30" spans="1:3" ht="18.75" customHeight="1">
      <c r="A30" s="34" t="s">
        <v>36</v>
      </c>
      <c r="B30" s="37">
        <v>25</v>
      </c>
      <c r="C30" s="31">
        <f>100/D3*B30</f>
        <v>65.789473684210535</v>
      </c>
    </row>
    <row r="31" spans="1:3" ht="18.75">
      <c r="A31" s="88" t="s">
        <v>123</v>
      </c>
      <c r="B31" s="86">
        <f>SUM(B32:B35)</f>
        <v>38</v>
      </c>
      <c r="C31" s="87" t="str">
        <f>IF(B31=D3,"ПРАВИЛЬНО","НЕПРАВИЛЬНО")</f>
        <v>ПРАВИЛЬНО</v>
      </c>
    </row>
    <row r="32" spans="1:3" ht="18.75" customHeight="1">
      <c r="A32" s="29" t="s">
        <v>40</v>
      </c>
      <c r="B32" s="37">
        <v>11</v>
      </c>
      <c r="C32" s="31">
        <f>100/D3*B32</f>
        <v>28.947368421052634</v>
      </c>
    </row>
    <row r="33" spans="1:3" ht="18.75" customHeight="1">
      <c r="A33" s="29" t="s">
        <v>34</v>
      </c>
      <c r="B33" s="37">
        <v>11</v>
      </c>
      <c r="C33" s="31">
        <f>100/D3*B33</f>
        <v>28.947368421052634</v>
      </c>
    </row>
    <row r="34" spans="1:3" ht="18.75" customHeight="1">
      <c r="A34" s="29" t="s">
        <v>35</v>
      </c>
      <c r="B34" s="37">
        <v>7</v>
      </c>
      <c r="C34" s="31">
        <f>100/D3*B34</f>
        <v>18.421052631578949</v>
      </c>
    </row>
    <row r="35" spans="1:3" ht="18.75" customHeight="1">
      <c r="A35" s="29" t="s">
        <v>36</v>
      </c>
      <c r="B35" s="37">
        <v>9</v>
      </c>
      <c r="C35" s="31">
        <f>100/D3*B35</f>
        <v>23.684210526315791</v>
      </c>
    </row>
    <row r="36" spans="1:3" ht="18.75">
      <c r="A36" s="174" t="s">
        <v>37</v>
      </c>
      <c r="B36" s="86">
        <f>SUM(B37:B38)</f>
        <v>38</v>
      </c>
      <c r="C36" s="87" t="str">
        <f>IF(B36=D3,"ПРАВИЛЬНО","НЕПРАВИЛЬНО")</f>
        <v>ПРАВИЛЬНО</v>
      </c>
    </row>
    <row r="37" spans="1:3" ht="18.75" customHeight="1">
      <c r="A37" s="29" t="s">
        <v>38</v>
      </c>
      <c r="B37" s="37">
        <v>20</v>
      </c>
      <c r="C37" s="31">
        <f>100/D3*B37</f>
        <v>52.631578947368425</v>
      </c>
    </row>
    <row r="38" spans="1:3" ht="18.75" customHeight="1">
      <c r="A38" s="29" t="s">
        <v>39</v>
      </c>
      <c r="B38" s="37">
        <v>18</v>
      </c>
      <c r="C38" s="31">
        <f>100/D3*B38</f>
        <v>47.368421052631582</v>
      </c>
    </row>
    <row r="39" spans="1:3" ht="18.75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24"/>
  <sheetViews>
    <sheetView view="pageBreakPreview" topLeftCell="A4" zoomScale="57" zoomScaleNormal="100" zoomScaleSheetLayoutView="57" workbookViewId="0">
      <selection activeCell="D7" sqref="D7"/>
    </sheetView>
  </sheetViews>
  <sheetFormatPr defaultRowHeight="1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>
      <c r="A1" s="376" t="s">
        <v>124</v>
      </c>
      <c r="B1" s="376"/>
      <c r="C1" s="376"/>
      <c r="D1" s="376"/>
      <c r="E1" s="376"/>
      <c r="F1" s="376"/>
    </row>
    <row r="2" spans="1:6" ht="147" customHeight="1">
      <c r="A2" s="168" t="s">
        <v>125</v>
      </c>
      <c r="B2" s="168" t="s">
        <v>126</v>
      </c>
      <c r="C2" s="168" t="s">
        <v>256</v>
      </c>
      <c r="D2" s="168" t="s">
        <v>125</v>
      </c>
      <c r="E2" s="168" t="s">
        <v>126</v>
      </c>
      <c r="F2" s="168" t="s">
        <v>257</v>
      </c>
    </row>
    <row r="3" spans="1:6" ht="38.25" thickBot="1">
      <c r="A3" s="75" t="s">
        <v>127</v>
      </c>
      <c r="B3" s="35">
        <f>B4+B5+B6+B7+B8+B9+B10+B11+B12+B13+B14+B15+B16+B17+B18+B19+B20+B21+B22+B23+B24</f>
        <v>8</v>
      </c>
      <c r="C3" s="98"/>
      <c r="D3" s="75" t="s">
        <v>128</v>
      </c>
      <c r="E3" s="35">
        <f>E4+E5+E6+E7+E8+E9+E10+E11+E12+E13+E14+E15+E16+E17</f>
        <v>18</v>
      </c>
      <c r="F3" s="98"/>
    </row>
    <row r="4" spans="1:6" ht="132" thickTop="1">
      <c r="A4" s="275" t="s">
        <v>577</v>
      </c>
      <c r="B4" s="21">
        <v>1</v>
      </c>
      <c r="C4" s="97" t="s">
        <v>578</v>
      </c>
      <c r="D4" s="288" t="s">
        <v>579</v>
      </c>
      <c r="E4" s="21">
        <v>1</v>
      </c>
      <c r="F4" s="97" t="s">
        <v>580</v>
      </c>
    </row>
    <row r="5" spans="1:6" ht="23.25" customHeight="1">
      <c r="A5" s="270" t="s">
        <v>581</v>
      </c>
      <c r="B5" s="21">
        <v>1</v>
      </c>
      <c r="C5" s="97" t="s">
        <v>580</v>
      </c>
      <c r="D5" s="270" t="s">
        <v>584</v>
      </c>
      <c r="E5" s="21">
        <v>1</v>
      </c>
      <c r="F5" s="67" t="s">
        <v>585</v>
      </c>
    </row>
    <row r="6" spans="1:6" ht="93.75">
      <c r="A6" s="76" t="s">
        <v>582</v>
      </c>
      <c r="B6" s="21">
        <v>3</v>
      </c>
      <c r="C6" s="97" t="s">
        <v>583</v>
      </c>
      <c r="D6" s="76" t="s">
        <v>596</v>
      </c>
      <c r="E6" s="21">
        <v>16</v>
      </c>
      <c r="F6" s="289" t="s">
        <v>585</v>
      </c>
    </row>
    <row r="7" spans="1:6" ht="75">
      <c r="A7" s="76" t="s">
        <v>589</v>
      </c>
      <c r="B7" s="21">
        <v>1</v>
      </c>
      <c r="C7" s="97" t="s">
        <v>585</v>
      </c>
      <c r="D7" s="76"/>
      <c r="E7" s="21"/>
      <c r="F7" s="67"/>
    </row>
    <row r="8" spans="1:6" ht="75">
      <c r="A8" s="76" t="s">
        <v>590</v>
      </c>
      <c r="B8" s="21">
        <v>1</v>
      </c>
      <c r="C8" s="253" t="s">
        <v>591</v>
      </c>
      <c r="D8" s="76"/>
      <c r="E8" s="21"/>
      <c r="F8" s="97"/>
    </row>
    <row r="9" spans="1:6" ht="112.5">
      <c r="A9" s="76" t="s">
        <v>592</v>
      </c>
      <c r="B9" s="21">
        <v>1</v>
      </c>
      <c r="C9" s="97" t="s">
        <v>591</v>
      </c>
      <c r="D9" s="76"/>
      <c r="E9" s="21"/>
      <c r="F9" s="67"/>
    </row>
    <row r="10" spans="1:6" ht="18.75">
      <c r="A10" s="76"/>
      <c r="B10" s="21"/>
      <c r="C10" s="67"/>
      <c r="D10" s="76"/>
      <c r="E10" s="21"/>
      <c r="F10" s="67"/>
    </row>
    <row r="11" spans="1:6" ht="18.75">
      <c r="A11" s="76"/>
      <c r="B11" s="21"/>
      <c r="C11" s="67"/>
      <c r="D11" s="76"/>
      <c r="E11" s="21"/>
      <c r="F11" s="67"/>
    </row>
    <row r="12" spans="1:6" ht="18.75">
      <c r="A12" s="76"/>
      <c r="B12" s="21"/>
      <c r="C12" s="67"/>
      <c r="D12" s="76"/>
      <c r="E12" s="21"/>
      <c r="F12" s="67"/>
    </row>
    <row r="13" spans="1:6" ht="18.75">
      <c r="A13" s="76"/>
      <c r="B13" s="21"/>
      <c r="C13" s="67"/>
      <c r="D13" s="76"/>
      <c r="E13" s="21"/>
      <c r="F13" s="67"/>
    </row>
    <row r="14" spans="1:6" ht="18.75">
      <c r="A14" s="76"/>
      <c r="B14" s="21"/>
      <c r="C14" s="67"/>
      <c r="D14" s="76"/>
      <c r="E14" s="21"/>
      <c r="F14" s="67"/>
    </row>
    <row r="15" spans="1:6" ht="18.75">
      <c r="A15" s="76"/>
      <c r="B15" s="21"/>
      <c r="C15" s="67"/>
      <c r="D15" s="76"/>
      <c r="E15" s="21"/>
      <c r="F15" s="67"/>
    </row>
    <row r="16" spans="1:6" ht="18.75">
      <c r="A16" s="76"/>
      <c r="B16" s="21"/>
      <c r="C16" s="67"/>
      <c r="D16" s="76"/>
      <c r="E16" s="21"/>
      <c r="F16" s="67"/>
    </row>
    <row r="17" spans="1:6" ht="18.75">
      <c r="A17" s="76"/>
      <c r="B17" s="21"/>
      <c r="C17" s="67"/>
      <c r="D17" s="76"/>
      <c r="E17" s="21"/>
      <c r="F17" s="67"/>
    </row>
    <row r="18" spans="1:6" ht="42" customHeight="1">
      <c r="A18" s="377" t="s">
        <v>272</v>
      </c>
      <c r="B18" s="378"/>
      <c r="C18" s="378"/>
      <c r="D18" s="378"/>
      <c r="E18" s="378"/>
      <c r="F18" s="379"/>
    </row>
    <row r="19" spans="1:6" ht="37.5" customHeight="1">
      <c r="A19" s="380" t="s">
        <v>269</v>
      </c>
      <c r="B19" s="381"/>
      <c r="C19" s="382"/>
      <c r="D19" s="242" t="s">
        <v>270</v>
      </c>
      <c r="E19" s="386" t="s">
        <v>271</v>
      </c>
      <c r="F19" s="387"/>
    </row>
    <row r="20" spans="1:6" ht="18.75">
      <c r="A20" s="383" t="s">
        <v>378</v>
      </c>
      <c r="B20" s="384"/>
      <c r="C20" s="385"/>
      <c r="D20" s="76">
        <v>5</v>
      </c>
      <c r="E20" s="388" t="s">
        <v>381</v>
      </c>
      <c r="F20" s="389"/>
    </row>
    <row r="21" spans="1:6" ht="18.75">
      <c r="A21" s="383" t="s">
        <v>395</v>
      </c>
      <c r="B21" s="384"/>
      <c r="C21" s="385"/>
      <c r="D21" s="76">
        <v>2</v>
      </c>
      <c r="E21" s="388" t="s">
        <v>397</v>
      </c>
      <c r="F21" s="389"/>
    </row>
    <row r="22" spans="1:6" ht="18.75">
      <c r="A22" s="383"/>
      <c r="B22" s="384"/>
      <c r="C22" s="385"/>
      <c r="D22" s="76"/>
      <c r="E22" s="390"/>
      <c r="F22" s="389"/>
    </row>
    <row r="23" spans="1:6" ht="18.75">
      <c r="A23" s="383"/>
      <c r="B23" s="384"/>
      <c r="C23" s="385"/>
      <c r="D23" s="76"/>
      <c r="E23" s="390"/>
      <c r="F23" s="389"/>
    </row>
    <row r="24" spans="1:6" ht="18.75">
      <c r="A24" s="383"/>
      <c r="B24" s="384"/>
      <c r="C24" s="385"/>
      <c r="D24" s="76"/>
      <c r="E24" s="390"/>
      <c r="F24" s="389"/>
    </row>
  </sheetData>
  <sheetProtection sort="0" autoFilter="0" pivotTables="0"/>
  <mergeCells count="14">
    <mergeCell ref="A22:C22"/>
    <mergeCell ref="A23:C23"/>
    <mergeCell ref="A24:C24"/>
    <mergeCell ref="E19:F19"/>
    <mergeCell ref="E20:F20"/>
    <mergeCell ref="E21:F21"/>
    <mergeCell ref="E22:F22"/>
    <mergeCell ref="E23:F23"/>
    <mergeCell ref="E24:F24"/>
    <mergeCell ref="A1:F1"/>
    <mergeCell ref="A18:F18"/>
    <mergeCell ref="A19:C19"/>
    <mergeCell ref="A20:C20"/>
    <mergeCell ref="A21:C21"/>
  </mergeCells>
  <hyperlinks>
    <hyperlink ref="E20" r:id="rId1"/>
    <hyperlink ref="E21" r:id="rId2"/>
  </hyperlinks>
  <pageMargins left="0.7" right="0.7" top="0.75" bottom="0.75" header="0.3" footer="0.3"/>
  <pageSetup paperSize="9" orientation="landscape" r:id="rId3"/>
  <colBreaks count="1" manualBreakCount="1">
    <brk id="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20"/>
  <sheetViews>
    <sheetView view="pageBreakPreview" zoomScale="80" zoomScaleNormal="100" zoomScaleSheetLayoutView="80" workbookViewId="0">
      <selection activeCell="A4" sqref="A4"/>
    </sheetView>
  </sheetViews>
  <sheetFormatPr defaultRowHeight="15"/>
  <cols>
    <col min="1" max="1" width="27.140625" customWidth="1"/>
    <col min="2" max="2" width="67.42578125" customWidth="1"/>
  </cols>
  <sheetData>
    <row r="1" spans="1:2" ht="18.75">
      <c r="A1" s="312" t="s">
        <v>45</v>
      </c>
      <c r="B1" s="312"/>
    </row>
    <row r="2" spans="1:2" ht="18.75" customHeight="1">
      <c r="A2" s="333" t="s">
        <v>46</v>
      </c>
      <c r="B2" s="241" t="s">
        <v>47</v>
      </c>
    </row>
    <row r="3" spans="1:2" ht="57.75" customHeight="1">
      <c r="A3" s="333"/>
      <c r="B3" s="170" t="s">
        <v>48</v>
      </c>
    </row>
    <row r="4" spans="1:2" ht="18.75">
      <c r="A4" s="30" t="s">
        <v>72</v>
      </c>
      <c r="B4" s="21"/>
    </row>
    <row r="5" spans="1:2" ht="18.75">
      <c r="A5" s="33" t="s">
        <v>76</v>
      </c>
      <c r="B5" s="24"/>
    </row>
    <row r="6" spans="1:2" ht="18.75">
      <c r="A6" s="53" t="s">
        <v>183</v>
      </c>
      <c r="B6" s="80"/>
    </row>
    <row r="7" spans="1:2" ht="18.75">
      <c r="A7" s="53" t="s">
        <v>73</v>
      </c>
      <c r="B7" s="80"/>
    </row>
    <row r="8" spans="1:2" ht="18.75">
      <c r="A8" s="33" t="s">
        <v>190</v>
      </c>
      <c r="B8" s="24"/>
    </row>
    <row r="9" spans="1:2" ht="18.75">
      <c r="A9" s="53" t="s">
        <v>77</v>
      </c>
      <c r="B9" s="100"/>
    </row>
    <row r="10" spans="1:2" ht="18.75">
      <c r="A10" s="53" t="s">
        <v>75</v>
      </c>
      <c r="B10" s="80"/>
    </row>
    <row r="11" spans="1:2" ht="18.75">
      <c r="A11" s="53" t="s">
        <v>79</v>
      </c>
      <c r="B11" s="80"/>
    </row>
    <row r="12" spans="1:2" ht="18.75">
      <c r="A12" s="53" t="s">
        <v>80</v>
      </c>
      <c r="B12" s="80"/>
    </row>
    <row r="13" spans="1:2" ht="18.75">
      <c r="A13" s="53" t="s">
        <v>184</v>
      </c>
      <c r="B13" s="80"/>
    </row>
    <row r="14" spans="1:2" ht="37.5">
      <c r="A14" s="33" t="s">
        <v>185</v>
      </c>
      <c r="B14" s="80"/>
    </row>
    <row r="15" spans="1:2" ht="18.75">
      <c r="A15" s="66" t="s">
        <v>74</v>
      </c>
      <c r="B15" s="100"/>
    </row>
    <row r="16" spans="1:2" ht="18.75">
      <c r="A16" s="53" t="s">
        <v>78</v>
      </c>
      <c r="B16" s="80"/>
    </row>
    <row r="17" spans="1:2" ht="18.75">
      <c r="A17" s="53" t="s">
        <v>225</v>
      </c>
      <c r="B17" s="80"/>
    </row>
    <row r="18" spans="1:2" ht="18.75">
      <c r="A18" s="53" t="s">
        <v>262</v>
      </c>
      <c r="B18" s="80"/>
    </row>
    <row r="19" spans="1:2" ht="18.75">
      <c r="A19" s="175" t="s">
        <v>81</v>
      </c>
      <c r="B19" s="81">
        <f>B18+B17+B16+B15+B14+B13+B12+B11+B10+B9+B8+B7++B6+B5+B4</f>
        <v>0</v>
      </c>
    </row>
    <row r="20" spans="1:2" ht="18.75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6"/>
  <sheetViews>
    <sheetView view="pageBreakPreview" zoomScale="87" zoomScaleNormal="100" zoomScaleSheetLayoutView="87" workbookViewId="0">
      <selection activeCell="F5" sqref="F5:H5"/>
    </sheetView>
  </sheetViews>
  <sheetFormatPr defaultRowHeight="1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>
      <c r="A1" s="243" t="s">
        <v>277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ht="48" customHeight="1">
      <c r="A2" s="398"/>
      <c r="B2" s="398"/>
      <c r="C2" s="399" t="s">
        <v>273</v>
      </c>
      <c r="D2" s="399"/>
      <c r="E2" s="399"/>
      <c r="F2" s="391" t="s">
        <v>270</v>
      </c>
      <c r="G2" s="392"/>
      <c r="H2" s="393"/>
      <c r="I2" s="391" t="s">
        <v>279</v>
      </c>
      <c r="J2" s="392"/>
      <c r="K2" s="393"/>
    </row>
    <row r="3" spans="1:11" ht="47.25" customHeight="1">
      <c r="A3" s="396" t="s">
        <v>274</v>
      </c>
      <c r="B3" s="396"/>
      <c r="C3" s="394"/>
      <c r="D3" s="394"/>
      <c r="E3" s="394"/>
      <c r="F3" s="394"/>
      <c r="G3" s="394"/>
      <c r="H3" s="394"/>
      <c r="I3" s="394"/>
      <c r="J3" s="394"/>
      <c r="K3" s="394"/>
    </row>
    <row r="4" spans="1:11" ht="44.25" customHeight="1">
      <c r="A4" s="396" t="s">
        <v>275</v>
      </c>
      <c r="B4" s="396"/>
      <c r="C4" s="400" t="s">
        <v>416</v>
      </c>
      <c r="D4" s="400"/>
      <c r="E4" s="400"/>
      <c r="F4" s="395">
        <v>40</v>
      </c>
      <c r="G4" s="395"/>
      <c r="H4" s="395"/>
      <c r="I4" s="394" t="s">
        <v>288</v>
      </c>
      <c r="J4" s="394"/>
      <c r="K4" s="394"/>
    </row>
    <row r="5" spans="1:11" ht="50.25" customHeight="1">
      <c r="A5" s="396" t="s">
        <v>276</v>
      </c>
      <c r="B5" s="396"/>
      <c r="C5" s="394" t="s">
        <v>286</v>
      </c>
      <c r="D5" s="394"/>
      <c r="E5" s="394"/>
      <c r="F5" s="394">
        <v>18</v>
      </c>
      <c r="G5" s="394"/>
      <c r="H5" s="394"/>
      <c r="I5" s="394" t="s">
        <v>287</v>
      </c>
      <c r="J5" s="394"/>
      <c r="K5" s="394"/>
    </row>
    <row r="6" spans="1:11" ht="51" customHeight="1">
      <c r="A6" s="397" t="s">
        <v>278</v>
      </c>
      <c r="B6" s="397"/>
      <c r="C6" s="394"/>
      <c r="D6" s="394"/>
      <c r="E6" s="394"/>
      <c r="F6" s="394"/>
      <c r="G6" s="394"/>
      <c r="H6" s="394"/>
      <c r="I6" s="394"/>
      <c r="J6" s="394"/>
      <c r="K6" s="394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GGPC2021</cp:lastModifiedBy>
  <cp:lastPrinted>2020-05-29T04:59:01Z</cp:lastPrinted>
  <dcterms:created xsi:type="dcterms:W3CDTF">2013-11-25T08:04:18Z</dcterms:created>
  <dcterms:modified xsi:type="dcterms:W3CDTF">2023-11-10T04:17:01Z</dcterms:modified>
</cp:coreProperties>
</file>