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28800" windowHeight="11805" tabRatio="715" firstSheet="2" activeTab="5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</sheets>
  <externalReferences>
    <externalReference r:id="rId22"/>
  </externalReference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</definedNames>
  <calcPr calcId="162913"/>
</workbook>
</file>

<file path=xl/calcChain.xml><?xml version="1.0" encoding="utf-8"?>
<calcChain xmlns="http://schemas.openxmlformats.org/spreadsheetml/2006/main">
  <c r="D6" i="15" l="1"/>
  <c r="D8" i="15"/>
  <c r="D16" i="15"/>
  <c r="D22" i="15" l="1"/>
  <c r="E3" i="29" l="1"/>
  <c r="B3" i="29"/>
  <c r="B5" i="9" l="1"/>
  <c r="D36" i="15" l="1"/>
  <c r="D4" i="15"/>
  <c r="D13" i="15"/>
  <c r="I5" i="9" l="1"/>
  <c r="D24" i="15" l="1"/>
  <c r="C15" i="32" l="1"/>
  <c r="C14" i="32"/>
  <c r="C13" i="32"/>
  <c r="C12" i="32"/>
  <c r="C11" i="32"/>
  <c r="C10" i="32"/>
  <c r="B9" i="32"/>
  <c r="C8" i="32"/>
  <c r="C7" i="32"/>
  <c r="C6" i="32"/>
  <c r="C5" i="32"/>
  <c r="C4" i="32"/>
  <c r="B3" i="32"/>
  <c r="E10" i="35" l="1"/>
  <c r="D5" i="35"/>
  <c r="D10" i="35" s="1"/>
  <c r="C5" i="35"/>
  <c r="C10" i="35" s="1"/>
  <c r="B10" i="35"/>
  <c r="E10" i="17"/>
  <c r="D10" i="17"/>
  <c r="C10" i="17"/>
  <c r="D59" i="8" l="1"/>
  <c r="D3" i="15" l="1"/>
  <c r="D14" i="31"/>
  <c r="C14" i="31"/>
  <c r="E17" i="30" l="1"/>
  <c r="D17" i="30"/>
  <c r="C17" i="30"/>
  <c r="B17" i="30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89" i="33" l="1"/>
  <c r="K89" i="33"/>
  <c r="J89" i="33"/>
  <c r="I89" i="33"/>
  <c r="H89" i="33"/>
  <c r="G89" i="33"/>
  <c r="D89" i="33"/>
  <c r="C89" i="33"/>
  <c r="L86" i="33"/>
  <c r="K86" i="33"/>
  <c r="J86" i="33"/>
  <c r="I86" i="33"/>
  <c r="H86" i="33"/>
  <c r="G86" i="33"/>
  <c r="D86" i="33"/>
  <c r="C86" i="33"/>
  <c r="L82" i="33"/>
  <c r="K82" i="33"/>
  <c r="J82" i="33"/>
  <c r="I82" i="33"/>
  <c r="H82" i="33"/>
  <c r="G82" i="33"/>
  <c r="D82" i="33"/>
  <c r="C82" i="33"/>
  <c r="L81" i="33"/>
  <c r="K81" i="33"/>
  <c r="J81" i="33"/>
  <c r="I81" i="33"/>
  <c r="H81" i="33"/>
  <c r="G81" i="33"/>
  <c r="D81" i="33"/>
  <c r="C81" i="33"/>
  <c r="L76" i="33"/>
  <c r="K76" i="33"/>
  <c r="J76" i="33"/>
  <c r="I76" i="33"/>
  <c r="H76" i="33"/>
  <c r="G76" i="33"/>
  <c r="D76" i="33"/>
  <c r="C76" i="33"/>
  <c r="L70" i="33"/>
  <c r="K70" i="33"/>
  <c r="J70" i="33"/>
  <c r="I70" i="33"/>
  <c r="I65" i="33" s="1"/>
  <c r="H70" i="33"/>
  <c r="G70" i="33"/>
  <c r="L66" i="33"/>
  <c r="K66" i="33"/>
  <c r="J66" i="33"/>
  <c r="I66" i="33"/>
  <c r="H66" i="33"/>
  <c r="G66" i="33"/>
  <c r="D66" i="33"/>
  <c r="C66" i="33"/>
  <c r="L60" i="33"/>
  <c r="K60" i="33"/>
  <c r="J60" i="33"/>
  <c r="I60" i="33"/>
  <c r="H60" i="33"/>
  <c r="G60" i="33"/>
  <c r="D60" i="33"/>
  <c r="C60" i="33"/>
  <c r="L54" i="33"/>
  <c r="K54" i="33"/>
  <c r="J54" i="33"/>
  <c r="I54" i="33"/>
  <c r="H54" i="33"/>
  <c r="G54" i="33"/>
  <c r="D54" i="33"/>
  <c r="C54" i="33"/>
  <c r="L50" i="33"/>
  <c r="K50" i="33"/>
  <c r="J50" i="33"/>
  <c r="I50" i="33"/>
  <c r="H50" i="33"/>
  <c r="G50" i="33"/>
  <c r="D50" i="33"/>
  <c r="C50" i="33"/>
  <c r="L49" i="33"/>
  <c r="K49" i="33"/>
  <c r="J49" i="33"/>
  <c r="I49" i="33"/>
  <c r="H49" i="33"/>
  <c r="G49" i="33"/>
  <c r="D49" i="33"/>
  <c r="C49" i="33"/>
  <c r="L44" i="33"/>
  <c r="K44" i="33"/>
  <c r="J44" i="33"/>
  <c r="I44" i="33"/>
  <c r="H44" i="33"/>
  <c r="G44" i="33"/>
  <c r="D44" i="33"/>
  <c r="C44" i="33"/>
  <c r="L40" i="33"/>
  <c r="K40" i="33"/>
  <c r="J40" i="33"/>
  <c r="I40" i="33"/>
  <c r="H40" i="33"/>
  <c r="G40" i="33"/>
  <c r="D40" i="33"/>
  <c r="C40" i="33"/>
  <c r="L38" i="33"/>
  <c r="K38" i="33"/>
  <c r="J38" i="33"/>
  <c r="I38" i="33"/>
  <c r="H38" i="33"/>
  <c r="G38" i="33"/>
  <c r="D38" i="33"/>
  <c r="C38" i="33"/>
  <c r="L37" i="33"/>
  <c r="K37" i="33"/>
  <c r="J37" i="33"/>
  <c r="I37" i="33"/>
  <c r="H37" i="33"/>
  <c r="G37" i="33"/>
  <c r="D37" i="33"/>
  <c r="C37" i="33"/>
  <c r="L33" i="33"/>
  <c r="K33" i="33"/>
  <c r="J33" i="33"/>
  <c r="I33" i="33"/>
  <c r="H33" i="33"/>
  <c r="G33" i="33"/>
  <c r="D33" i="33"/>
  <c r="C33" i="33"/>
  <c r="L28" i="33"/>
  <c r="K28" i="33"/>
  <c r="J28" i="33"/>
  <c r="I28" i="33"/>
  <c r="H28" i="33"/>
  <c r="H23" i="33" s="1"/>
  <c r="G28" i="33"/>
  <c r="G23" i="33" s="1"/>
  <c r="D28" i="33"/>
  <c r="D23" i="33" s="1"/>
  <c r="C28" i="33"/>
  <c r="C23" i="33" s="1"/>
  <c r="L24" i="33"/>
  <c r="L23" i="33" s="1"/>
  <c r="K24" i="33"/>
  <c r="K23" i="33" s="1"/>
  <c r="J24" i="33"/>
  <c r="J23" i="33" s="1"/>
  <c r="I23" i="33"/>
  <c r="L21" i="33"/>
  <c r="K21" i="33"/>
  <c r="J21" i="33"/>
  <c r="I21" i="33"/>
  <c r="H21" i="33"/>
  <c r="G21" i="33"/>
  <c r="D21" i="33"/>
  <c r="C21" i="33"/>
  <c r="L19" i="33"/>
  <c r="K19" i="33"/>
  <c r="J19" i="33"/>
  <c r="I19" i="33"/>
  <c r="H19" i="33"/>
  <c r="G19" i="33"/>
  <c r="D19" i="33"/>
  <c r="C19" i="33"/>
  <c r="L17" i="33"/>
  <c r="K17" i="33"/>
  <c r="J17" i="33"/>
  <c r="J16" i="33" s="1"/>
  <c r="I17" i="33"/>
  <c r="I16" i="33" s="1"/>
  <c r="H17" i="33"/>
  <c r="H16" i="33" s="1"/>
  <c r="G17" i="33"/>
  <c r="G16" i="33" s="1"/>
  <c r="D17" i="33"/>
  <c r="D16" i="33" s="1"/>
  <c r="C17" i="33"/>
  <c r="C16" i="33" s="1"/>
  <c r="L14" i="33"/>
  <c r="K14" i="33"/>
  <c r="J14" i="33"/>
  <c r="I14" i="33"/>
  <c r="H14" i="33"/>
  <c r="G14" i="33"/>
  <c r="D14" i="33"/>
  <c r="C14" i="33"/>
  <c r="L10" i="33"/>
  <c r="K10" i="33"/>
  <c r="J10" i="33"/>
  <c r="I10" i="33"/>
  <c r="H10" i="33"/>
  <c r="G10" i="33"/>
  <c r="D10" i="33"/>
  <c r="C10" i="33"/>
  <c r="L5" i="33"/>
  <c r="K5" i="33"/>
  <c r="J5" i="33"/>
  <c r="J4" i="33" s="1"/>
  <c r="I5" i="33"/>
  <c r="H5" i="33"/>
  <c r="G5" i="33"/>
  <c r="G4" i="33" s="1"/>
  <c r="C5" i="33"/>
  <c r="I4" i="33"/>
  <c r="L65" i="33" l="1"/>
  <c r="H65" i="33"/>
  <c r="K65" i="33"/>
  <c r="G65" i="33"/>
  <c r="J65" i="33"/>
  <c r="L4" i="33"/>
  <c r="K4" i="33"/>
  <c r="H4" i="33"/>
  <c r="C4" i="33"/>
  <c r="K16" i="33"/>
  <c r="I16" i="31" l="1"/>
  <c r="C5" i="9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<sst xmlns="http://schemas.openxmlformats.org/spreadsheetml/2006/main" count="745" uniqueCount="586">
  <si>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</si>
  <si>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</si>
  <si>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</si>
  <si>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</si>
  <si>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</si>
  <si>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</si>
  <si>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</si>
  <si>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</si>
  <si>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</si>
  <si>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</si>
  <si>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</si>
  <si>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</si>
  <si>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</si>
  <si>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</si>
  <si>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</si>
  <si>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</si>
  <si>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</si>
  <si>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</si>
  <si>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</si>
  <si>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</si>
  <si>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</si>
  <si>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</si>
  <si>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</si>
  <si>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</si>
  <si>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</si>
  <si>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</si>
  <si>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</si>
  <si>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</si>
  <si>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</si>
  <si>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</si>
  <si>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</si>
  <si>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</si>
  <si>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</si>
  <si>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</si>
  <si>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</si>
  <si>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</si>
  <si>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</si>
  <si>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</si>
  <si>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</si>
  <si>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</si>
  <si>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</si>
  <si>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</si>
  <si>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</si>
  <si>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</si>
  <si>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</si>
  <si>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</si>
  <si>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</si>
  <si>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</si>
  <si>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</si>
  <si>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</si>
  <si>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</si>
  <si>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</si>
  <si>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</si>
  <si>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</si>
  <si>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</si>
  <si>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</si>
  <si>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</si>
  <si>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</si>
  <si>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</si>
  <si>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</si>
  <si>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</si>
  <si>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</si>
  <si>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</si>
  <si>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</si>
  <si>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</si>
  <si>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</si>
  <si>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</si>
  <si>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</si>
  <si>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</si>
  <si>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</si>
  <si>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</si>
  <si>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</si>
  <si>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</si>
  <si>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</si>
  <si>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</si>
  <si>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</si>
  <si>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</si>
  <si>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</si>
  <si>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</si>
  <si>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</si>
  <si>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</si>
  <si>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</si>
  <si>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</si>
  <si>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</si>
  <si>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</si>
  <si>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</si>
  <si>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</si>
  <si>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</si>
  <si>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</si>
  <si>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</si>
  <si>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</si>
  <si>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</si>
  <si>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</si>
  <si>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</si>
  <si>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</si>
  <si>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</si>
  <si>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</si>
  <si>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</si>
  <si>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</si>
  <si>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</si>
  <si>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</si>
  <si>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</si>
  <si>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</si>
  <si>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</si>
  <si>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</si>
  <si>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</si>
  <si>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</si>
  <si>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</si>
  <si>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</si>
  <si>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</si>
  <si>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</si>
  <si>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</si>
  <si>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</si>
  <si>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</si>
  <si>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</si>
  <si>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</si>
  <si>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</si>
  <si>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</si>
  <si>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</si>
  <si>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</si>
  <si>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</si>
  <si>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</si>
  <si>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</si>
  <si>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</si>
  <si>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</si>
  <si>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</si>
  <si>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</si>
  <si>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</si>
  <si>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</si>
  <si>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</si>
  <si>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</si>
  <si>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</si>
  <si>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</si>
  <si>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</si>
  <si>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</si>
  <si>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</si>
  <si>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</si>
  <si>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</si>
  <si>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</si>
  <si>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</si>
  <si>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</si>
  <si>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</si>
  <si>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</si>
  <si>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</si>
  <si>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</si>
  <si>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</si>
  <si>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</si>
  <si>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</si>
  <si>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</si>
  <si>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</si>
  <si>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</si>
  <si>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</si>
  <si>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</si>
  <si>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</si>
  <si>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</si>
  <si>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</si>
  <si>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</si>
  <si>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</si>
  <si>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</si>
  <si>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</si>
  <si>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</si>
  <si>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</si>
  <si>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</si>
  <si>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</si>
  <si>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</si>
  <si>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</si>
  <si>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</si>
  <si>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</si>
  <si>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</si>
  <si>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</si>
  <si>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</si>
  <si>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</si>
  <si>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</si>
  <si>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</si>
  <si>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</si>
  <si>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</si>
  <si>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</si>
  <si>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</si>
  <si>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</si>
  <si>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</si>
  <si>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</si>
  <si>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</si>
  <si>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</si>
  <si>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</si>
  <si>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</si>
  <si>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</si>
  <si>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</si>
  <si>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</si>
  <si>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</si>
  <si>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</si>
  <si>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</si>
  <si>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</si>
  <si>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</si>
  <si>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</si>
  <si>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</si>
  <si>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</si>
  <si>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</si>
  <si>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</si>
  <si>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</si>
  <si>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</si>
  <si>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</si>
  <si>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</si>
  <si>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</si>
  <si>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</si>
  <si>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</si>
  <si>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</si>
  <si>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</si>
  <si>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</si>
  <si>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</si>
  <si>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</si>
  <si>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</si>
  <si>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</si>
  <si>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</si>
  <si>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</si>
  <si>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</si>
  <si>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</si>
  <si>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</si>
  <si>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</si>
  <si>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</si>
  <si>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</si>
  <si>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</si>
  <si>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</si>
  <si>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</si>
  <si>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</si>
  <si>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</si>
  <si>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</si>
  <si>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</si>
  <si>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</si>
  <si>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</si>
  <si>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</si>
  <si>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</si>
  <si>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</si>
  <si>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</si>
  <si>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</si>
  <si>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</si>
  <si>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</si>
  <si>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</si>
  <si>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</si>
  <si>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</si>
  <si>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</si>
  <si>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</si>
  <si>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</si>
  <si>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</si>
  <si>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</si>
  <si>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</si>
  <si>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</si>
  <si>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</si>
  <si>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</si>
  <si>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</si>
  <si>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</si>
  <si>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</si>
  <si>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</si>
  <si>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</si>
  <si>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</si>
  <si>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</si>
  <si>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</si>
  <si>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</si>
  <si>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</si>
  <si>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</si>
  <si>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</si>
  <si>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</si>
  <si>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</si>
  <si>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</si>
  <si>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</si>
  <si>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</si>
  <si>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</si>
  <si>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</si>
  <si>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</si>
  <si>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</si>
  <si>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</si>
  <si>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</si>
  <si>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Зимняя спартакиада среди работников учреждений сферы молодежной политики города Новосибирска</t>
  </si>
  <si>
    <t>Городские соревнования по волейболу</t>
  </si>
  <si>
    <t>Театральный фестиваль, посвященный 160-летию со дня рождения А. П. Чехова «Чеховский день»</t>
  </si>
  <si>
    <t>Тимбилдинг для молодежных объединений</t>
  </si>
  <si>
    <t>Праздничный концерт к 8 марта</t>
  </si>
  <si>
    <t>Праздник «День призывника»</t>
  </si>
  <si>
    <t>Праздничная программа ко Дню Победы</t>
  </si>
  <si>
    <t>Вручение паспортов</t>
  </si>
  <si>
    <t>Интеллектуальная игра «Эрудит»</t>
  </si>
  <si>
    <t>Концертная программа, посвящённая Дню матери</t>
  </si>
  <si>
    <t>комнды учреждений сферы МП</t>
  </si>
  <si>
    <t>любительские театральные коллективы, подростки, молодежь в возрасте от 12 до 30 лет</t>
  </si>
  <si>
    <t>жители микроайона</t>
  </si>
  <si>
    <t>воспитанники учреждений МП, студененты,  работающая молодежь в возрасте 18-30</t>
  </si>
  <si>
    <t>студенты ССУЗов</t>
  </si>
  <si>
    <t>подписчики гр ВК.https://vk.com/chekhova_center</t>
  </si>
  <si>
    <t>Всероссийская акция памяти "Блокадный хлеб"</t>
  </si>
  <si>
    <t>https://vk.com/chekhova_center?w=wall-34921853_8290</t>
  </si>
  <si>
    <t>https://vk.com/event191553836</t>
  </si>
  <si>
    <t>Патриотическая интернет акция "Голос Победы"</t>
  </si>
  <si>
    <t>Всероссийская акция "Окна Победы"</t>
  </si>
  <si>
    <t>https://vk.com/wall-34921853?q=акции&amp;w=wall-34921853_8984</t>
  </si>
  <si>
    <t>Городской онлайн -марафон "Вместе читаем Пушкина"</t>
  </si>
  <si>
    <t>Всероссийская акция "Россия в объективе"</t>
  </si>
  <si>
    <t>https://vk.com/wall-34921853?q=акции&amp;w=wall-34921853_9390</t>
  </si>
  <si>
    <t>Всероссийская акция "Окна России"</t>
  </si>
  <si>
    <t>https://vk.com/wall-34921853?q=акции&amp;w=wall-34921853_9441</t>
  </si>
  <si>
    <t>Всероссийская акция "Фонарики Победы"</t>
  </si>
  <si>
    <t>https://vk.com/wall-34921853?q=акции&amp;w=wall-34921853_9014</t>
  </si>
  <si>
    <t>Акция "Живая память"</t>
  </si>
  <si>
    <t>https://vk.com/wall-34921853?q=акции&amp;w=wall-34921853_9449</t>
  </si>
  <si>
    <t>Акция "Общероссийское исполнение Гимна"</t>
  </si>
  <si>
    <t>Всероссийская акция "Минута молчания"</t>
  </si>
  <si>
    <t>https://vk.com/wall-34921853?q=акции&amp;w=wall-34921853_9544</t>
  </si>
  <si>
    <t>https://vk.com/wall-34921853?q=акции&amp;w=wall-34921853_9564</t>
  </si>
  <si>
    <t>Всероссийский флешмоб "Голубь мира"</t>
  </si>
  <si>
    <t>Всероссийская акция "Я рисую мелом"</t>
  </si>
  <si>
    <t>https://vk.com/wall-34921853?q=акции&amp;w=wall-34921853_9565</t>
  </si>
  <si>
    <t>Городская социально-значимая акция "Я выбираю Жизнь"</t>
  </si>
  <si>
    <t>https://vk.com/wall-34921853?q=акции&amp;w=wall-34921853_9638</t>
  </si>
  <si>
    <t>Всероссийская акция "Я рисую триколор"</t>
  </si>
  <si>
    <t>https://vk.com/wall-34921853?q=акции&amp;w=wall-34921853_9935</t>
  </si>
  <si>
    <t>https://vk.com/wall-34921853?q=акции&amp;w=wall-34921853_9939</t>
  </si>
  <si>
    <t>Гражданско-патриотическая акция "Флаг России"</t>
  </si>
  <si>
    <t>https://vk.com/public183771760?w=wall-183771760_73</t>
  </si>
  <si>
    <t xml:space="preserve">Районный театральный фестиваль «Чеховский день»  </t>
  </si>
  <si>
    <t>2 шт.   Диплом за участие,  ркф Котова Н.Ю. ("Успех"), ркф. Печенкина М.Е, ("Чайка")</t>
  </si>
  <si>
    <t xml:space="preserve">МБУ МЦ им. А.П.  Чехова </t>
  </si>
  <si>
    <t xml:space="preserve">Онлайн конкурс  Косморисунков </t>
  </si>
  <si>
    <t>Хобби-центр Зодиак</t>
  </si>
  <si>
    <t>2 шт. Дипломы участника, ркф. Котова Н.Ю., (КФ "Успех")</t>
  </si>
  <si>
    <t>Патриотический конкурс рисунков «Наша Победа!»</t>
  </si>
  <si>
    <t xml:space="preserve">МБУ «Дом молодежи Железнодорожного района», </t>
  </si>
  <si>
    <t>3 шт. Грамота за 1 место, грамота за 3 место, диплом за участие, благодарность  ркф. Котова Н.Ю., (КФ "Успех")</t>
  </si>
  <si>
    <t>Акции «Я выбираю жизнь», приуроченная к  всемирному дню борьбы с  курением</t>
  </si>
  <si>
    <t>Конкурс рисунков «Мое счастливое детство!»</t>
  </si>
  <si>
    <t>МЦ им А.П. Чехова СП "Импульс"</t>
  </si>
  <si>
    <t>Встречи по волейболу, посвященные 90-летию со дня основания Левобережья, 50-летию Ленинского района</t>
  </si>
  <si>
    <t>Спортивные встреч на микрорайоне, посвященные Дню защитника Отечества</t>
  </si>
  <si>
    <t>125-международный фестиваль-конкурс детских, юношеских, молодежных, взрослых творческих коллективов и исполнителей «Невский триумф» в рамках творческого проекта «Адмиралтейская звезда»</t>
  </si>
  <si>
    <t>LXXXI Международного конкурса «КИТ»</t>
  </si>
  <si>
    <t xml:space="preserve">г. Новосибирск </t>
  </si>
  <si>
    <t>февраль</t>
  </si>
  <si>
    <t>Всероссийский конкурс детских рисунков «Зима-художница»</t>
  </si>
  <si>
    <t>Конкурс-ОК, Лига конкурсов детских художественных работ</t>
  </si>
  <si>
    <t>3 шт. Диплом 2 и 3 степени, сертификат, ркф. Котова Н.Ю., (КФ "Успех")</t>
  </si>
  <si>
    <t>1-межрегиональный интернет-конкурс «Краски мира», номинация «Пейзажи России»</t>
  </si>
  <si>
    <t>г. Новосибирск</t>
  </si>
  <si>
    <t>Диплом 3 степени, ркф. Котова Н.Ю. (КФ "Успех")</t>
  </si>
  <si>
    <t>МАУ ДО ДЮЦ "Планетарий"</t>
  </si>
  <si>
    <t>XIV областной конкурс детских и юношеских хореографических коллективов «Терпсихора»</t>
  </si>
  <si>
    <t>январь-февраль</t>
  </si>
  <si>
    <t>Районный благотворительный марафон "Мы вместе"</t>
  </si>
  <si>
    <t>Благодарственное письмо, ркф. Котова Н.Ю. проект "Семейный театр"</t>
  </si>
  <si>
    <t>Патриотическая акция "Голос Победы"</t>
  </si>
  <si>
    <t>https://vk.com/club121128847?w=wall-121128847_1105</t>
  </si>
  <si>
    <t>Городской марафон "КосмоАрт"</t>
  </si>
  <si>
    <t>ТЦ «Континент», ул. Троллейная, 130 а.</t>
  </si>
  <si>
    <t>2 шт. Диплом участника, ркф. Котова Н.Ю., (КФ "Успех")</t>
  </si>
  <si>
    <t>ноябрь</t>
  </si>
  <si>
    <t>сентябрь</t>
  </si>
  <si>
    <t>центр "Витязь"</t>
  </si>
  <si>
    <t>3 шт. Диплом победителя, ркф. Печенкина М.Е., (театральная студия "Чайка")</t>
  </si>
  <si>
    <t>Всероссийский дистанционный заочный конкурс "Векториада -2020"</t>
  </si>
  <si>
    <t>7 шт. Диплом победителя-2 шт, Сертификат участника-2 шт, сертификат участия -2 шт,благодарственное письмо.</t>
  </si>
  <si>
    <t>3 шт. Диплом за 1 место, ркф. Грибков В.А., (КФ "Восток-1"), диплом за участие, ркф. Сухарев В.П, (КФ "Восток-2"), грамота лучшему игроку, ркф, Сухарев В.П., (КФ "Восток-2")</t>
  </si>
  <si>
    <t>январь</t>
  </si>
  <si>
    <t xml:space="preserve">Библиотека им. А.П. Чехова </t>
  </si>
  <si>
    <t>Областная онлайн-викторина, посвященная 75-летию окончания Второй мировой войны 1939-1945 гг.</t>
  </si>
  <si>
    <t>ГКУ НСО "Центр патриотического воспитания"</t>
  </si>
  <si>
    <t>01.09-20.09.2020</t>
  </si>
  <si>
    <t>Цветочный флешмоб "Сладкий запах от "Совы"</t>
  </si>
  <si>
    <t>май</t>
  </si>
  <si>
    <t>https://vk.com/album-31259572_272447682</t>
  </si>
  <si>
    <t>Районная квест-игра "Счасть- быть вместе"</t>
  </si>
  <si>
    <t>https://vk.com/sp.impuls?w=wall-31259572_4868%2Fall</t>
  </si>
  <si>
    <t>Диплом участника, ркф. Котова Н.Ю. (КФ "Успех")</t>
  </si>
  <si>
    <t>районная массовая зарядка "Заряд бодрости от "Импульс"</t>
  </si>
  <si>
    <t>https://vk.com/sp.impuls?w=wall-31259572_4790%2Fall</t>
  </si>
  <si>
    <t>Диплом за участие, ркф Кривова М.Г., (КФ "Фейерверк")</t>
  </si>
  <si>
    <t>Районная акция "Трудовой десант"</t>
  </si>
  <si>
    <t>Почетная грамота за профессиональные успехи и достижения в реализации муниципальной молодежной политики города Новосибирска в 2019 году</t>
  </si>
  <si>
    <t>Почетная грамота, Седельниковой В.А.-по.</t>
  </si>
  <si>
    <t>КДМ</t>
  </si>
  <si>
    <t xml:space="preserve">Региональный дистанционный конкурс фотографий «Мое астрономическое наблюдение» </t>
  </si>
  <si>
    <t>Интеллектуальная игра "Где логика?"</t>
  </si>
  <si>
    <t>Интеллектуальная игра, посвященная дню всех влюбленных</t>
  </si>
  <si>
    <t>Районный арт фестиваль "Память нужна живым"</t>
  </si>
  <si>
    <t>Диплом, Хикматулина З.И-СРМ, то "Феникс"</t>
  </si>
  <si>
    <t>Угадай мелодию</t>
  </si>
  <si>
    <t>конкурс видеороликов Снегоборцы 2020</t>
  </si>
  <si>
    <t>Дворовый фитнес на районе</t>
  </si>
  <si>
    <t>https://vk.com/chekhova_center?w=wall-34921853_9460</t>
  </si>
  <si>
    <t>ГЦРО</t>
  </si>
  <si>
    <t>Информационно-просветительская акция к Всемирному дню борьбы против туберкулеза "Дыши свободно!"</t>
  </si>
  <si>
    <t>Бульвар Победы ж/м Юго-Западный</t>
  </si>
  <si>
    <t>Акция по сбору макулатуры, батареек и крышек "Земля - наш дом родной" в рамках реализации проекта "Сила ДОБРА"</t>
  </si>
  <si>
    <t xml:space="preserve">в течение года </t>
  </si>
  <si>
    <t>СП "Импульс" ул. Связистов 139/1</t>
  </si>
  <si>
    <t>В рамках социально - значимого проекта «Сила ДОБРА» благотворительная акция по сбору вещей для детей и мам Материнской Обители «Голубка»</t>
  </si>
  <si>
    <t xml:space="preserve"> Благотворительная  акция по сбору предметов личной гигиены для Областного Дома Милосердия в рамках реализации "Сила ДОБРА"</t>
  </si>
  <si>
    <t>Акция «Дарить душевное тепло»</t>
  </si>
  <si>
    <t>"Семейный театр"</t>
  </si>
  <si>
    <t>Социально-значимый проект "Сила ДОБРА"</t>
  </si>
  <si>
    <t>подростки, молодежь 10-30 лет</t>
  </si>
  <si>
    <t>Этнокультурный проект "Ярмарка"</t>
  </si>
  <si>
    <t>долгосрочный январь 2017 - декабрь 2020</t>
  </si>
  <si>
    <t>дети, подростки, молодежь, имеющие статус мигрантов</t>
  </si>
  <si>
    <t>Гражданско -патриотический проект "Поклонимся Великим тем годам…"</t>
  </si>
  <si>
    <t xml:space="preserve">краткосрочный март 2020 -октябрь 2020 </t>
  </si>
  <si>
    <t>МБУ МЦ им. А. П. Чехова</t>
  </si>
  <si>
    <t>август 2020</t>
  </si>
  <si>
    <t xml:space="preserve">Масленица на микрорайоне "Эх, разгуляйся, народ!"  </t>
  </si>
  <si>
    <t>Гражданско- патриотическое воспитание молодежи</t>
  </si>
  <si>
    <t xml:space="preserve">жители микрорайона 5-30 лет </t>
  </si>
  <si>
    <t>Выстака социально-значимых плакатов по профилактике потребления ПАВ "ЭТО - не модно!"</t>
  </si>
  <si>
    <t>Содействие формированию здорового образа жизни</t>
  </si>
  <si>
    <t>дети, подростки, молодежь 10-30 лет</t>
  </si>
  <si>
    <t>Массовая Зарядка к международному дню здоровья "Заряд бодрости от ИМПУЛЬС"</t>
  </si>
  <si>
    <t>Дети, подростки, молодежь,жители микрорайона 5-30 лет</t>
  </si>
  <si>
    <t>Квест - игра к международному дню семьи "Счастье быть вместе!"</t>
  </si>
  <si>
    <t>Областной Дом милосердия</t>
  </si>
  <si>
    <t>Благодарственное письмо: Чайковская Ю.В., Анохина М.В.-методисты, Семенова Н.Н.-ПО, Хикматулина З.И.-СРМ, Анохин М.Д.-курсант то "Феникс"(куратор Хикматулина З. И. , СРМ)</t>
  </si>
  <si>
    <t>Дипломы участников-6 шт,                       Благодарность, РКФ Котова Н.Ю. (КФ "Успех")</t>
  </si>
  <si>
    <t xml:space="preserve"> Диплом за участие-2 шт., РКФ  Котова Н.Ю. (КФ "Успех")</t>
  </si>
  <si>
    <t>Литературно-музыкальная программа, посвященная 160-летию со дня рождения А.П. Чехова</t>
  </si>
  <si>
    <t>Благодарность РКФ Печенкина М.Е. (КФ "Чайка")</t>
  </si>
  <si>
    <t>Диплом победителя, РКФ Котова Н.Ю., проект "Семейный театр"</t>
  </si>
  <si>
    <t>Конкурс стихов "В душе родившиеся строки"</t>
  </si>
  <si>
    <t>3 шт. Грамота за 1, 2, 3 место, РКФ Ильин В.Н. (КФ "Игровик")</t>
  </si>
  <si>
    <t>Диплом участника , РКФ Котова Н.Ю., (КФ "Успех")</t>
  </si>
  <si>
    <t>2 место ТО "Феникс", куратор Хикматулина З.И., СРМ</t>
  </si>
  <si>
    <t xml:space="preserve"> 1, 2, 3 место, команда КФ "Игровик", РКФ Ильин В.Н.</t>
  </si>
  <si>
    <t>Благодарственное письмо, РКФ  Печенкина М. Е. (КФ "Чайка")</t>
  </si>
  <si>
    <t>Диплом за участие, Хикматулина З.И.СРМ, ТО "Феникс"</t>
  </si>
  <si>
    <t>1 место, ТО "Феникс", куратор Хикматулина З. И., СРМ</t>
  </si>
  <si>
    <t>Интернет фото конкурс "Два крыла"</t>
  </si>
  <si>
    <t>МБУ МЦ им.А.П. Чехова СП "Импульс"</t>
  </si>
  <si>
    <t>Дипломы 1,2,3 степени, 5 дипломов участника ( Клуб театра кукол "Осьминог", Клуб технологии шитья "Модный силуэт")</t>
  </si>
  <si>
    <t>Благодарственное письмо за вклад в развитие деятельности адаптационных центров</t>
  </si>
  <si>
    <t xml:space="preserve">Март </t>
  </si>
  <si>
    <t>Ассоциация "МАКСОРА"</t>
  </si>
  <si>
    <t>Благодарственное письмо (Дружина волонтеров "Сова")</t>
  </si>
  <si>
    <t>Конкурс рисунков «Счастливое детство»</t>
  </si>
  <si>
    <t>МБУ МЦ им.А.П. Чехова СП "Импульс", группа ВК</t>
  </si>
  <si>
    <t>3 диплома победителя, 12 дипломов участника</t>
  </si>
  <si>
    <t>Благодарственное письмо за вклад в развитие деятельности адоптационных центров.</t>
  </si>
  <si>
    <t xml:space="preserve">Июль </t>
  </si>
  <si>
    <t>Диплом 2 степени, Диплом участника -3 шт., Благодарственное письмо АРТ - Клуб Сова",  РКФ Мелькова Л.С.</t>
  </si>
  <si>
    <t>Районная передвижная выставка социально - значимых плакатов  по прафилактике потребления ПАВ "Это не модно"</t>
  </si>
  <si>
    <t xml:space="preserve">Диплом 3  степени, Диплом участника, Благодарственное письмо КФ "Успех",  РКФ Котова Н.Ю. </t>
  </si>
  <si>
    <t>Районный фестиваль народного творчества "Традициям быть"</t>
  </si>
  <si>
    <t>МБУЦМД "Левобережье"</t>
  </si>
  <si>
    <t>Диплом участника - 2 шт., Клуб русского фольклора "Традиция", РКФ Лебедева Н.Д., этнокультурный проект "Ярмарка", Петрова О.В.</t>
  </si>
  <si>
    <t>"КосмоАрт"</t>
  </si>
  <si>
    <t xml:space="preserve">Сентябрь </t>
  </si>
  <si>
    <t>Хобби - центр "Зодиак"</t>
  </si>
  <si>
    <t>диплом участника (АРТ- Клуб "Сова РКФ Мелькова Л.С)</t>
  </si>
  <si>
    <t>Районный ХОББИ -ФЭСТ "ОКРЫЛЯЙСЯ"</t>
  </si>
  <si>
    <t>МБУ МЦ "Современник"</t>
  </si>
  <si>
    <t>диплом 1 степени (Клуб современного танца "Динамит", РКФ Варивода Е.Е.)</t>
  </si>
  <si>
    <t>Городской конкурс на лучшую творческую работу по теме: "Сквозь года звенит Победа"</t>
  </si>
  <si>
    <t>Круглый стол "ДЕТИ - наше будущее"</t>
  </si>
  <si>
    <t>МБУ Центр "Радуга" </t>
  </si>
  <si>
    <t>Вебинар "Организация работы с детьми дошкольного возраста в режиме онлайн занятий по приобщению к русской народной культуре"</t>
  </si>
  <si>
    <t xml:space="preserve">МБУ ДО ЦДО "Алые Паруса" </t>
  </si>
  <si>
    <t>Сертификат участника (Клуб молодой семьи "Каруселька", РКФ Мударисова И.В.)</t>
  </si>
  <si>
    <t>Сертификат участника -2 шт. (НО Петрова О.В.,  методист Вьюшкина М.В.)</t>
  </si>
  <si>
    <t>Ежегодный городской конкурс "Таланты Левобережья"</t>
  </si>
  <si>
    <t>МБУК ПКиО им. С.М. Кирова</t>
  </si>
  <si>
    <t xml:space="preserve">Лауреат 1 степени (Клуб театра кукол "Осьминог", РКФ Осьминина Е.В.)                       Лауреат 2 степени (Клуб театра кукол "Осьминог", РКФ Осьминина Е.В.)     Благодарственное письмо (Клуб театра кукол "Осьминог", РКФ Осьминина Е.В.) </t>
  </si>
  <si>
    <t>Почетная грамота,  КФ "Успех", Мусина Л.А., РКФ Котова Н. Ю.</t>
  </si>
  <si>
    <t>Районный конкурс "История одной фотографии"</t>
  </si>
  <si>
    <t>Областной епархиальный семейный Рождественский праздник</t>
  </si>
  <si>
    <t xml:space="preserve">январь </t>
  </si>
  <si>
    <t>Центр Православной культуры "Щит"</t>
  </si>
  <si>
    <t>Грамота за участие (клуб русского фольклора "Традиция", РКФ Лебедева Н.Д.)</t>
  </si>
  <si>
    <t xml:space="preserve"> Диплом победителя -3 шт: Седельникова В.А. ПО, Семенова Н.Н. ПО, Мелькова Л.Ф., РКФ Сертификат участника-3 шт.</t>
  </si>
  <si>
    <t xml:space="preserve"> Диплом Лауреат 3 степени - 2 шт., КФ "Фейерверк", РКФ Кривова М.Г. </t>
  </si>
  <si>
    <t>Сертификат участника -4 шт., Благодарственное письмо.</t>
  </si>
  <si>
    <t>Х региональный  семинар - практикум "Сохранение и развитие  русской традиционной культуры в  современном пространстве"</t>
  </si>
  <si>
    <t>МБУ ДО ЦДО "Алые Паруса"</t>
  </si>
  <si>
    <t>27.05. -29.05.2020</t>
  </si>
  <si>
    <t>Городской центр проектного творчества</t>
  </si>
  <si>
    <t>Региональный форум "Футуратон" Новосибирск 2020"</t>
  </si>
  <si>
    <t>Сертификат участника-5 шт.</t>
  </si>
  <si>
    <t>Сертификат участника - 5 шт.</t>
  </si>
  <si>
    <t>Всероссийский фольклорный конкурс "Казачий круг"</t>
  </si>
  <si>
    <t>Сертификат участника (клуб русского фольклора"Традиция", РКФ Лебедева Н.Д.)</t>
  </si>
  <si>
    <t>Гражданский экзамен 2020</t>
  </si>
  <si>
    <t>Лауреат 1 степени, хореографический коллектив «Фейерверк», РКФ Кривова М.Г.</t>
  </si>
  <si>
    <t>Лауреат I степени, благодарственной письмо, хореографический коллектив «Фейерверк», РКФ Кривова М.Г.</t>
  </si>
  <si>
    <t>Х Международная акция "Читаем Пушкина Вместе"</t>
  </si>
  <si>
    <t>Министерство культуры Саратовской области ГУК "Областная библиотека для детей и юношества им. А.С. Пушкина"</t>
  </si>
  <si>
    <t>Диплом участника - 3 шт.</t>
  </si>
  <si>
    <t>Муниципальное бюджетное учреждение  города Новосибирска молодежный центр им. А.П. Чехова (МБУ МЦ им. А.П. Чехова ) 05.11.2002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</si>
  <si>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</si>
  <si>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Филонова Ольга Анатольевна</t>
  </si>
  <si>
    <t>"Футбольный год" (ЗОЖ)</t>
  </si>
  <si>
    <t>14+</t>
  </si>
  <si>
    <t>среднесрочный январь-декабрь 2020</t>
  </si>
  <si>
    <t>Блиц-турнир по мини-фтболу,посвященный Дню Государственного флага</t>
  </si>
  <si>
    <t>15-35 лет</t>
  </si>
  <si>
    <t>Соревнования по многоборью "Включайся!"</t>
  </si>
  <si>
    <t>14-35 лет</t>
  </si>
  <si>
    <t>"Кубок призывника"</t>
  </si>
  <si>
    <t>16-28 лет</t>
  </si>
  <si>
    <t xml:space="preserve">Встреча вожатских отрядов «Вожатский Handmade» </t>
  </si>
  <si>
    <t>подростки, молодежь от 14 лет</t>
  </si>
  <si>
    <t xml:space="preserve">Встреча вожатских отрядов «Мост дружбы» </t>
  </si>
  <si>
    <t>«Городской центр психолого-педагогической поддержки молодежи «Родник» при поддержке комитета по делам молодежи мэрии города Новосибирска</t>
  </si>
  <si>
    <t>октябрь-ноябрь 2020</t>
  </si>
  <si>
    <t>Конкурс для работающей молодежи города Новосибирска "ЯрКО"</t>
  </si>
  <si>
    <t>Конкурс в процессе проведения, 2 этап конкурса                                                           участник - Хикматулина З. И., СРМ</t>
  </si>
  <si>
    <t xml:space="preserve">Конкурс в процессе проведения                                                   участники  - Хикматулина З. И., СРМ                          Сметанникова В. А., СРМ                                             </t>
  </si>
  <si>
    <t>Форум молодежи "PROрегион"</t>
  </si>
  <si>
    <t>сентябрь 2020</t>
  </si>
  <si>
    <t> государственное бюджетное учреждение Новосибирской области «Агентство поддержки молодёжных инициатив».</t>
  </si>
  <si>
    <t>Сертификат программы обучения "Критическое мышление и медиаграмотность"  Сметанникова В. А., СРМ</t>
  </si>
  <si>
    <t>Городской конкурс  "Признание года"</t>
  </si>
  <si>
    <t>ноябрь-декабрь</t>
  </si>
  <si>
    <t>молодёжный центр «Пионер» при поддержке комитета по делам молодёжи мэрии Новосибирска.</t>
  </si>
  <si>
    <t>"Вожатский отряд "Орлиное племя"</t>
  </si>
  <si>
    <t>с 2016</t>
  </si>
  <si>
    <t>от 14 лет</t>
  </si>
  <si>
    <t>Трудовой отряд "Феникс"</t>
  </si>
  <si>
    <t xml:space="preserve">  январь 2018 -декабрь 2020</t>
  </si>
  <si>
    <t>молодые семьи</t>
  </si>
  <si>
    <t>Молодежная газета На связи</t>
  </si>
  <si>
    <t>январь-декабрь 2020</t>
  </si>
  <si>
    <t>ART-лаборатория</t>
  </si>
  <si>
    <t>Артстудия с ОВЗ "Хамелеон"</t>
  </si>
  <si>
    <t>ИгроTime</t>
  </si>
  <si>
    <t>июль-сентябрь 2020</t>
  </si>
  <si>
    <t>«Академия образования «Атон»</t>
  </si>
  <si>
    <t>«Контрактная система в сфере закупок товаров, работ, услуг для обеспечения государственных (муниципальных) нужд (44-ФЗ)», 144 часа</t>
  </si>
  <si>
    <t>АНО ДПО «Сибирский Центр образования и повышения квалификации «Просвещение»</t>
  </si>
  <si>
    <t>«Бухгалтерский и налоговый учет в бюджетной сфере: последние изменения, типичные нарушения и ответственность за их совершение», 120 часов</t>
  </si>
  <si>
    <t>ООО Гарант лидер софт</t>
  </si>
  <si>
    <t>«Специалист по работе с молодежью», диплом о профессиональной переподготовке, 260 часов</t>
  </si>
  <si>
    <t>АНО ДПО «СибИГМУ»</t>
  </si>
  <si>
    <t>«Государственное и муниципальное управление» диплом о профессиональной переподготовке, 260 часов</t>
  </si>
  <si>
    <t>«Методист дополнительного образования», диплом о профессиональной переподготовке, 260 часов</t>
  </si>
  <si>
    <t>ГБУ Культуры Новосибирской области «Новосибирская областная специальная библиотека для незрячих и слабовидящих»</t>
  </si>
  <si>
    <t>«Обучение навыкам общения и сопровождения потребителей услуг, имеющих ограниченные возможности здоровья», сертификат обучения по дополнительной программе, 16 часов</t>
  </si>
  <si>
    <t>«Техническая эксплуатация электроустановок потребителей», 72 часа</t>
  </si>
  <si>
    <t>«Эксплуатация тепловых энергоустановок и тепловых сетей», 72 часа</t>
  </si>
  <si>
    <t>уборщик помещений, гардеробщик</t>
  </si>
  <si>
    <t>Центр занятости населения Ленинского района</t>
  </si>
  <si>
    <t>Связано и передано в НАДО 49  квадратиков 15*15 см</t>
  </si>
  <si>
    <t>январь 2020 -декабрь 2021</t>
  </si>
  <si>
    <t>Международный конкурс социально значимых плакатов "Люблю тебя,мой карай родной!</t>
  </si>
  <si>
    <t>НГПУ, Институт Искусств ул. Советская, 79.</t>
  </si>
  <si>
    <t>Учредители, соорганизаторы</t>
  </si>
  <si>
    <t>2020-2021</t>
  </si>
  <si>
    <t>Сертификат участника - 2 шт.</t>
  </si>
  <si>
    <t xml:space="preserve">Конкурс на лучшего работника в сфере молодежной политики </t>
  </si>
  <si>
    <t>июнь-сентябрь 2020</t>
  </si>
  <si>
    <t>Диплом - 3 м., Богданова М. В., зам.дир</t>
  </si>
  <si>
    <t>https://vk.com/chekhova_center</t>
  </si>
  <si>
    <t>48/14365</t>
  </si>
  <si>
    <t>Группа в социальной сети "Вконтакте" МЦ им. А. П. Чехова</t>
  </si>
  <si>
    <t>Группа в социальной сети "Вконтакте" СП Импульс</t>
  </si>
  <si>
    <t>https://vk.com/sp.impuls</t>
  </si>
  <si>
    <t>53/16136</t>
  </si>
  <si>
    <t>Группа в социальной сети "Вконтакте" СП Олимпик</t>
  </si>
  <si>
    <t>https://vk.com/spolimpick</t>
  </si>
  <si>
    <t>28/8401</t>
  </si>
  <si>
    <t>Группа в социальной сети "Вконтакте" Молодежное пространство "Резиденция молодежи"</t>
  </si>
  <si>
    <t>https://vk.com/youthresidence</t>
  </si>
  <si>
    <t>https://www.facebook.com/centerchekhova</t>
  </si>
  <si>
    <t>https://www.instagram.com/superchekhov/</t>
  </si>
  <si>
    <t>58/17404</t>
  </si>
  <si>
    <t>https://www.youtube.com/channel/UCGKJRXhJNOdIO5_mhNhfqKg?view_as=subscriber</t>
  </si>
  <si>
    <t>МБУ МЦ им. А.П. Чехова</t>
  </si>
  <si>
    <t>2 и 3 места в соревновании "Перетягивание каната"</t>
  </si>
  <si>
    <t xml:space="preserve">2 место в общекомандном зачете </t>
  </si>
  <si>
    <t>3 место в соревановани "Поднятие туловища из положения лёжа"</t>
  </si>
  <si>
    <t xml:space="preserve">1 место в соревновании "Сгибание и разгибание рук в упоре лёжа" </t>
  </si>
  <si>
    <t xml:space="preserve">3 место в соревновании "Сгибание и разгибание рук в упоре лёжа" </t>
  </si>
  <si>
    <t xml:space="preserve">4 место </t>
  </si>
  <si>
    <t xml:space="preserve">1 место в соревановании по дартсу </t>
  </si>
  <si>
    <t>совет ветеранов Ленинского района</t>
  </si>
  <si>
    <t>"Дыши свободно!" (65 шт.); "Купаться запрещено!"(72 шт.); «Новое поколение выбирает жизнь!» (60 шт.); "Вся правда о СПИДе" (130 шт.) СП "Импульс"</t>
  </si>
  <si>
    <t>НГПУ, Институт Культуры и Молодежной Политики, 3 курс</t>
  </si>
  <si>
    <t>Всероссийская акция "Свеча памяти"</t>
  </si>
  <si>
    <t>https://vk.com/wall-34921853?q=акции&amp;w=wall-34921853_9522</t>
  </si>
  <si>
    <t xml:space="preserve">630136, г. Новосибирск, ул. 1-й Петропавловский переулок,10                                                                                                   info@chehova.club  тел. 343-12-92                                                                                                                                                                   </t>
  </si>
  <si>
    <t xml:space="preserve">(Головное) СП "Чехова"ул. 1-й Петропавловский переулок,10  -двухэтажное отдельностоящее здание, зрительный зал и пристройка -спортивный зал - одноэтажные                                                                                              СП "Чехова" ул. Станиславского, 20, помещение находится на первом этаже пятиэтажного жилого дома с отдельным входом и выходом.                                                                           СП "Импульс" ул. Связистов,139/1 -двухэтажное отдельностоящее административное здание, занимаемое помещение находится на 2-м этаже с отдельным входом и выходом.              СП"Олимпик" ул.9-й Гвардейской дивизии, 2  -одноэтажное отдельностоящее здание, с подвальными помещениями, переоборудованными в тренажерные залы, раздевалки, сан.узлы, также имеется технический подвал                                                                                                     СП "Олимпик" ул.Хилокская,11/1  -одноэтажное отдельно стоящиее здание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</si>
  <si>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(Головное) СП "Чехова"ул. 1-й Петропавловский переулок, 10 -1364,7 кв.м                                                                                             СП "Чехова" ул. Станиславского, 20 - 88.1 кв.м.                                                                                СП "Импульс" ул. Связистов,139/1 -302,4 кв.м                                                                                                                           СП "Олимпик" ул.9-й Гвардейской дивизии, 2 -723,8 кв.м                                                                                                СП "Олимпик" ул.Хилокская,11/1 -334,1 кв.м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</si>
  <si>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(Головное) СП "Чехова"ул. 1-й Петропавловский переулок,10 -1325,9 кв.м                                    СП "Чехова" ул. Станиславского, 20 - 77,9                                                                                                      СП  "Импульс" ул. Связистов,139/1 -272,7 кв.м                                                                                                                           СП "Олимпик" ул.9-й Гвардейской Дивизии, 2 - 390,5 кв.м                                                                                                СП "Олимпик" ул.Хилокская,11/1 -305,5 кв.м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</si>
  <si>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(Головное) СП «Чехова»: 1- кабинет для клубной и проектной деятельности; 1-танцевальный зал для хореографии; 1-  фойе, для занятий клуба молодой семьи, для реализации молодёжных инициатив и территории свободного общения; 1- зрительный зал для театральной и концертной деятельности, семинаров, встреч. 1- спортивный зал для занятий клубных формирований и проведения мероприятий по ЗОЖ.                                                    ул. Станиславского, 20: 1-зал для проектной деятельности и лофт-зоны
СП «Импульс»: 1- зал для хореографии, концертной деятельности и занятий клуба по формированию ЗОЖ, 1- кабинет для клубной и проектной деятельности, 1- кабинет для изобразительного и декоративно - прикладного творчества, 1- кабинет музыкального творчества и швейного дела.
СП «Олимпик»: ул.Хилокская,11/1:  1 -Танцевальный зал (клубная деятельность  и проведения мероприятий художественно-эстетической направленности); 1- Тренажерный зал (клубная деятельность по ЗОЖ), 1- зал гири (клубная деятельность по  ЗОЖ), 1- кабинет.  Клубная деятельность по ИЗО и ДПИ, работа с молодой семьей и проектная деятельность.      
1- Хоккейная коробка для  клубной деятельности, проведения мероприятий по  ЗОЖ.
по ул.9-ой Гвардейской Дивизии 2: 1- зал хореографии (клубная деятельность и проведения мероприятий художественно-эстетической направленности); 1-Тренажерный зал (клубная деятельность по ЗОЖ) , 1-зал единоборств  для  клубной деятельности по ЗОЖ. Кабинет для занятий клубов (ИЗО и ДПИ, гитара, фольклор работа с молодой семьей), проектная деятельность.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</si>
  <si>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(Головное) Структурное подразделения "Чехова" - 37 чел.                                                                                                                                                                                                         Структурное подразделения"Импульс" - 14 чел.                                                                                                                 Структурное подразделения"Олимпик" - 24 чел.                                                                                                                           Итого: 75 чел.</t>
  </si>
  <si>
    <t xml:space="preserve">(Головное) СП «Чехова»:                                                                                                                                    по адресу: 1-й Петропавловский переулок, 10
8.00 – 22.00 понедельник – воскресенье;
по адресу: ул. Станиславского, 20                                                                                                  9.00 - 20.00 понедельник - воскресенье;
СП «Импульс»:                                                                                                                                      8.00 – 22.00 понедельник – воскресенье;
СП «Олимпик»: 
по адресу: ул.9-й Гвардейской Дивизии, 2 
9.00 – 22.00 понедельник-пятница 
10.00- 21.00 суббота
воскресенье выходной;
по адресу: ул.Хилокская,11/1
9.00 – 22.00 понедельник – пятница
17.00 – 21.00   суббота
воскресенье выходной.
</t>
  </si>
  <si>
    <t>https://vk.com/chekhova_center?w=wall-34921853_9009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</si>
</sst>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8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8" fillId="0" borderId="0" xfId="1"/>
    <xf numFmtId="0" fontId="27" fillId="0" borderId="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27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7" fillId="8" borderId="13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10" fillId="0" borderId="25" xfId="0" applyFont="1" applyBorder="1" applyAlignment="1" applyProtection="1">
      <alignment vertical="center"/>
      <protection hidden="1"/>
    </xf>
    <xf numFmtId="0" fontId="26" fillId="0" borderId="25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" xfId="1" applyBorder="1" applyAlignment="1">
      <alignment horizontal="left" vertical="top" wrapText="1"/>
    </xf>
    <xf numFmtId="0" fontId="28" fillId="0" borderId="1" xfId="1" applyBorder="1" applyAlignment="1" applyProtection="1">
      <alignment horizontal="left" vertical="top" wrapText="1"/>
      <protection locked="0"/>
    </xf>
    <xf numFmtId="0" fontId="28" fillId="0" borderId="1" xfId="1" applyFill="1" applyBorder="1" applyAlignment="1" applyProtection="1">
      <alignment horizontal="left" vertical="top" wrapText="1"/>
      <protection locked="0"/>
    </xf>
    <xf numFmtId="14" fontId="10" fillId="8" borderId="1" xfId="0" applyNumberFormat="1" applyFont="1" applyFill="1" applyBorder="1" applyAlignment="1" applyProtection="1">
      <alignment horizontal="left" vertical="top" wrapText="1"/>
      <protection locked="0"/>
    </xf>
    <xf numFmtId="14" fontId="10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Border="1" applyAlignment="1" applyProtection="1">
      <alignment horizontal="center" vertical="top" wrapText="1"/>
      <protection locked="0"/>
    </xf>
    <xf numFmtId="49" fontId="2" fillId="0" borderId="5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0" fillId="0" borderId="1" xfId="0" applyFont="1" applyBorder="1" applyAlignment="1" applyProtection="1">
      <alignment vertical="top" wrapText="1"/>
    </xf>
    <xf numFmtId="0" fontId="27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</xf>
    <xf numFmtId="0" fontId="10" fillId="0" borderId="5" xfId="0" applyFont="1" applyBorder="1" applyAlignment="1" applyProtection="1">
      <alignment vertical="top" wrapText="1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17" fontId="9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0" fontId="9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8" fillId="0" borderId="1" xfId="1" applyBorder="1" applyAlignment="1">
      <alignment horizontal="center" vertical="center"/>
    </xf>
    <xf numFmtId="0" fontId="28" fillId="0" borderId="1" xfId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>
      <alignment horizontal="left"/>
    </xf>
    <xf numFmtId="0" fontId="32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2" fontId="10" fillId="0" borderId="1" xfId="0" applyNumberFormat="1" applyFont="1" applyBorder="1" applyAlignment="1">
      <alignment vertical="top"/>
    </xf>
    <xf numFmtId="0" fontId="32" fillId="0" borderId="1" xfId="0" applyFont="1" applyFill="1" applyBorder="1" applyAlignment="1" applyProtection="1">
      <alignment horizontal="left" vertical="top" wrapText="1"/>
      <protection locked="0"/>
    </xf>
    <xf numFmtId="0" fontId="32" fillId="0" borderId="1" xfId="0" applyFont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>
      <alignment vertical="top" wrapText="1"/>
    </xf>
    <xf numFmtId="0" fontId="10" fillId="0" borderId="17" xfId="0" applyFont="1" applyBorder="1"/>
    <xf numFmtId="0" fontId="10" fillId="0" borderId="18" xfId="0" applyFont="1" applyBorder="1"/>
    <xf numFmtId="0" fontId="10" fillId="0" borderId="3" xfId="0" applyFont="1" applyBorder="1" applyAlignment="1">
      <alignment vertical="top"/>
    </xf>
    <xf numFmtId="0" fontId="10" fillId="0" borderId="4" xfId="0" applyFont="1" applyBorder="1"/>
    <xf numFmtId="0" fontId="10" fillId="0" borderId="12" xfId="0" applyFont="1" applyBorder="1"/>
    <xf numFmtId="0" fontId="10" fillId="0" borderId="3" xfId="0" applyFont="1" applyBorder="1" applyAlignment="1">
      <alignment vertical="top" wrapText="1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0" borderId="7" xfId="0" applyFont="1" applyBorder="1"/>
    <xf numFmtId="0" fontId="33" fillId="0" borderId="27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/>
    <xf numFmtId="0" fontId="10" fillId="0" borderId="24" xfId="0" applyFont="1" applyBorder="1"/>
    <xf numFmtId="0" fontId="32" fillId="0" borderId="27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0" fontId="2" fillId="0" borderId="25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26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6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5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4\sharefolder\Users\&#1055;&#1080;&#1088;&#1072;&#1084;&#1080;&#1076;&#1072;\Downloads\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 refreshError="1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hyperlink" Target="https://vk.com/spolimpick" TargetMode="External"/><Relationship Id="rId7" Type="http://schemas.openxmlformats.org/officeDocument/2006/relationships/hyperlink" Target="https://www.youtube.com/channel/UCGKJRXhJNOdIO5_mhNhfqKg?view_as=subscriber" TargetMode="External"/><Relationship Id="rId2" Type="http://schemas.openxmlformats.org/officeDocument/2006/relationships/hyperlink" Target="https://vk.com/chekhova_center" TargetMode="External"/><Relationship Id="rId1" Type="http://schemas.openxmlformats.org/officeDocument/2006/relationships/hyperlink" Target="https://vk.com/sp.impuls" TargetMode="External"/><Relationship Id="rId6" Type="http://schemas.openxmlformats.org/officeDocument/2006/relationships/hyperlink" Target="https://www.instagram.com/superchekhov/" TargetMode="External"/><Relationship Id="rId5" Type="http://schemas.openxmlformats.org/officeDocument/2006/relationships/hyperlink" Target="https://www.facebook.com/centerchekhova" TargetMode="External"/><Relationship Id="rId4" Type="http://schemas.openxmlformats.org/officeDocument/2006/relationships/hyperlink" Target="https://vk.com/youthresidence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wall-34921853?q=&#1072;&#1082;&#1094;&#1080;&#1080;&amp;w=wall-34921853_9638" TargetMode="External"/><Relationship Id="rId13" Type="http://schemas.openxmlformats.org/officeDocument/2006/relationships/hyperlink" Target="https://vk.com/wall-34921853?q=&#1072;&#1082;&#1094;&#1080;&#1080;&amp;w=wall-34921853_8984" TargetMode="External"/><Relationship Id="rId3" Type="http://schemas.openxmlformats.org/officeDocument/2006/relationships/hyperlink" Target="https://vk.com/wall-34921853?q=&#1072;&#1082;&#1094;&#1080;&#1080;&amp;w=wall-34921853_9014" TargetMode="External"/><Relationship Id="rId7" Type="http://schemas.openxmlformats.org/officeDocument/2006/relationships/hyperlink" Target="https://vk.com/wall-34921853?q=&#1072;&#1082;&#1094;&#1080;&#1080;&amp;w=wall-34921853_9565" TargetMode="External"/><Relationship Id="rId12" Type="http://schemas.openxmlformats.org/officeDocument/2006/relationships/hyperlink" Target="https://vk.com/public183771760?w=wall-183771760_73" TargetMode="External"/><Relationship Id="rId2" Type="http://schemas.openxmlformats.org/officeDocument/2006/relationships/hyperlink" Target="https://vk.com/wall-34921853?q=&#1072;&#1082;&#1094;&#1080;&#1080;&amp;w=wall-34921853_9390" TargetMode="External"/><Relationship Id="rId1" Type="http://schemas.openxmlformats.org/officeDocument/2006/relationships/hyperlink" Target="https://vk.com/chekhova_center?w=wall-34921853_8290" TargetMode="External"/><Relationship Id="rId6" Type="http://schemas.openxmlformats.org/officeDocument/2006/relationships/hyperlink" Target="https://vk.com/wall-34921853?q=&#1072;&#1082;&#1094;&#1080;&#1080;&amp;w=wall-34921853_9564" TargetMode="External"/><Relationship Id="rId11" Type="http://schemas.openxmlformats.org/officeDocument/2006/relationships/hyperlink" Target="https://vk.com/wall-34921853?q=&#1072;&#1082;&#1094;&#1080;&#1080;&amp;w=wall-34921853_9939" TargetMode="External"/><Relationship Id="rId5" Type="http://schemas.openxmlformats.org/officeDocument/2006/relationships/hyperlink" Target="https://vk.com/wall-34921853?q=&#1072;&#1082;&#1094;&#1080;&#1080;&amp;w=wall-34921853_9544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https://vk.com/wall-34921853?q=&#1072;&#1082;&#1094;&#1080;&#1080;&amp;w=wall-34921853_9935" TargetMode="External"/><Relationship Id="rId4" Type="http://schemas.openxmlformats.org/officeDocument/2006/relationships/hyperlink" Target="https://vk.com/wall-34921853?q=&#1072;&#1082;&#1094;&#1080;&#1080;&amp;w=wall-34921853_9449" TargetMode="External"/><Relationship Id="rId9" Type="http://schemas.openxmlformats.org/officeDocument/2006/relationships/hyperlink" Target="https://vk.com/event191553836" TargetMode="External"/><Relationship Id="rId14" Type="http://schemas.openxmlformats.org/officeDocument/2006/relationships/hyperlink" Target="https://vk.com/wall-34921853?q=&#1072;&#1082;&#1094;&#1080;&#1080;&amp;w=wall-34921853_9522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activeCell="N9" sqref="N9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02" t="s">
        <v>205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4"/>
    </row>
    <row r="2" spans="1:14" ht="38.25" customHeight="1" x14ac:dyDescent="0.25">
      <c r="A2" s="22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22"/>
    </row>
    <row r="3" spans="1:14" ht="19.5" customHeight="1" x14ac:dyDescent="0.25">
      <c r="A3" s="319" t="s">
        <v>217</v>
      </c>
      <c r="B3" s="320"/>
      <c r="C3" s="320"/>
      <c r="D3" s="320"/>
      <c r="E3" s="320"/>
      <c r="F3" s="91"/>
      <c r="G3" s="91"/>
      <c r="H3" s="91"/>
      <c r="I3" s="91"/>
      <c r="J3" s="91"/>
      <c r="K3" s="91"/>
      <c r="L3" s="305"/>
      <c r="M3" s="305"/>
      <c r="N3" s="306"/>
    </row>
    <row r="4" spans="1:14" ht="15.75" x14ac:dyDescent="0.25">
      <c r="A4" s="223" t="s">
        <v>79</v>
      </c>
      <c r="B4" s="318"/>
      <c r="C4" s="318"/>
      <c r="D4" s="318"/>
      <c r="E4" s="318"/>
      <c r="F4" s="91"/>
      <c r="G4" s="91"/>
      <c r="H4" s="91"/>
      <c r="I4" s="91"/>
      <c r="J4" s="91"/>
      <c r="K4" s="91"/>
      <c r="L4" s="91"/>
      <c r="M4" s="91"/>
      <c r="N4" s="222"/>
    </row>
    <row r="5" spans="1:14" ht="21.75" customHeight="1" x14ac:dyDescent="0.25">
      <c r="A5" s="323"/>
      <c r="B5" s="318"/>
      <c r="C5" s="318"/>
      <c r="D5" s="318"/>
      <c r="E5" s="318"/>
      <c r="F5" s="91"/>
      <c r="G5" s="91"/>
      <c r="H5" s="91"/>
      <c r="I5" s="91"/>
      <c r="J5" s="91"/>
      <c r="K5" s="91"/>
      <c r="L5" s="91"/>
      <c r="M5" s="91"/>
      <c r="N5" s="222"/>
    </row>
    <row r="6" spans="1:14" ht="30.75" customHeight="1" x14ac:dyDescent="0.25">
      <c r="A6" s="321"/>
      <c r="B6" s="322"/>
      <c r="C6" s="91"/>
      <c r="D6" s="324"/>
      <c r="E6" s="324"/>
      <c r="F6" s="91"/>
      <c r="G6" s="91"/>
      <c r="H6" s="91"/>
      <c r="I6" s="91"/>
      <c r="J6" s="91"/>
      <c r="K6" s="91"/>
      <c r="L6" s="91"/>
      <c r="M6" s="91"/>
      <c r="N6" s="222"/>
    </row>
    <row r="7" spans="1:14" ht="12.75" customHeight="1" x14ac:dyDescent="0.25">
      <c r="A7" s="325" t="s">
        <v>218</v>
      </c>
      <c r="B7" s="326"/>
      <c r="C7" s="91"/>
      <c r="D7" s="300" t="s">
        <v>219</v>
      </c>
      <c r="E7" s="300"/>
      <c r="F7" s="91"/>
      <c r="G7" s="91"/>
      <c r="H7" s="91"/>
      <c r="I7" s="91"/>
      <c r="J7" s="91"/>
      <c r="K7" s="91"/>
      <c r="L7" s="91"/>
      <c r="M7" s="91"/>
      <c r="N7" s="222"/>
    </row>
    <row r="8" spans="1:14" ht="12.75" customHeight="1" x14ac:dyDescent="0.25">
      <c r="A8" s="224"/>
      <c r="B8" s="301" t="s">
        <v>220</v>
      </c>
      <c r="C8" s="301"/>
      <c r="D8" s="301"/>
      <c r="E8" s="109"/>
      <c r="F8" s="91"/>
      <c r="G8" s="91"/>
      <c r="H8" s="91"/>
      <c r="I8" s="91"/>
      <c r="J8" s="91"/>
      <c r="K8" s="91"/>
      <c r="L8" s="91"/>
      <c r="M8" s="91"/>
      <c r="N8" s="222"/>
    </row>
    <row r="9" spans="1:14" ht="101.25" customHeight="1" x14ac:dyDescent="0.25">
      <c r="A9" s="22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22"/>
    </row>
    <row r="10" spans="1:14" ht="18.75" x14ac:dyDescent="0.3">
      <c r="A10" s="308" t="s">
        <v>102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10"/>
    </row>
    <row r="11" spans="1:14" ht="18.75" customHeight="1" x14ac:dyDescent="0.3">
      <c r="A11" s="311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3"/>
    </row>
    <row r="12" spans="1:14" x14ac:dyDescent="0.25">
      <c r="A12" s="314" t="s">
        <v>103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6"/>
    </row>
    <row r="13" spans="1:14" ht="18.75" x14ac:dyDescent="0.3">
      <c r="A13" s="221"/>
      <c r="B13" s="91"/>
      <c r="C13" s="91"/>
      <c r="D13" s="91"/>
      <c r="E13" s="225" t="s">
        <v>104</v>
      </c>
      <c r="F13" s="307">
        <v>2020</v>
      </c>
      <c r="G13" s="307"/>
      <c r="H13" s="317" t="s">
        <v>105</v>
      </c>
      <c r="I13" s="317"/>
      <c r="J13" s="317"/>
      <c r="K13" s="91"/>
      <c r="L13" s="91"/>
      <c r="M13" s="91"/>
      <c r="N13" s="222"/>
    </row>
    <row r="14" spans="1:14" x14ac:dyDescent="0.25">
      <c r="A14" s="22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222"/>
    </row>
    <row r="15" spans="1:14" x14ac:dyDescent="0.25">
      <c r="A15" s="22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222"/>
    </row>
    <row r="16" spans="1:14" x14ac:dyDescent="0.25">
      <c r="A16" s="22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222"/>
    </row>
    <row r="17" spans="1:14" x14ac:dyDescent="0.25">
      <c r="A17" s="22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222"/>
    </row>
    <row r="18" spans="1:14" x14ac:dyDescent="0.25">
      <c r="A18" s="22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222"/>
    </row>
    <row r="19" spans="1:14" x14ac:dyDescent="0.25">
      <c r="A19" s="22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222"/>
    </row>
    <row r="20" spans="1:14" x14ac:dyDescent="0.25">
      <c r="A20" s="22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222"/>
    </row>
    <row r="21" spans="1:14" x14ac:dyDescent="0.25">
      <c r="A21" s="22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222"/>
    </row>
    <row r="22" spans="1:14" x14ac:dyDescent="0.25">
      <c r="A22" s="22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222"/>
    </row>
    <row r="23" spans="1:14" ht="18.75" x14ac:dyDescent="0.25">
      <c r="A23" s="297" t="s">
        <v>206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9"/>
    </row>
    <row r="24" spans="1:14" x14ac:dyDescent="0.25">
      <c r="A24" s="22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222"/>
    </row>
    <row r="25" spans="1:14" x14ac:dyDescent="0.25">
      <c r="A25" s="22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222"/>
    </row>
    <row r="26" spans="1:14" x14ac:dyDescent="0.25">
      <c r="A26" s="22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222"/>
    </row>
    <row r="27" spans="1:14" x14ac:dyDescent="0.25">
      <c r="A27" s="22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222"/>
    </row>
    <row r="28" spans="1:14" x14ac:dyDescent="0.25">
      <c r="A28" s="22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222"/>
    </row>
    <row r="29" spans="1:14" x14ac:dyDescent="0.25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B3" sqref="B3:D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15" t="s">
        <v>265</v>
      </c>
      <c r="B1" s="115"/>
      <c r="C1" s="115"/>
      <c r="D1" s="115"/>
    </row>
    <row r="2" spans="1:4" ht="94.5" customHeight="1" x14ac:dyDescent="0.25">
      <c r="A2" s="100" t="s">
        <v>263</v>
      </c>
      <c r="B2" s="113" t="s">
        <v>225</v>
      </c>
      <c r="C2" s="113" t="s">
        <v>226</v>
      </c>
      <c r="D2" s="113" t="s">
        <v>196</v>
      </c>
    </row>
    <row r="3" spans="1:4" ht="37.5" customHeight="1" x14ac:dyDescent="0.25">
      <c r="A3" s="95" t="s">
        <v>60</v>
      </c>
      <c r="B3" s="142">
        <v>35</v>
      </c>
      <c r="C3" s="101">
        <v>35</v>
      </c>
      <c r="D3" s="101">
        <v>13204</v>
      </c>
    </row>
    <row r="4" spans="1:4" ht="37.5" customHeight="1" x14ac:dyDescent="0.25">
      <c r="A4" s="95" t="s">
        <v>61</v>
      </c>
      <c r="B4" s="142">
        <v>16</v>
      </c>
      <c r="C4" s="101">
        <v>16</v>
      </c>
      <c r="D4" s="101">
        <v>6712</v>
      </c>
    </row>
    <row r="5" spans="1:4" ht="37.5" customHeight="1" x14ac:dyDescent="0.25">
      <c r="A5" s="95" t="s">
        <v>69</v>
      </c>
      <c r="B5" s="142">
        <v>0</v>
      </c>
      <c r="C5" s="101">
        <v>0</v>
      </c>
      <c r="D5" s="101">
        <v>0</v>
      </c>
    </row>
    <row r="6" spans="1:4" ht="37.5" customHeight="1" x14ac:dyDescent="0.25">
      <c r="A6" s="95" t="s">
        <v>70</v>
      </c>
      <c r="B6" s="142">
        <v>0</v>
      </c>
      <c r="C6" s="101">
        <v>0</v>
      </c>
      <c r="D6" s="101">
        <v>0</v>
      </c>
    </row>
    <row r="7" spans="1:4" ht="37.5" customHeight="1" x14ac:dyDescent="0.25">
      <c r="A7" s="95" t="s">
        <v>71</v>
      </c>
      <c r="B7" s="142">
        <v>21</v>
      </c>
      <c r="C7" s="101">
        <v>21</v>
      </c>
      <c r="D7" s="101">
        <v>3054</v>
      </c>
    </row>
    <row r="8" spans="1:4" ht="37.5" customHeight="1" x14ac:dyDescent="0.25">
      <c r="A8" s="95" t="s">
        <v>72</v>
      </c>
      <c r="B8" s="142">
        <v>10</v>
      </c>
      <c r="C8" s="101">
        <v>10</v>
      </c>
      <c r="D8" s="101">
        <v>1136</v>
      </c>
    </row>
    <row r="9" spans="1:4" ht="37.5" customHeight="1" x14ac:dyDescent="0.25">
      <c r="A9" s="114" t="s">
        <v>91</v>
      </c>
      <c r="B9" s="35">
        <f>SUM(B3:B8)</f>
        <v>82</v>
      </c>
      <c r="C9" s="35">
        <f>SUM(C3:C8)</f>
        <v>82</v>
      </c>
      <c r="D9" s="35">
        <f>SUM(D3:D8)</f>
        <v>24106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Normal="100" zoomScaleSheetLayoutView="100" workbookViewId="0">
      <selection activeCell="B7" sqref="B7:E7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70" t="s">
        <v>266</v>
      </c>
      <c r="B1" s="370"/>
      <c r="C1" s="370"/>
      <c r="D1" s="370"/>
      <c r="E1" s="370"/>
    </row>
    <row r="2" spans="1:5" ht="75" customHeight="1" x14ac:dyDescent="0.25">
      <c r="A2" s="27" t="s">
        <v>62</v>
      </c>
      <c r="B2" s="27" t="s">
        <v>127</v>
      </c>
      <c r="C2" s="27" t="s">
        <v>94</v>
      </c>
      <c r="D2" s="152" t="s">
        <v>260</v>
      </c>
      <c r="E2" s="151" t="s">
        <v>197</v>
      </c>
    </row>
    <row r="3" spans="1:5" ht="18.75" x14ac:dyDescent="0.25">
      <c r="A3" s="164"/>
      <c r="B3" s="138" t="s">
        <v>234</v>
      </c>
      <c r="C3" s="138"/>
      <c r="D3" s="138"/>
      <c r="E3" s="138"/>
    </row>
    <row r="4" spans="1:5" ht="18.75" x14ac:dyDescent="0.3">
      <c r="A4" s="139"/>
      <c r="B4" s="136" t="s">
        <v>240</v>
      </c>
      <c r="C4" s="137">
        <v>0</v>
      </c>
      <c r="D4" s="137">
        <v>0</v>
      </c>
      <c r="E4" s="137">
        <v>0</v>
      </c>
    </row>
    <row r="5" spans="1:5" ht="18.75" x14ac:dyDescent="0.25">
      <c r="A5" s="97">
        <v>1</v>
      </c>
      <c r="B5" s="68"/>
      <c r="C5" s="68"/>
      <c r="D5" s="68"/>
      <c r="E5" s="68"/>
    </row>
    <row r="6" spans="1:5" ht="18.75" x14ac:dyDescent="0.3">
      <c r="A6" s="139"/>
      <c r="B6" s="136" t="s">
        <v>239</v>
      </c>
      <c r="C6" s="137"/>
      <c r="D6" s="137"/>
      <c r="E6" s="137"/>
    </row>
    <row r="7" spans="1:5" ht="47.25" x14ac:dyDescent="0.25">
      <c r="A7" s="97">
        <v>1</v>
      </c>
      <c r="B7" s="274" t="s">
        <v>542</v>
      </c>
      <c r="C7" s="278" t="s">
        <v>545</v>
      </c>
      <c r="D7" s="159" t="s">
        <v>543</v>
      </c>
      <c r="E7" s="159" t="s">
        <v>544</v>
      </c>
    </row>
    <row r="8" spans="1:5" ht="18.75" x14ac:dyDescent="0.25">
      <c r="A8" s="139"/>
      <c r="B8" s="134" t="s">
        <v>71</v>
      </c>
      <c r="C8" s="195">
        <v>0</v>
      </c>
      <c r="D8" s="195">
        <v>0</v>
      </c>
      <c r="E8" s="195">
        <v>0</v>
      </c>
    </row>
    <row r="9" spans="1:5" ht="18.75" x14ac:dyDescent="0.25">
      <c r="A9" s="160">
        <v>1</v>
      </c>
      <c r="B9" s="57"/>
      <c r="C9" s="57"/>
      <c r="D9" s="57"/>
      <c r="E9" s="57"/>
    </row>
    <row r="10" spans="1:5" ht="37.5" x14ac:dyDescent="0.3">
      <c r="A10" s="139"/>
      <c r="B10" s="141" t="s">
        <v>195</v>
      </c>
      <c r="C10" s="137">
        <f>C11+C12+C13+C14+C15</f>
        <v>0</v>
      </c>
      <c r="D10" s="137">
        <f>D11+D12+D13+D14+D15</f>
        <v>0</v>
      </c>
      <c r="E10" s="137">
        <f>E11+E12+E13+E14+E15</f>
        <v>0</v>
      </c>
    </row>
    <row r="11" spans="1:5" ht="18.75" x14ac:dyDescent="0.3">
      <c r="A11" s="160">
        <v>1</v>
      </c>
      <c r="B11" s="58"/>
      <c r="C11" s="140"/>
      <c r="D11" s="140"/>
      <c r="E11" s="140"/>
    </row>
    <row r="12" spans="1:5" ht="18.75" x14ac:dyDescent="0.3">
      <c r="A12" s="160">
        <v>2</v>
      </c>
      <c r="B12" s="58"/>
      <c r="C12" s="140"/>
      <c r="D12" s="140"/>
      <c r="E12" s="140"/>
    </row>
    <row r="13" spans="1:5" ht="18.75" x14ac:dyDescent="0.3">
      <c r="A13" s="160">
        <v>3</v>
      </c>
      <c r="B13" s="58"/>
      <c r="C13" s="140"/>
      <c r="D13" s="140"/>
      <c r="E13" s="140"/>
    </row>
    <row r="14" spans="1:5" ht="18.75" x14ac:dyDescent="0.3">
      <c r="A14" s="160">
        <v>4</v>
      </c>
      <c r="B14" s="58"/>
      <c r="C14" s="140"/>
      <c r="D14" s="140"/>
      <c r="E14" s="140"/>
    </row>
    <row r="15" spans="1:5" ht="18.75" x14ac:dyDescent="0.3">
      <c r="A15" s="160">
        <v>5</v>
      </c>
      <c r="B15" s="58"/>
      <c r="C15" s="140"/>
      <c r="D15" s="140"/>
      <c r="E15" s="140"/>
    </row>
    <row r="16" spans="1:5" ht="18.75" x14ac:dyDescent="0.25">
      <c r="A16" s="61"/>
      <c r="B16" s="61"/>
      <c r="C16" s="61"/>
      <c r="D16" s="61"/>
      <c r="E16" s="61"/>
    </row>
    <row r="17" spans="1:5" ht="18.75" x14ac:dyDescent="0.25">
      <c r="A17" s="61"/>
      <c r="B17" s="61"/>
      <c r="C17" s="61"/>
      <c r="D17" s="61"/>
      <c r="E17" s="6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2" zoomScaleNormal="100" zoomScaleSheetLayoutView="10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71" t="s">
        <v>140</v>
      </c>
      <c r="B1" s="371"/>
      <c r="C1" s="371"/>
      <c r="D1" s="371"/>
      <c r="E1" s="371"/>
    </row>
    <row r="2" spans="1:5" ht="94.5" customHeight="1" x14ac:dyDescent="0.25">
      <c r="A2" s="181" t="s">
        <v>141</v>
      </c>
      <c r="B2" s="181" t="s">
        <v>142</v>
      </c>
      <c r="C2" s="181" t="s">
        <v>143</v>
      </c>
      <c r="D2" s="181" t="s">
        <v>144</v>
      </c>
      <c r="E2" s="181" t="s">
        <v>145</v>
      </c>
    </row>
    <row r="3" spans="1:5" ht="56.25" x14ac:dyDescent="0.3">
      <c r="A3" s="65" t="s">
        <v>146</v>
      </c>
      <c r="B3" s="54">
        <v>265</v>
      </c>
      <c r="C3" s="101">
        <v>2</v>
      </c>
      <c r="D3" s="101">
        <v>0</v>
      </c>
      <c r="E3" s="101">
        <v>263</v>
      </c>
    </row>
    <row r="4" spans="1:5" ht="75" x14ac:dyDescent="0.3">
      <c r="A4" s="65" t="s">
        <v>147</v>
      </c>
      <c r="B4" s="54">
        <v>174</v>
      </c>
      <c r="C4" s="101">
        <v>0</v>
      </c>
      <c r="D4" s="101">
        <v>0</v>
      </c>
      <c r="E4" s="101">
        <v>174</v>
      </c>
    </row>
    <row r="5" spans="1:5" ht="112.5" x14ac:dyDescent="0.3">
      <c r="A5" s="65" t="s">
        <v>221</v>
      </c>
      <c r="B5" s="110">
        <v>161</v>
      </c>
      <c r="C5" s="110">
        <f>C6+C7+C8+C9</f>
        <v>0</v>
      </c>
      <c r="D5" s="110">
        <f>D6+D7+D8+D9</f>
        <v>0</v>
      </c>
      <c r="E5" s="110">
        <v>161</v>
      </c>
    </row>
    <row r="6" spans="1:5" ht="24" customHeight="1" x14ac:dyDescent="0.3">
      <c r="A6" s="65" t="s">
        <v>267</v>
      </c>
      <c r="B6" s="54">
        <v>0</v>
      </c>
      <c r="C6" s="101">
        <v>0</v>
      </c>
      <c r="D6" s="101">
        <v>0</v>
      </c>
      <c r="E6" s="101">
        <v>0</v>
      </c>
    </row>
    <row r="7" spans="1:5" ht="37.5" x14ac:dyDescent="0.3">
      <c r="A7" s="65" t="s">
        <v>148</v>
      </c>
      <c r="B7" s="54">
        <v>85</v>
      </c>
      <c r="C7" s="101">
        <v>0</v>
      </c>
      <c r="D7" s="101">
        <v>0</v>
      </c>
      <c r="E7" s="101">
        <v>85</v>
      </c>
    </row>
    <row r="8" spans="1:5" ht="56.25" x14ac:dyDescent="0.3">
      <c r="A8" s="65" t="s">
        <v>149</v>
      </c>
      <c r="B8" s="54">
        <v>0</v>
      </c>
      <c r="C8" s="101">
        <v>0</v>
      </c>
      <c r="D8" s="101">
        <v>0</v>
      </c>
      <c r="E8" s="101">
        <v>0</v>
      </c>
    </row>
    <row r="9" spans="1:5" ht="56.25" x14ac:dyDescent="0.3">
      <c r="A9" s="65" t="s">
        <v>150</v>
      </c>
      <c r="B9" s="54">
        <v>0</v>
      </c>
      <c r="C9" s="101">
        <v>0</v>
      </c>
      <c r="D9" s="101">
        <v>0</v>
      </c>
      <c r="E9" s="101">
        <v>0</v>
      </c>
    </row>
    <row r="10" spans="1:5" ht="18.75" x14ac:dyDescent="0.25">
      <c r="A10" s="66" t="s">
        <v>91</v>
      </c>
      <c r="B10" s="99">
        <f>B3+B4+B5</f>
        <v>600</v>
      </c>
      <c r="C10" s="99">
        <f>C3+C4+C5</f>
        <v>2</v>
      </c>
      <c r="D10" s="99">
        <f>D3+D4+D5</f>
        <v>0</v>
      </c>
      <c r="E10" s="99">
        <f>E3+E4+E5</f>
        <v>598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view="pageBreakPreview" topLeftCell="A63" zoomScaleNormal="100" zoomScaleSheetLayoutView="100" workbookViewId="0">
      <selection activeCell="A70" sqref="A70:D72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6.28515625" customWidth="1"/>
  </cols>
  <sheetData>
    <row r="1" spans="1:4" ht="58.5" customHeight="1" x14ac:dyDescent="0.25">
      <c r="A1" s="370" t="s">
        <v>151</v>
      </c>
      <c r="B1" s="372"/>
      <c r="C1" s="372"/>
      <c r="D1" s="372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32" t="s">
        <v>222</v>
      </c>
      <c r="B3" s="133"/>
      <c r="C3" s="132"/>
      <c r="D3" s="133"/>
    </row>
    <row r="4" spans="1:4" ht="47.25" x14ac:dyDescent="0.25">
      <c r="A4" s="154" t="s">
        <v>416</v>
      </c>
      <c r="B4" s="165" t="s">
        <v>357</v>
      </c>
      <c r="C4" s="158" t="s">
        <v>358</v>
      </c>
      <c r="D4" s="163" t="s">
        <v>417</v>
      </c>
    </row>
    <row r="5" spans="1:4" ht="31.5" x14ac:dyDescent="0.25">
      <c r="A5" s="154" t="s">
        <v>329</v>
      </c>
      <c r="B5" s="165">
        <v>43883</v>
      </c>
      <c r="C5" s="158" t="s">
        <v>318</v>
      </c>
      <c r="D5" s="163" t="s">
        <v>420</v>
      </c>
    </row>
    <row r="6" spans="1:4" ht="47.25" x14ac:dyDescent="0.25">
      <c r="A6" s="154" t="s">
        <v>427</v>
      </c>
      <c r="B6" s="155">
        <v>43896</v>
      </c>
      <c r="C6" s="154" t="s">
        <v>428</v>
      </c>
      <c r="D6" s="154" t="s">
        <v>429</v>
      </c>
    </row>
    <row r="7" spans="1:4" ht="47.25" x14ac:dyDescent="0.25">
      <c r="A7" s="154" t="s">
        <v>328</v>
      </c>
      <c r="B7" s="165">
        <v>43904</v>
      </c>
      <c r="C7" s="158" t="s">
        <v>318</v>
      </c>
      <c r="D7" s="163" t="s">
        <v>423</v>
      </c>
    </row>
    <row r="8" spans="1:4" ht="47.25" x14ac:dyDescent="0.25">
      <c r="A8" s="276" t="s">
        <v>430</v>
      </c>
      <c r="B8" s="155" t="s">
        <v>431</v>
      </c>
      <c r="C8" s="154" t="s">
        <v>432</v>
      </c>
      <c r="D8" s="154" t="s">
        <v>433</v>
      </c>
    </row>
    <row r="9" spans="1:4" ht="47.25" x14ac:dyDescent="0.25">
      <c r="A9" s="156" t="s">
        <v>345</v>
      </c>
      <c r="B9" s="165">
        <v>43956</v>
      </c>
      <c r="C9" s="158" t="s">
        <v>346</v>
      </c>
      <c r="D9" s="163" t="s">
        <v>418</v>
      </c>
    </row>
    <row r="10" spans="1:4" ht="47.25" x14ac:dyDescent="0.25">
      <c r="A10" s="154" t="s">
        <v>322</v>
      </c>
      <c r="B10" s="167">
        <v>43965</v>
      </c>
      <c r="C10" s="154" t="s">
        <v>323</v>
      </c>
      <c r="D10" s="279" t="s">
        <v>324</v>
      </c>
    </row>
    <row r="11" spans="1:4" ht="31.5" x14ac:dyDescent="0.25">
      <c r="A11" s="156" t="s">
        <v>319</v>
      </c>
      <c r="B11" s="158">
        <v>43976</v>
      </c>
      <c r="C11" s="154" t="s">
        <v>320</v>
      </c>
      <c r="D11" s="154" t="s">
        <v>321</v>
      </c>
    </row>
    <row r="12" spans="1:4" ht="31.5" x14ac:dyDescent="0.25">
      <c r="A12" s="154" t="s">
        <v>362</v>
      </c>
      <c r="B12" s="165" t="s">
        <v>363</v>
      </c>
      <c r="C12" s="158" t="s">
        <v>364</v>
      </c>
      <c r="D12" s="163" t="s">
        <v>421</v>
      </c>
    </row>
    <row r="13" spans="1:4" ht="47.25" x14ac:dyDescent="0.25">
      <c r="A13" s="274" t="s">
        <v>434</v>
      </c>
      <c r="B13" s="155">
        <v>43983</v>
      </c>
      <c r="C13" s="273" t="s">
        <v>435</v>
      </c>
      <c r="D13" s="274" t="s">
        <v>436</v>
      </c>
    </row>
    <row r="14" spans="1:4" ht="47.25" x14ac:dyDescent="0.25">
      <c r="A14" s="154" t="s">
        <v>326</v>
      </c>
      <c r="B14" s="155">
        <v>43985</v>
      </c>
      <c r="C14" s="154" t="s">
        <v>327</v>
      </c>
      <c r="D14" s="154" t="s">
        <v>414</v>
      </c>
    </row>
    <row r="15" spans="1:4" ht="47.25" x14ac:dyDescent="0.25">
      <c r="A15" s="156" t="s">
        <v>382</v>
      </c>
      <c r="B15" s="165">
        <v>43997</v>
      </c>
      <c r="C15" s="158" t="s">
        <v>383</v>
      </c>
      <c r="D15" s="163" t="s">
        <v>424</v>
      </c>
    </row>
    <row r="16" spans="1:4" ht="47.25" x14ac:dyDescent="0.25">
      <c r="A16" s="154" t="s">
        <v>325</v>
      </c>
      <c r="B16" s="158">
        <v>44004</v>
      </c>
      <c r="C16" s="154" t="s">
        <v>323</v>
      </c>
      <c r="D16" s="154" t="s">
        <v>415</v>
      </c>
    </row>
    <row r="17" spans="1:4" ht="47.25" x14ac:dyDescent="0.25">
      <c r="A17" s="154" t="s">
        <v>437</v>
      </c>
      <c r="B17" s="156" t="s">
        <v>438</v>
      </c>
      <c r="C17" s="154" t="s">
        <v>432</v>
      </c>
      <c r="D17" s="154" t="s">
        <v>433</v>
      </c>
    </row>
    <row r="18" spans="1:4" ht="31.5" x14ac:dyDescent="0.25">
      <c r="A18" s="154" t="s">
        <v>419</v>
      </c>
      <c r="B18" s="165" t="s">
        <v>351</v>
      </c>
      <c r="C18" s="158" t="s">
        <v>352</v>
      </c>
      <c r="D18" s="280" t="s">
        <v>353</v>
      </c>
    </row>
    <row r="19" spans="1:4" ht="31.5" x14ac:dyDescent="0.25">
      <c r="A19" s="156" t="s">
        <v>376</v>
      </c>
      <c r="B19" s="165"/>
      <c r="C19" s="158" t="s">
        <v>318</v>
      </c>
      <c r="D19" s="163" t="s">
        <v>422</v>
      </c>
    </row>
    <row r="20" spans="1:4" ht="31.5" x14ac:dyDescent="0.25">
      <c r="A20" s="154" t="s">
        <v>377</v>
      </c>
      <c r="B20" s="165"/>
      <c r="C20" s="158" t="s">
        <v>318</v>
      </c>
      <c r="D20" s="163" t="s">
        <v>426</v>
      </c>
    </row>
    <row r="21" spans="1:4" ht="31.5" x14ac:dyDescent="0.25">
      <c r="A21" s="156" t="s">
        <v>380</v>
      </c>
      <c r="B21" s="165"/>
      <c r="C21" s="158" t="s">
        <v>318</v>
      </c>
      <c r="D21" s="163" t="s">
        <v>425</v>
      </c>
    </row>
    <row r="22" spans="1:4" ht="15.75" x14ac:dyDescent="0.25">
      <c r="A22" s="176" t="s">
        <v>124</v>
      </c>
      <c r="B22" s="237"/>
      <c r="C22" s="176"/>
      <c r="D22" s="176"/>
    </row>
    <row r="23" spans="1:4" ht="31.5" x14ac:dyDescent="0.25">
      <c r="A23" s="158" t="s">
        <v>316</v>
      </c>
      <c r="B23" s="155">
        <v>43882</v>
      </c>
      <c r="C23" s="158" t="s">
        <v>318</v>
      </c>
      <c r="D23" s="154" t="s">
        <v>317</v>
      </c>
    </row>
    <row r="24" spans="1:4" ht="63" x14ac:dyDescent="0.25">
      <c r="A24" s="158" t="s">
        <v>440</v>
      </c>
      <c r="B24" s="155">
        <v>43917</v>
      </c>
      <c r="C24" s="158" t="s">
        <v>318</v>
      </c>
      <c r="D24" s="154" t="s">
        <v>439</v>
      </c>
    </row>
    <row r="25" spans="1:4" ht="63" x14ac:dyDescent="0.25">
      <c r="A25" s="158" t="s">
        <v>440</v>
      </c>
      <c r="B25" s="161">
        <v>43920</v>
      </c>
      <c r="C25" s="158" t="s">
        <v>318</v>
      </c>
      <c r="D25" s="276" t="s">
        <v>441</v>
      </c>
    </row>
    <row r="26" spans="1:4" ht="63" x14ac:dyDescent="0.25">
      <c r="A26" s="158" t="s">
        <v>442</v>
      </c>
      <c r="B26" s="155">
        <v>44062</v>
      </c>
      <c r="C26" s="158" t="s">
        <v>443</v>
      </c>
      <c r="D26" s="154" t="s">
        <v>444</v>
      </c>
    </row>
    <row r="27" spans="1:4" ht="47.25" x14ac:dyDescent="0.25">
      <c r="A27" s="154" t="s">
        <v>365</v>
      </c>
      <c r="B27" s="161" t="s">
        <v>351</v>
      </c>
      <c r="C27" s="154" t="s">
        <v>366</v>
      </c>
      <c r="D27" s="154" t="s">
        <v>367</v>
      </c>
    </row>
    <row r="28" spans="1:4" ht="31.5" x14ac:dyDescent="0.25">
      <c r="A28" s="158" t="s">
        <v>445</v>
      </c>
      <c r="B28" s="155" t="s">
        <v>446</v>
      </c>
      <c r="C28" s="158" t="s">
        <v>447</v>
      </c>
      <c r="D28" s="154" t="s">
        <v>448</v>
      </c>
    </row>
    <row r="29" spans="1:4" ht="47.25" x14ac:dyDescent="0.25">
      <c r="A29" s="154" t="s">
        <v>368</v>
      </c>
      <c r="B29" s="161">
        <v>44088</v>
      </c>
      <c r="C29" s="154" t="s">
        <v>369</v>
      </c>
      <c r="D29" s="154" t="s">
        <v>370</v>
      </c>
    </row>
    <row r="30" spans="1:4" ht="31.5" x14ac:dyDescent="0.25">
      <c r="A30" s="154" t="s">
        <v>343</v>
      </c>
      <c r="B30" s="155">
        <v>44116</v>
      </c>
      <c r="C30" s="238" t="s">
        <v>338</v>
      </c>
      <c r="D30" s="154" t="s">
        <v>344</v>
      </c>
    </row>
    <row r="31" spans="1:4" ht="31.5" x14ac:dyDescent="0.25">
      <c r="A31" s="277" t="s">
        <v>463</v>
      </c>
      <c r="B31" s="158" t="s">
        <v>502</v>
      </c>
      <c r="C31" s="238" t="s">
        <v>573</v>
      </c>
      <c r="D31" s="154" t="s">
        <v>546</v>
      </c>
    </row>
    <row r="32" spans="1:4" ht="31.5" x14ac:dyDescent="0.25">
      <c r="A32" s="158" t="s">
        <v>449</v>
      </c>
      <c r="B32" s="155">
        <v>44135</v>
      </c>
      <c r="C32" s="158" t="s">
        <v>450</v>
      </c>
      <c r="D32" s="154" t="s">
        <v>451</v>
      </c>
    </row>
    <row r="33" spans="1:4" ht="31.5" x14ac:dyDescent="0.25">
      <c r="A33" s="156" t="s">
        <v>496</v>
      </c>
      <c r="B33" s="155">
        <v>44111</v>
      </c>
      <c r="C33" s="274" t="s">
        <v>565</v>
      </c>
      <c r="D33" s="273" t="s">
        <v>566</v>
      </c>
    </row>
    <row r="34" spans="1:4" ht="23.25" customHeight="1" x14ac:dyDescent="0.25">
      <c r="A34" s="156" t="s">
        <v>496</v>
      </c>
      <c r="B34" s="155">
        <v>44111</v>
      </c>
      <c r="C34" s="112" t="s">
        <v>565</v>
      </c>
      <c r="D34" s="273" t="s">
        <v>567</v>
      </c>
    </row>
    <row r="35" spans="1:4" ht="27" customHeight="1" x14ac:dyDescent="0.25">
      <c r="A35" s="156" t="s">
        <v>496</v>
      </c>
      <c r="B35" s="155">
        <v>44111</v>
      </c>
      <c r="C35" s="112" t="s">
        <v>565</v>
      </c>
      <c r="D35" s="273" t="s">
        <v>568</v>
      </c>
    </row>
    <row r="36" spans="1:4" ht="25.5" customHeight="1" x14ac:dyDescent="0.25">
      <c r="A36" s="156" t="s">
        <v>496</v>
      </c>
      <c r="B36" s="155">
        <v>44111</v>
      </c>
      <c r="C36" s="112" t="s">
        <v>565</v>
      </c>
      <c r="D36" s="273" t="s">
        <v>572</v>
      </c>
    </row>
    <row r="37" spans="1:4" ht="31.5" x14ac:dyDescent="0.25">
      <c r="A37" s="156" t="s">
        <v>496</v>
      </c>
      <c r="B37" s="155">
        <v>44111</v>
      </c>
      <c r="C37" s="112" t="s">
        <v>565</v>
      </c>
      <c r="D37" s="273" t="s">
        <v>569</v>
      </c>
    </row>
    <row r="38" spans="1:4" ht="31.5" x14ac:dyDescent="0.25">
      <c r="A38" s="156" t="s">
        <v>496</v>
      </c>
      <c r="B38" s="155">
        <v>44111</v>
      </c>
      <c r="C38" s="112" t="s">
        <v>565</v>
      </c>
      <c r="D38" s="273" t="s">
        <v>570</v>
      </c>
    </row>
    <row r="39" spans="1:4" ht="21" customHeight="1" x14ac:dyDescent="0.25">
      <c r="A39" s="156" t="s">
        <v>492</v>
      </c>
      <c r="B39" s="275">
        <v>44090</v>
      </c>
      <c r="C39" s="112" t="s">
        <v>565</v>
      </c>
      <c r="D39" s="273" t="s">
        <v>571</v>
      </c>
    </row>
    <row r="40" spans="1:4" ht="78.75" x14ac:dyDescent="0.25">
      <c r="A40" s="163" t="s">
        <v>371</v>
      </c>
      <c r="B40" s="165">
        <v>44119</v>
      </c>
      <c r="C40" s="163" t="s">
        <v>412</v>
      </c>
      <c r="D40" s="163" t="s">
        <v>413</v>
      </c>
    </row>
    <row r="41" spans="1:4" ht="15.75" x14ac:dyDescent="0.25">
      <c r="A41" s="163" t="s">
        <v>381</v>
      </c>
      <c r="B41" s="165"/>
      <c r="C41" s="163"/>
      <c r="D41" s="166" t="s">
        <v>379</v>
      </c>
    </row>
    <row r="42" spans="1:4" ht="31.5" x14ac:dyDescent="0.25">
      <c r="A42" s="163" t="s">
        <v>378</v>
      </c>
      <c r="B42" s="163"/>
      <c r="C42" s="163"/>
      <c r="D42" s="163" t="s">
        <v>379</v>
      </c>
    </row>
    <row r="43" spans="1:4" ht="15.75" x14ac:dyDescent="0.25">
      <c r="A43" s="176" t="s">
        <v>236</v>
      </c>
      <c r="B43" s="237"/>
      <c r="C43" s="176"/>
      <c r="D43" s="176"/>
    </row>
    <row r="44" spans="1:4" ht="63" x14ac:dyDescent="0.25">
      <c r="A44" s="154" t="s">
        <v>372</v>
      </c>
      <c r="B44" s="154" t="s">
        <v>357</v>
      </c>
      <c r="C44" s="154" t="s">
        <v>374</v>
      </c>
      <c r="D44" s="154" t="s">
        <v>373</v>
      </c>
    </row>
    <row r="45" spans="1:4" ht="31.5" x14ac:dyDescent="0.25">
      <c r="A45" s="156" t="s">
        <v>453</v>
      </c>
      <c r="B45" s="155">
        <v>43978</v>
      </c>
      <c r="C45" s="162" t="s">
        <v>454</v>
      </c>
      <c r="D45" s="154" t="s">
        <v>458</v>
      </c>
    </row>
    <row r="46" spans="1:4" ht="63" x14ac:dyDescent="0.25">
      <c r="A46" s="154" t="s">
        <v>455</v>
      </c>
      <c r="B46" s="155">
        <v>43979</v>
      </c>
      <c r="C46" s="162" t="s">
        <v>456</v>
      </c>
      <c r="D46" s="154" t="s">
        <v>457</v>
      </c>
    </row>
    <row r="47" spans="1:4" ht="94.5" x14ac:dyDescent="0.25">
      <c r="A47" s="154" t="s">
        <v>459</v>
      </c>
      <c r="B47" s="155">
        <v>44053</v>
      </c>
      <c r="C47" s="162" t="s">
        <v>460</v>
      </c>
      <c r="D47" s="154" t="s">
        <v>461</v>
      </c>
    </row>
    <row r="48" spans="1:4" ht="47.25" x14ac:dyDescent="0.25">
      <c r="A48" s="154" t="s">
        <v>452</v>
      </c>
      <c r="B48" s="161">
        <v>44098</v>
      </c>
      <c r="C48" s="162" t="s">
        <v>384</v>
      </c>
      <c r="D48" s="154" t="s">
        <v>462</v>
      </c>
    </row>
    <row r="49" spans="1:4" ht="18.75" customHeight="1" x14ac:dyDescent="0.25">
      <c r="A49" s="156" t="s">
        <v>272</v>
      </c>
      <c r="B49" s="155">
        <v>44128</v>
      </c>
      <c r="C49" s="158" t="s">
        <v>318</v>
      </c>
      <c r="D49" s="154" t="s">
        <v>356</v>
      </c>
    </row>
    <row r="50" spans="1:4" ht="126" x14ac:dyDescent="0.25">
      <c r="A50" s="159" t="s">
        <v>503</v>
      </c>
      <c r="B50" s="158" t="s">
        <v>502</v>
      </c>
      <c r="C50" s="154" t="s">
        <v>501</v>
      </c>
      <c r="D50" s="154" t="s">
        <v>504</v>
      </c>
    </row>
    <row r="51" spans="1:4" ht="31.5" x14ac:dyDescent="0.25">
      <c r="A51" s="156" t="s">
        <v>347</v>
      </c>
      <c r="B51" s="156" t="s">
        <v>350</v>
      </c>
      <c r="C51" s="162" t="s">
        <v>348</v>
      </c>
      <c r="D51" s="154" t="s">
        <v>349</v>
      </c>
    </row>
    <row r="52" spans="1:4" ht="78.75" x14ac:dyDescent="0.25">
      <c r="A52" s="154" t="s">
        <v>510</v>
      </c>
      <c r="B52" s="158" t="s">
        <v>511</v>
      </c>
      <c r="C52" s="154" t="s">
        <v>512</v>
      </c>
      <c r="D52" s="154" t="s">
        <v>505</v>
      </c>
    </row>
    <row r="53" spans="1:4" ht="18.75" customHeight="1" x14ac:dyDescent="0.25">
      <c r="A53" s="176" t="s">
        <v>237</v>
      </c>
      <c r="B53" s="237"/>
      <c r="C53" s="176"/>
      <c r="D53" s="176"/>
    </row>
    <row r="54" spans="1:4" ht="31.5" x14ac:dyDescent="0.25">
      <c r="A54" s="159" t="s">
        <v>464</v>
      </c>
      <c r="B54" s="159" t="s">
        <v>465</v>
      </c>
      <c r="C54" s="159" t="s">
        <v>466</v>
      </c>
      <c r="D54" s="159" t="s">
        <v>467</v>
      </c>
    </row>
    <row r="55" spans="1:4" ht="47.25" x14ac:dyDescent="0.25">
      <c r="A55" s="154" t="s">
        <v>341</v>
      </c>
      <c r="B55" s="154" t="s">
        <v>342</v>
      </c>
      <c r="C55" s="154" t="s">
        <v>332</v>
      </c>
      <c r="D55" s="154" t="s">
        <v>469</v>
      </c>
    </row>
    <row r="56" spans="1:4" ht="47.25" x14ac:dyDescent="0.25">
      <c r="A56" s="154" t="s">
        <v>375</v>
      </c>
      <c r="B56" s="158"/>
      <c r="C56" s="154" t="s">
        <v>340</v>
      </c>
      <c r="D56" s="154" t="s">
        <v>470</v>
      </c>
    </row>
    <row r="57" spans="1:4" ht="47.25" x14ac:dyDescent="0.25">
      <c r="A57" s="154" t="s">
        <v>359</v>
      </c>
      <c r="B57" s="154" t="s">
        <v>361</v>
      </c>
      <c r="C57" s="154" t="s">
        <v>360</v>
      </c>
      <c r="D57" s="154" t="s">
        <v>468</v>
      </c>
    </row>
    <row r="58" spans="1:4" ht="94.5" x14ac:dyDescent="0.25">
      <c r="A58" s="154" t="s">
        <v>506</v>
      </c>
      <c r="B58" s="158" t="s">
        <v>507</v>
      </c>
      <c r="C58" s="154" t="s">
        <v>508</v>
      </c>
      <c r="D58" s="154" t="s">
        <v>509</v>
      </c>
    </row>
    <row r="59" spans="1:4" ht="17.25" customHeight="1" x14ac:dyDescent="0.25">
      <c r="A59" s="154" t="s">
        <v>547</v>
      </c>
      <c r="B59" s="154" t="s">
        <v>548</v>
      </c>
      <c r="C59" s="154"/>
      <c r="D59" s="163" t="s">
        <v>549</v>
      </c>
    </row>
    <row r="60" spans="1:4" ht="15.75" x14ac:dyDescent="0.25">
      <c r="A60" s="176" t="s">
        <v>233</v>
      </c>
      <c r="B60" s="237"/>
      <c r="C60" s="176"/>
      <c r="D60" s="176"/>
    </row>
    <row r="61" spans="1:4" ht="47.25" x14ac:dyDescent="0.25">
      <c r="A61" s="162" t="s">
        <v>337</v>
      </c>
      <c r="B61" s="165">
        <v>43882</v>
      </c>
      <c r="C61" s="163" t="s">
        <v>338</v>
      </c>
      <c r="D61" s="162" t="s">
        <v>339</v>
      </c>
    </row>
    <row r="62" spans="1:4" ht="63" x14ac:dyDescent="0.25">
      <c r="A62" s="163" t="s">
        <v>471</v>
      </c>
      <c r="B62" s="165">
        <v>43945</v>
      </c>
      <c r="C62" s="163" t="s">
        <v>472</v>
      </c>
      <c r="D62" s="163" t="s">
        <v>476</v>
      </c>
    </row>
    <row r="63" spans="1:4" ht="31.5" x14ac:dyDescent="0.25">
      <c r="A63" s="163" t="s">
        <v>475</v>
      </c>
      <c r="B63" s="163" t="s">
        <v>473</v>
      </c>
      <c r="C63" s="163" t="s">
        <v>474</v>
      </c>
      <c r="D63" s="163" t="s">
        <v>477</v>
      </c>
    </row>
    <row r="64" spans="1:4" ht="15.75" x14ac:dyDescent="0.25">
      <c r="A64" s="176" t="s">
        <v>238</v>
      </c>
      <c r="B64" s="237"/>
      <c r="C64" s="176"/>
      <c r="D64" s="176"/>
    </row>
    <row r="65" spans="1:4" ht="30" x14ac:dyDescent="0.25">
      <c r="A65" s="241" t="s">
        <v>478</v>
      </c>
      <c r="B65" s="242" t="s">
        <v>465</v>
      </c>
      <c r="C65" s="242"/>
      <c r="D65" s="241" t="s">
        <v>479</v>
      </c>
    </row>
    <row r="66" spans="1:4" ht="47.25" x14ac:dyDescent="0.25">
      <c r="A66" s="154" t="s">
        <v>334</v>
      </c>
      <c r="B66" s="158" t="s">
        <v>333</v>
      </c>
      <c r="C66" s="154" t="s">
        <v>335</v>
      </c>
      <c r="D66" s="154" t="s">
        <v>336</v>
      </c>
    </row>
    <row r="67" spans="1:4" ht="31.5" x14ac:dyDescent="0.25">
      <c r="A67" s="156" t="s">
        <v>480</v>
      </c>
      <c r="B67" s="158">
        <v>43994</v>
      </c>
      <c r="C67" s="154"/>
      <c r="D67" s="154" t="s">
        <v>479</v>
      </c>
    </row>
    <row r="68" spans="1:4" ht="47.25" x14ac:dyDescent="0.25">
      <c r="A68" s="154" t="s">
        <v>354</v>
      </c>
      <c r="B68" s="158">
        <v>44106</v>
      </c>
      <c r="C68" s="154"/>
      <c r="D68" s="276" t="s">
        <v>355</v>
      </c>
    </row>
    <row r="69" spans="1:4" ht="15.75" x14ac:dyDescent="0.25">
      <c r="A69" s="176" t="s">
        <v>234</v>
      </c>
      <c r="B69" s="237"/>
      <c r="C69" s="176"/>
      <c r="D69" s="176"/>
    </row>
    <row r="70" spans="1:4" ht="31.5" x14ac:dyDescent="0.25">
      <c r="A70" s="156" t="s">
        <v>330</v>
      </c>
      <c r="B70" s="158" t="s">
        <v>333</v>
      </c>
      <c r="C70" s="154" t="s">
        <v>332</v>
      </c>
      <c r="D70" s="154" t="s">
        <v>481</v>
      </c>
    </row>
    <row r="71" spans="1:4" ht="47.25" x14ac:dyDescent="0.25">
      <c r="A71" s="156" t="s">
        <v>331</v>
      </c>
      <c r="B71" s="158">
        <v>43898</v>
      </c>
      <c r="C71" s="154" t="s">
        <v>332</v>
      </c>
      <c r="D71" s="154" t="s">
        <v>482</v>
      </c>
    </row>
    <row r="72" spans="1:4" ht="94.5" x14ac:dyDescent="0.25">
      <c r="A72" s="154" t="s">
        <v>483</v>
      </c>
      <c r="B72" s="158">
        <v>43988</v>
      </c>
      <c r="C72" s="154" t="s">
        <v>484</v>
      </c>
      <c r="D72" s="154" t="s">
        <v>485</v>
      </c>
    </row>
  </sheetData>
  <sheetProtection sort="0" autoFilter="0" pivotTables="0"/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A4" sqref="A4:E19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customHeight="1" x14ac:dyDescent="0.25">
      <c r="A1" s="373" t="s">
        <v>163</v>
      </c>
      <c r="B1" s="373"/>
      <c r="C1" s="373"/>
      <c r="D1" s="269"/>
      <c r="E1" s="269"/>
    </row>
    <row r="2" spans="1:5" ht="18.75" x14ac:dyDescent="0.25">
      <c r="A2" s="359" t="s">
        <v>164</v>
      </c>
      <c r="B2" s="359"/>
      <c r="C2" s="359"/>
      <c r="D2" s="266"/>
      <c r="E2" s="266"/>
    </row>
    <row r="3" spans="1:5" ht="75.75" customHeight="1" x14ac:dyDescent="0.25">
      <c r="A3" s="265" t="s">
        <v>165</v>
      </c>
      <c r="B3" s="268" t="s">
        <v>241</v>
      </c>
      <c r="C3" s="267" t="s">
        <v>242</v>
      </c>
      <c r="D3" s="265" t="s">
        <v>243</v>
      </c>
      <c r="E3" s="265" t="s">
        <v>244</v>
      </c>
    </row>
    <row r="4" spans="1:5" ht="18.75" x14ac:dyDescent="0.3">
      <c r="A4" s="69" t="s">
        <v>166</v>
      </c>
      <c r="B4" s="72"/>
      <c r="C4" s="143"/>
      <c r="D4" s="73"/>
      <c r="E4" s="73"/>
    </row>
    <row r="5" spans="1:5" ht="18.75" x14ac:dyDescent="0.25">
      <c r="A5" s="67" t="s">
        <v>167</v>
      </c>
      <c r="B5" s="98"/>
      <c r="C5" s="111"/>
      <c r="D5" s="112"/>
      <c r="E5" s="112"/>
    </row>
    <row r="6" spans="1:5" ht="37.5" x14ac:dyDescent="0.25">
      <c r="A6" s="30" t="s">
        <v>168</v>
      </c>
      <c r="B6" s="98"/>
      <c r="C6" s="97"/>
      <c r="D6" s="98"/>
      <c r="E6" s="98"/>
    </row>
    <row r="7" spans="1:5" ht="37.5" x14ac:dyDescent="0.25">
      <c r="A7" s="30" t="s">
        <v>169</v>
      </c>
      <c r="B7" s="98"/>
      <c r="C7" s="97"/>
      <c r="D7" s="98"/>
      <c r="E7" s="98"/>
    </row>
    <row r="8" spans="1:5" ht="37.5" x14ac:dyDescent="0.25">
      <c r="A8" s="30" t="s">
        <v>552</v>
      </c>
      <c r="B8" s="271" t="s">
        <v>550</v>
      </c>
      <c r="C8" s="97">
        <v>1887</v>
      </c>
      <c r="D8" s="98" t="s">
        <v>551</v>
      </c>
      <c r="E8" s="98">
        <v>3564</v>
      </c>
    </row>
    <row r="9" spans="1:5" ht="37.5" x14ac:dyDescent="0.25">
      <c r="A9" s="30" t="s">
        <v>553</v>
      </c>
      <c r="B9" s="271" t="s">
        <v>554</v>
      </c>
      <c r="C9" s="97">
        <v>767</v>
      </c>
      <c r="D9" s="98" t="s">
        <v>555</v>
      </c>
      <c r="E9" s="98">
        <v>2379</v>
      </c>
    </row>
    <row r="10" spans="1:5" ht="37.5" x14ac:dyDescent="0.25">
      <c r="A10" s="30" t="s">
        <v>556</v>
      </c>
      <c r="B10" s="271" t="s">
        <v>557</v>
      </c>
      <c r="C10" s="97">
        <v>355</v>
      </c>
      <c r="D10" s="98" t="s">
        <v>558</v>
      </c>
      <c r="E10" s="98">
        <v>1771</v>
      </c>
    </row>
    <row r="11" spans="1:5" ht="56.25" x14ac:dyDescent="0.25">
      <c r="A11" s="30" t="s">
        <v>559</v>
      </c>
      <c r="B11" s="271" t="s">
        <v>560</v>
      </c>
      <c r="C11" s="97">
        <v>138</v>
      </c>
      <c r="D11" s="108">
        <v>3064</v>
      </c>
      <c r="E11" s="98">
        <v>1082</v>
      </c>
    </row>
    <row r="12" spans="1:5" ht="18.75" x14ac:dyDescent="0.25">
      <c r="A12" s="67" t="s">
        <v>170</v>
      </c>
      <c r="B12" s="98"/>
      <c r="C12" s="97"/>
      <c r="D12" s="98"/>
      <c r="E12" s="98"/>
    </row>
    <row r="13" spans="1:5" ht="18.75" x14ac:dyDescent="0.25">
      <c r="A13" s="30" t="s">
        <v>171</v>
      </c>
      <c r="B13" s="272" t="s">
        <v>561</v>
      </c>
      <c r="C13" s="97">
        <v>1005</v>
      </c>
      <c r="D13" s="98"/>
      <c r="E13" s="98"/>
    </row>
    <row r="14" spans="1:5" ht="18.75" customHeight="1" x14ac:dyDescent="0.25">
      <c r="A14" s="30" t="s">
        <v>172</v>
      </c>
      <c r="B14" s="189" t="s">
        <v>562</v>
      </c>
      <c r="C14" s="97">
        <v>502</v>
      </c>
      <c r="D14" s="98" t="s">
        <v>563</v>
      </c>
      <c r="E14" s="188">
        <v>172</v>
      </c>
    </row>
    <row r="15" spans="1:5" ht="30" x14ac:dyDescent="0.25">
      <c r="A15" s="70" t="s">
        <v>198</v>
      </c>
      <c r="B15" s="272" t="s">
        <v>564</v>
      </c>
      <c r="C15" s="97">
        <v>4</v>
      </c>
      <c r="D15" s="98"/>
      <c r="E15" s="98"/>
    </row>
    <row r="16" spans="1:5" ht="18.75" x14ac:dyDescent="0.25">
      <c r="A16" s="74" t="s">
        <v>173</v>
      </c>
      <c r="B16" s="98"/>
      <c r="C16" s="97"/>
      <c r="D16" s="98"/>
      <c r="E16" s="98"/>
    </row>
    <row r="17" spans="1:5" ht="18.75" x14ac:dyDescent="0.3">
      <c r="A17" s="47" t="s">
        <v>174</v>
      </c>
      <c r="B17" s="71" t="s">
        <v>178</v>
      </c>
      <c r="C17" s="144" t="s">
        <v>177</v>
      </c>
      <c r="D17" s="71"/>
      <c r="E17" s="71"/>
    </row>
    <row r="18" spans="1:5" ht="18.75" x14ac:dyDescent="0.25">
      <c r="A18" s="30" t="s">
        <v>175</v>
      </c>
      <c r="B18" s="98"/>
      <c r="C18" s="97"/>
      <c r="D18" s="98"/>
      <c r="E18" s="98"/>
    </row>
    <row r="19" spans="1:5" ht="37.5" customHeight="1" x14ac:dyDescent="0.25">
      <c r="A19" s="30" t="s">
        <v>176</v>
      </c>
      <c r="B19" s="98"/>
      <c r="C19" s="97"/>
      <c r="D19" s="98"/>
      <c r="E19" s="98"/>
    </row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9" r:id="rId1"/>
    <hyperlink ref="B8" r:id="rId2"/>
    <hyperlink ref="B10" r:id="rId3"/>
    <hyperlink ref="B11" r:id="rId4"/>
    <hyperlink ref="B13" r:id="rId5"/>
    <hyperlink ref="B14" r:id="rId6"/>
    <hyperlink ref="B15" r:id="rId7"/>
  </hyperlinks>
  <pageMargins left="0.7" right="0.7" top="0.75" bottom="0.75" header="0.3" footer="0.3"/>
  <pageSetup paperSize="9" orientation="landscape" r:id="rId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3" sqref="B3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59" t="s">
        <v>179</v>
      </c>
      <c r="B1" s="359"/>
    </row>
    <row r="2" spans="1:2" ht="18.75" x14ac:dyDescent="0.25">
      <c r="A2" s="181" t="s">
        <v>180</v>
      </c>
      <c r="B2" s="181" t="s">
        <v>187</v>
      </c>
    </row>
    <row r="3" spans="1:2" ht="73.5" customHeight="1" x14ac:dyDescent="0.25">
      <c r="A3" s="147" t="s">
        <v>181</v>
      </c>
      <c r="B3" s="153">
        <v>67</v>
      </c>
    </row>
    <row r="4" spans="1:2" ht="101.25" customHeight="1" x14ac:dyDescent="0.25">
      <c r="A4" s="147" t="s">
        <v>182</v>
      </c>
      <c r="B4" s="153">
        <v>0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C5" sqref="C5:D5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48" t="s">
        <v>183</v>
      </c>
      <c r="B1" s="148"/>
      <c r="C1" s="148"/>
      <c r="D1" s="148"/>
    </row>
    <row r="2" spans="1:4" ht="37.5" customHeight="1" x14ac:dyDescent="0.25">
      <c r="A2" s="181" t="s">
        <v>62</v>
      </c>
      <c r="B2" s="181" t="s">
        <v>184</v>
      </c>
      <c r="C2" s="181" t="s">
        <v>185</v>
      </c>
      <c r="D2" s="181" t="s">
        <v>186</v>
      </c>
    </row>
    <row r="3" spans="1:4" ht="44.25" customHeight="1" x14ac:dyDescent="0.25">
      <c r="A3" s="64">
        <v>1</v>
      </c>
      <c r="B3" s="30" t="s">
        <v>188</v>
      </c>
      <c r="C3" s="75"/>
      <c r="D3" s="21"/>
    </row>
    <row r="4" spans="1:4" ht="59.25" customHeight="1" x14ac:dyDescent="0.25">
      <c r="A4" s="64">
        <v>2</v>
      </c>
      <c r="B4" s="30" t="s">
        <v>189</v>
      </c>
      <c r="C4" s="75"/>
      <c r="D4" s="21"/>
    </row>
    <row r="5" spans="1:4" ht="56.25" x14ac:dyDescent="0.25">
      <c r="A5" s="64">
        <v>3</v>
      </c>
      <c r="B5" s="30" t="s">
        <v>190</v>
      </c>
      <c r="C5" s="75" t="s">
        <v>574</v>
      </c>
      <c r="D5" s="21">
        <v>327</v>
      </c>
    </row>
    <row r="6" spans="1:4" ht="48.75" customHeight="1" x14ac:dyDescent="0.25">
      <c r="A6" s="64">
        <v>4</v>
      </c>
      <c r="B6" s="68" t="s">
        <v>173</v>
      </c>
      <c r="C6" s="75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selection activeCell="C6" sqref="C6:E6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73" t="s">
        <v>153</v>
      </c>
      <c r="B1" s="373"/>
      <c r="C1" s="373"/>
      <c r="D1" s="373"/>
      <c r="E1" s="373"/>
    </row>
    <row r="2" spans="1:5" ht="39" customHeight="1" x14ac:dyDescent="0.25">
      <c r="A2" s="178" t="s">
        <v>62</v>
      </c>
      <c r="B2" s="178" t="s">
        <v>154</v>
      </c>
      <c r="C2" s="178" t="s">
        <v>155</v>
      </c>
      <c r="D2" s="178" t="s">
        <v>156</v>
      </c>
      <c r="E2" s="178" t="s">
        <v>157</v>
      </c>
    </row>
    <row r="3" spans="1:5" ht="18.75" x14ac:dyDescent="0.25">
      <c r="A3" s="67">
        <v>1</v>
      </c>
      <c r="B3" s="67" t="s">
        <v>158</v>
      </c>
      <c r="C3" s="101">
        <v>0</v>
      </c>
      <c r="D3" s="101">
        <v>0</v>
      </c>
      <c r="E3" s="68"/>
    </row>
    <row r="4" spans="1:5" ht="18.75" x14ac:dyDescent="0.25">
      <c r="A4" s="30">
        <v>2</v>
      </c>
      <c r="B4" s="67" t="s">
        <v>159</v>
      </c>
      <c r="C4" s="101">
        <v>0</v>
      </c>
      <c r="D4" s="101">
        <v>0</v>
      </c>
      <c r="E4" s="68"/>
    </row>
    <row r="5" spans="1:5" ht="18.75" x14ac:dyDescent="0.25">
      <c r="A5" s="67">
        <v>3</v>
      </c>
      <c r="B5" s="67" t="s">
        <v>160</v>
      </c>
      <c r="C5" s="101">
        <v>0</v>
      </c>
      <c r="D5" s="101">
        <v>0</v>
      </c>
      <c r="E5" s="68"/>
    </row>
    <row r="6" spans="1:5" ht="37.5" x14ac:dyDescent="0.25">
      <c r="A6" s="270">
        <v>4</v>
      </c>
      <c r="B6" s="270" t="s">
        <v>161</v>
      </c>
      <c r="C6" s="190">
        <v>128</v>
      </c>
      <c r="D6" s="101">
        <v>2</v>
      </c>
      <c r="E6" s="68" t="s">
        <v>575</v>
      </c>
    </row>
    <row r="7" spans="1:5" ht="18.75" x14ac:dyDescent="0.25">
      <c r="A7" s="30">
        <v>5</v>
      </c>
      <c r="B7" s="67" t="s">
        <v>162</v>
      </c>
      <c r="C7" s="190">
        <v>0</v>
      </c>
      <c r="D7" s="101">
        <v>0</v>
      </c>
      <c r="E7" s="68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59" t="s">
        <v>128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3" ht="19.5" customHeight="1" x14ac:dyDescent="0.3">
      <c r="A2" s="378" t="s">
        <v>43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3" ht="18.75" x14ac:dyDescent="0.3">
      <c r="A3" s="355" t="s">
        <v>19</v>
      </c>
      <c r="B3" s="369" t="s">
        <v>13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3" ht="19.5" customHeight="1" x14ac:dyDescent="0.25">
      <c r="A4" s="355"/>
      <c r="B4" s="355" t="s">
        <v>14</v>
      </c>
      <c r="C4" s="355" t="s">
        <v>20</v>
      </c>
      <c r="D4" s="355" t="s">
        <v>129</v>
      </c>
      <c r="E4" s="355"/>
      <c r="F4" s="355" t="s">
        <v>15</v>
      </c>
      <c r="G4" s="345" t="s">
        <v>247</v>
      </c>
      <c r="H4" s="355" t="s">
        <v>81</v>
      </c>
      <c r="I4" s="355" t="s">
        <v>85</v>
      </c>
      <c r="J4" s="355" t="s">
        <v>16</v>
      </c>
      <c r="K4" s="355" t="s">
        <v>46</v>
      </c>
      <c r="L4" s="355" t="s">
        <v>17</v>
      </c>
    </row>
    <row r="5" spans="1:13" ht="37.5" customHeight="1" x14ac:dyDescent="0.25">
      <c r="A5" s="355"/>
      <c r="B5" s="355"/>
      <c r="C5" s="355"/>
      <c r="D5" s="181" t="s">
        <v>131</v>
      </c>
      <c r="E5" s="181" t="s">
        <v>130</v>
      </c>
      <c r="F5" s="355"/>
      <c r="G5" s="347"/>
      <c r="H5" s="355"/>
      <c r="I5" s="355"/>
      <c r="J5" s="355"/>
      <c r="K5" s="355"/>
      <c r="L5" s="355"/>
    </row>
    <row r="6" spans="1:13" s="77" customFormat="1" ht="36" customHeight="1" x14ac:dyDescent="0.3">
      <c r="A6" s="183">
        <f>SUM(B6:L6)-A10</f>
        <v>52</v>
      </c>
      <c r="B6" s="103">
        <v>1</v>
      </c>
      <c r="C6" s="103">
        <v>4</v>
      </c>
      <c r="D6" s="103">
        <v>2</v>
      </c>
      <c r="E6" s="103">
        <v>0</v>
      </c>
      <c r="F6" s="103">
        <v>13</v>
      </c>
      <c r="G6" s="103">
        <v>3</v>
      </c>
      <c r="H6" s="103">
        <v>6</v>
      </c>
      <c r="I6" s="103">
        <v>1</v>
      </c>
      <c r="J6" s="103">
        <v>21</v>
      </c>
      <c r="K6" s="103">
        <v>8</v>
      </c>
      <c r="L6" s="103">
        <v>21</v>
      </c>
      <c r="M6" s="90"/>
    </row>
    <row r="7" spans="1:13" ht="18.75" customHeight="1" x14ac:dyDescent="0.3">
      <c r="A7" s="374" t="str">
        <f>IF(A6=B6+C6+D6+E6+F6+G6+H6+I6+J6+K6+L6-A10,"ПРАВИЛЬНО"," НЕПРАВИЛЬНО")</f>
        <v>ПРАВИЛЬНО</v>
      </c>
      <c r="B7" s="375"/>
      <c r="C7" s="376" t="s">
        <v>18</v>
      </c>
      <c r="D7" s="376"/>
      <c r="E7" s="376"/>
      <c r="F7" s="376"/>
      <c r="G7" s="376"/>
      <c r="H7" s="376"/>
      <c r="I7" s="376"/>
      <c r="J7" s="376"/>
      <c r="K7" s="376"/>
      <c r="L7" s="377"/>
      <c r="M7" s="91"/>
    </row>
    <row r="8" spans="1:13" ht="36" customHeight="1" x14ac:dyDescent="0.25">
      <c r="A8" s="104">
        <f>SUM(B8:L8)</f>
        <v>100</v>
      </c>
      <c r="B8" s="104">
        <f>100/A6*(B6-B10)</f>
        <v>1.9230769230769231</v>
      </c>
      <c r="C8" s="104">
        <f>100/A6*(C6-C10)</f>
        <v>7.6923076923076925</v>
      </c>
      <c r="D8" s="104">
        <f>100/A6*(D6-D10)</f>
        <v>3.8461538461538463</v>
      </c>
      <c r="E8" s="104">
        <f>100/A6*(E6-E10)</f>
        <v>0</v>
      </c>
      <c r="F8" s="104">
        <f>100/A6*(F6-F10)</f>
        <v>17.307692307692307</v>
      </c>
      <c r="G8" s="104">
        <f>100/A6*(G6-G10)</f>
        <v>3.8461538461538463</v>
      </c>
      <c r="H8" s="104">
        <f>100/A6*(H6-H10)</f>
        <v>7.6923076923076925</v>
      </c>
      <c r="I8" s="104">
        <f>100/A6*(I6-I10)</f>
        <v>0</v>
      </c>
      <c r="J8" s="104">
        <f>100/A6*(J6-J10)</f>
        <v>30.76923076923077</v>
      </c>
      <c r="K8" s="104">
        <f>100/A6*(K6-K10)</f>
        <v>5.7692307692307692</v>
      </c>
      <c r="L8" s="104">
        <f>100/A6*(L6-L10)</f>
        <v>21.153846153846153</v>
      </c>
      <c r="M8" s="233"/>
    </row>
    <row r="9" spans="1:13" ht="19.5" customHeight="1" x14ac:dyDescent="0.3">
      <c r="A9" s="369" t="s">
        <v>213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91"/>
    </row>
    <row r="10" spans="1:13" s="62" customFormat="1" ht="36" customHeight="1" x14ac:dyDescent="0.25">
      <c r="A10" s="99">
        <f>SUM(B10:L10)</f>
        <v>28</v>
      </c>
      <c r="B10" s="21">
        <v>0</v>
      </c>
      <c r="C10" s="21">
        <v>0</v>
      </c>
      <c r="D10" s="21">
        <v>0</v>
      </c>
      <c r="E10" s="21">
        <v>0</v>
      </c>
      <c r="F10" s="21">
        <v>4</v>
      </c>
      <c r="G10" s="21">
        <v>1</v>
      </c>
      <c r="H10" s="21">
        <v>2</v>
      </c>
      <c r="I10" s="21">
        <v>1</v>
      </c>
      <c r="J10" s="21">
        <v>5</v>
      </c>
      <c r="K10" s="21">
        <v>5</v>
      </c>
      <c r="L10" s="21">
        <v>10</v>
      </c>
    </row>
    <row r="11" spans="1:13" ht="19.5" customHeight="1" x14ac:dyDescent="0.25">
      <c r="A11" s="368" t="s">
        <v>207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</row>
    <row r="12" spans="1:13" s="78" customFormat="1" ht="36" customHeight="1" x14ac:dyDescent="0.3">
      <c r="A12" s="35">
        <f>SUM(B12:L12)</f>
        <v>21</v>
      </c>
      <c r="B12" s="145">
        <v>0</v>
      </c>
      <c r="C12" s="145">
        <v>0</v>
      </c>
      <c r="D12" s="145">
        <v>0</v>
      </c>
      <c r="E12" s="145">
        <v>0</v>
      </c>
      <c r="F12" s="145">
        <v>1</v>
      </c>
      <c r="G12" s="145">
        <v>0</v>
      </c>
      <c r="H12" s="145">
        <v>0</v>
      </c>
      <c r="I12" s="145">
        <v>0</v>
      </c>
      <c r="J12" s="145">
        <v>11</v>
      </c>
      <c r="K12" s="145">
        <v>6</v>
      </c>
      <c r="L12" s="145">
        <v>3</v>
      </c>
    </row>
    <row r="13" spans="1:13" s="78" customFormat="1" ht="18.75" x14ac:dyDescent="0.3"/>
    <row r="14" spans="1:13" s="78" customFormat="1" ht="18.75" x14ac:dyDescent="0.3"/>
    <row r="15" spans="1:13" s="78" customFormat="1" ht="18.75" x14ac:dyDescent="0.3"/>
    <row r="16" spans="1:13" s="78" customFormat="1" ht="18.75" x14ac:dyDescent="0.3"/>
    <row r="17" s="78" customFormat="1" ht="18.75" x14ac:dyDescent="0.3"/>
    <row r="18" s="78" customFormat="1" ht="18.75" x14ac:dyDescent="0.3"/>
    <row r="19" s="78" customFormat="1" ht="18.75" x14ac:dyDescent="0.3"/>
    <row r="20" s="78" customFormat="1" ht="18.75" x14ac:dyDescent="0.3"/>
    <row r="21" s="78" customFormat="1" ht="18.75" x14ac:dyDescent="0.3"/>
    <row r="22" s="78" customFormat="1" ht="18.75" x14ac:dyDescent="0.3"/>
    <row r="23" s="78" customFormat="1" ht="18.75" x14ac:dyDescent="0.3"/>
    <row r="24" s="78" customFormat="1" ht="18.75" x14ac:dyDescent="0.3"/>
    <row r="25" s="78" customFormat="1" ht="18.75" x14ac:dyDescent="0.3"/>
    <row r="26" s="78" customFormat="1" ht="18.75" x14ac:dyDescent="0.3"/>
    <row r="27" s="78" customFormat="1" ht="18.75" x14ac:dyDescent="0.3"/>
    <row r="28" s="78" customFormat="1" ht="18.75" x14ac:dyDescent="0.3"/>
    <row r="29" s="78" customFormat="1" ht="18.75" x14ac:dyDescent="0.3"/>
    <row r="30" s="78" customFormat="1" ht="18.75" x14ac:dyDescent="0.3"/>
    <row r="31" s="78" customFormat="1" ht="18.75" x14ac:dyDescent="0.3"/>
    <row r="32" s="78" customFormat="1" ht="18.75" x14ac:dyDescent="0.3"/>
    <row r="33" s="78" customFormat="1" ht="18.75" x14ac:dyDescent="0.3"/>
    <row r="34" s="78" customFormat="1" ht="18.75" x14ac:dyDescent="0.3"/>
    <row r="35" s="78" customFormat="1" ht="18.75" x14ac:dyDescent="0.3"/>
    <row r="36" s="78" customFormat="1" ht="18.75" x14ac:dyDescent="0.3"/>
    <row r="37" s="78" customFormat="1" ht="18.75" x14ac:dyDescent="0.3"/>
    <row r="38" s="78" customFormat="1" ht="18.75" x14ac:dyDescent="0.3"/>
    <row r="39" s="78" customFormat="1" ht="18.75" x14ac:dyDescent="0.3"/>
    <row r="40" s="78" customFormat="1" ht="18.75" x14ac:dyDescent="0.3"/>
    <row r="41" s="78" customFormat="1" ht="18.75" x14ac:dyDescent="0.3"/>
    <row r="42" s="78" customFormat="1" ht="18.75" x14ac:dyDescent="0.3"/>
    <row r="43" s="78" customFormat="1" ht="18.75" x14ac:dyDescent="0.3"/>
    <row r="44" s="78" customFormat="1" ht="18.75" x14ac:dyDescent="0.3"/>
    <row r="45" s="78" customFormat="1" ht="18.75" x14ac:dyDescent="0.3"/>
    <row r="46" s="78" customFormat="1" ht="18.75" x14ac:dyDescent="0.3"/>
    <row r="47" s="78" customFormat="1" ht="18.75" x14ac:dyDescent="0.3"/>
    <row r="48" s="78" customFormat="1" ht="18.75" x14ac:dyDescent="0.3"/>
    <row r="49" s="78" customFormat="1" ht="18.75" x14ac:dyDescent="0.3"/>
    <row r="50" s="78" customFormat="1" ht="18.75" x14ac:dyDescent="0.3"/>
    <row r="51" s="78" customFormat="1" ht="18.75" x14ac:dyDescent="0.3"/>
    <row r="52" s="78" customFormat="1" ht="18.75" x14ac:dyDescent="0.3"/>
    <row r="53" s="78" customFormat="1" ht="18.75" x14ac:dyDescent="0.3"/>
    <row r="54" s="79" customFormat="1" x14ac:dyDescent="0.25"/>
    <row r="55" s="79" customFormat="1" x14ac:dyDescent="0.25"/>
    <row r="56" s="79" customFormat="1" x14ac:dyDescent="0.25"/>
    <row r="57" s="79" customFormat="1" x14ac:dyDescent="0.25"/>
    <row r="58" s="79" customFormat="1" x14ac:dyDescent="0.25"/>
    <row r="59" s="79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Normal="100" zoomScaleSheetLayoutView="100" workbookViewId="0">
      <selection activeCell="A3" sqref="A3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44" t="s">
        <v>44</v>
      </c>
      <c r="B1" s="344"/>
      <c r="C1" s="344"/>
    </row>
    <row r="2" spans="1:4" ht="18.75" customHeight="1" x14ac:dyDescent="0.25">
      <c r="A2" s="181" t="s">
        <v>1</v>
      </c>
      <c r="B2" s="181" t="s">
        <v>2</v>
      </c>
      <c r="C2" s="181" t="s">
        <v>47</v>
      </c>
    </row>
    <row r="3" spans="1:4" ht="18.75" customHeight="1" x14ac:dyDescent="0.25">
      <c r="A3" s="28" t="s">
        <v>199</v>
      </c>
      <c r="B3" s="99">
        <f>SUM(B6:B14)</f>
        <v>44</v>
      </c>
      <c r="C3" s="93">
        <f>SUM(B6:B14)</f>
        <v>44</v>
      </c>
      <c r="D3" s="106">
        <f>SUM(B6:B14)-B4</f>
        <v>31</v>
      </c>
    </row>
    <row r="4" spans="1:4" ht="55.5" customHeight="1" x14ac:dyDescent="0.25">
      <c r="A4" s="95" t="s">
        <v>215</v>
      </c>
      <c r="B4" s="58">
        <v>13</v>
      </c>
      <c r="C4" s="92"/>
      <c r="D4" s="106"/>
    </row>
    <row r="5" spans="1:4" ht="18.75" x14ac:dyDescent="0.25">
      <c r="A5" s="184" t="s">
        <v>0</v>
      </c>
      <c r="B5" s="85"/>
      <c r="C5" s="86"/>
    </row>
    <row r="6" spans="1:4" ht="18.75" x14ac:dyDescent="0.25">
      <c r="A6" s="29" t="s">
        <v>204</v>
      </c>
      <c r="B6" s="21">
        <v>21</v>
      </c>
      <c r="C6" s="31">
        <f>100/B3*B6</f>
        <v>47.727272727272734</v>
      </c>
    </row>
    <row r="7" spans="1:4" ht="18.75" customHeight="1" x14ac:dyDescent="0.25">
      <c r="A7" s="29" t="s">
        <v>21</v>
      </c>
      <c r="B7" s="21">
        <v>5</v>
      </c>
      <c r="C7" s="31">
        <f>100/B3*B7</f>
        <v>11.363636363636365</v>
      </c>
    </row>
    <row r="8" spans="1:4" ht="18.75" customHeight="1" x14ac:dyDescent="0.25">
      <c r="A8" s="29" t="s">
        <v>203</v>
      </c>
      <c r="B8" s="21">
        <v>4</v>
      </c>
      <c r="C8" s="31">
        <f>100/B3*B8</f>
        <v>9.0909090909090917</v>
      </c>
    </row>
    <row r="9" spans="1:4" ht="18.75" customHeight="1" x14ac:dyDescent="0.25">
      <c r="A9" s="29" t="s">
        <v>22</v>
      </c>
      <c r="B9" s="21">
        <v>6</v>
      </c>
      <c r="C9" s="31">
        <f>100/B3*B9</f>
        <v>13.636363636363637</v>
      </c>
    </row>
    <row r="10" spans="1:4" ht="18.75" customHeight="1" x14ac:dyDescent="0.25">
      <c r="A10" s="29" t="s">
        <v>23</v>
      </c>
      <c r="B10" s="21">
        <v>1</v>
      </c>
      <c r="C10" s="31">
        <f>100/B3*B10</f>
        <v>2.2727272727272729</v>
      </c>
    </row>
    <row r="11" spans="1:4" ht="18.75" customHeight="1" x14ac:dyDescent="0.25">
      <c r="A11" s="29" t="s">
        <v>24</v>
      </c>
      <c r="B11" s="21">
        <v>4</v>
      </c>
      <c r="C11" s="31">
        <f>100/B3*B11</f>
        <v>9.0909090909090917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3</v>
      </c>
      <c r="C14" s="31">
        <f>100/B3*B14</f>
        <v>6.8181818181818183</v>
      </c>
    </row>
    <row r="15" spans="1:4" ht="18.75" x14ac:dyDescent="0.25">
      <c r="A15" s="184" t="s">
        <v>27</v>
      </c>
      <c r="B15" s="87">
        <f>SUM(B16,B18,B19,B20)</f>
        <v>31</v>
      </c>
      <c r="C15" s="88" t="str">
        <f>IF(B15=D3,"ПРАВИЛЬНО","НЕПРАВИЛЬНО")</f>
        <v>ПРАВИЛЬНО</v>
      </c>
    </row>
    <row r="16" spans="1:4" ht="18.75" customHeight="1" x14ac:dyDescent="0.25">
      <c r="A16" s="29" t="s">
        <v>270</v>
      </c>
      <c r="B16" s="36">
        <v>14</v>
      </c>
      <c r="C16" s="31">
        <f>100/D3*B16</f>
        <v>45.161290322580641</v>
      </c>
    </row>
    <row r="17" spans="1:3" ht="56.25" customHeight="1" x14ac:dyDescent="0.25">
      <c r="A17" s="33" t="s">
        <v>212</v>
      </c>
      <c r="B17" s="37">
        <v>7</v>
      </c>
      <c r="C17" s="31">
        <f>100/D3*B17</f>
        <v>22.58064516129032</v>
      </c>
    </row>
    <row r="18" spans="1:3" ht="18.75" customHeight="1" x14ac:dyDescent="0.25">
      <c r="A18" s="29" t="s">
        <v>28</v>
      </c>
      <c r="B18" s="37">
        <v>3</v>
      </c>
      <c r="C18" s="31">
        <f>100/D3*B18</f>
        <v>9.6774193548387082</v>
      </c>
    </row>
    <row r="19" spans="1:3" ht="18.75" customHeight="1" x14ac:dyDescent="0.25">
      <c r="A19" s="29" t="s">
        <v>29</v>
      </c>
      <c r="B19" s="37">
        <v>12</v>
      </c>
      <c r="C19" s="31">
        <f>100/D3*B19</f>
        <v>38.709677419354833</v>
      </c>
    </row>
    <row r="20" spans="1:3" ht="18.75" customHeight="1" x14ac:dyDescent="0.25">
      <c r="A20" s="29" t="s">
        <v>30</v>
      </c>
      <c r="B20" s="37">
        <v>2</v>
      </c>
      <c r="C20" s="31">
        <f>100/D3*B20</f>
        <v>6.4516129032258061</v>
      </c>
    </row>
    <row r="21" spans="1:3" ht="18.75" x14ac:dyDescent="0.25">
      <c r="A21" s="184" t="s">
        <v>31</v>
      </c>
      <c r="B21" s="87">
        <f>SUM(B22:B25)</f>
        <v>44</v>
      </c>
      <c r="C21" s="88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1</v>
      </c>
      <c r="C22" s="31">
        <f>100/B3*B22</f>
        <v>2.2727272727272729</v>
      </c>
    </row>
    <row r="23" spans="1:3" ht="18.75" x14ac:dyDescent="0.25">
      <c r="A23" s="29" t="s">
        <v>33</v>
      </c>
      <c r="B23" s="37">
        <v>18</v>
      </c>
      <c r="C23" s="31">
        <f>100/B3*B23</f>
        <v>40.909090909090914</v>
      </c>
    </row>
    <row r="24" spans="1:3" ht="18.75" x14ac:dyDescent="0.25">
      <c r="A24" s="29" t="s">
        <v>34</v>
      </c>
      <c r="B24" s="37">
        <v>8</v>
      </c>
      <c r="C24" s="31">
        <f>100/B3*B24</f>
        <v>18.181818181818183</v>
      </c>
    </row>
    <row r="25" spans="1:3" ht="18.75" customHeight="1" x14ac:dyDescent="0.25">
      <c r="A25" s="29" t="s">
        <v>35</v>
      </c>
      <c r="B25" s="37">
        <v>17</v>
      </c>
      <c r="C25" s="31">
        <f>100/B3*B25</f>
        <v>38.63636363636364</v>
      </c>
    </row>
    <row r="26" spans="1:3" ht="18.75" x14ac:dyDescent="0.25">
      <c r="A26" s="184" t="s">
        <v>132</v>
      </c>
      <c r="B26" s="87">
        <f>SUM(B27:B30)</f>
        <v>31</v>
      </c>
      <c r="C26" s="88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5</v>
      </c>
      <c r="C27" s="31">
        <f>100/D3*B27</f>
        <v>16.129032258064516</v>
      </c>
    </row>
    <row r="28" spans="1:3" ht="18.75" customHeight="1" x14ac:dyDescent="0.25">
      <c r="A28" s="34" t="s">
        <v>36</v>
      </c>
      <c r="B28" s="37">
        <v>1</v>
      </c>
      <c r="C28" s="31">
        <f>100/D3*B28</f>
        <v>3.225806451612903</v>
      </c>
    </row>
    <row r="29" spans="1:3" ht="18.75" customHeight="1" x14ac:dyDescent="0.25">
      <c r="A29" s="34" t="s">
        <v>37</v>
      </c>
      <c r="B29" s="37">
        <v>6</v>
      </c>
      <c r="C29" s="31">
        <f>100/D3*B29</f>
        <v>19.354838709677416</v>
      </c>
    </row>
    <row r="30" spans="1:3" ht="18.75" customHeight="1" x14ac:dyDescent="0.25">
      <c r="A30" s="34" t="s">
        <v>38</v>
      </c>
      <c r="B30" s="37">
        <v>19</v>
      </c>
      <c r="C30" s="31">
        <f>100/D3*B30</f>
        <v>61.29032258064516</v>
      </c>
    </row>
    <row r="31" spans="1:3" ht="18.75" x14ac:dyDescent="0.25">
      <c r="A31" s="89" t="s">
        <v>133</v>
      </c>
      <c r="B31" s="87">
        <f>SUM(B32:B35)</f>
        <v>31</v>
      </c>
      <c r="C31" s="88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16</v>
      </c>
      <c r="C32" s="31">
        <f>100/D3*B32</f>
        <v>51.612903225806448</v>
      </c>
    </row>
    <row r="33" spans="1:3" ht="18.75" customHeight="1" x14ac:dyDescent="0.25">
      <c r="A33" s="29" t="s">
        <v>36</v>
      </c>
      <c r="B33" s="37">
        <v>2</v>
      </c>
      <c r="C33" s="31">
        <f>100/D3*B33</f>
        <v>6.4516129032258061</v>
      </c>
    </row>
    <row r="34" spans="1:3" ht="18.75" customHeight="1" x14ac:dyDescent="0.25">
      <c r="A34" s="29" t="s">
        <v>37</v>
      </c>
      <c r="B34" s="37">
        <v>10</v>
      </c>
      <c r="C34" s="31">
        <f>100/D3*B34</f>
        <v>32.258064516129032</v>
      </c>
    </row>
    <row r="35" spans="1:3" ht="18.75" customHeight="1" x14ac:dyDescent="0.25">
      <c r="A35" s="29" t="s">
        <v>38</v>
      </c>
      <c r="B35" s="37">
        <v>3</v>
      </c>
      <c r="C35" s="31">
        <f>100/D3*B35</f>
        <v>9.6774193548387082</v>
      </c>
    </row>
    <row r="36" spans="1:3" ht="18.75" x14ac:dyDescent="0.25">
      <c r="A36" s="184" t="s">
        <v>39</v>
      </c>
      <c r="B36" s="87">
        <f>SUM(B37:B38)</f>
        <v>31</v>
      </c>
      <c r="C36" s="88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24</v>
      </c>
      <c r="C37" s="31">
        <f>100/D3*B37</f>
        <v>77.419354838709666</v>
      </c>
    </row>
    <row r="38" spans="1:3" ht="18.75" customHeight="1" x14ac:dyDescent="0.25">
      <c r="A38" s="29" t="s">
        <v>41</v>
      </c>
      <c r="B38" s="37">
        <v>7</v>
      </c>
      <c r="C38" s="31">
        <f>100/D3*B38</f>
        <v>22.58064516129032</v>
      </c>
    </row>
    <row r="39" spans="1:3" ht="18.75" x14ac:dyDescent="0.3">
      <c r="A39" s="22"/>
      <c r="B39" s="25"/>
      <c r="C39" s="26"/>
    </row>
  </sheetData>
  <sheetProtection algorithmName="SHA-512" hashValue="84pbjVCF20Ga1sOTGDkNqLm8YE9zs4yYsoAmijPylbdis7TEIlJiQnOCYgiZ76ArbRlQczSoeouwoqqeY0Fq6w==" saltValue="8j4ak8UAYYt/7OJCDzcIgQ==" spinCount="100000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Normal="60" zoomScaleSheetLayoutView="100" workbookViewId="0">
      <selection activeCell="F5" sqref="F5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223</v>
      </c>
      <c r="B1" s="1"/>
      <c r="C1" s="1"/>
      <c r="D1" s="1"/>
    </row>
    <row r="2" spans="1:6" ht="19.5" thickBot="1" x14ac:dyDescent="0.35">
      <c r="A2" s="2" t="s">
        <v>245</v>
      </c>
    </row>
    <row r="3" spans="1:6" ht="37.5" customHeight="1" x14ac:dyDescent="0.25">
      <c r="A3" s="191">
        <v>1</v>
      </c>
      <c r="B3" s="281" t="s">
        <v>255</v>
      </c>
      <c r="C3" s="282"/>
      <c r="D3" s="282"/>
      <c r="E3" s="283"/>
      <c r="F3" s="159" t="s">
        <v>486</v>
      </c>
    </row>
    <row r="4" spans="1:6" ht="31.5" x14ac:dyDescent="0.25">
      <c r="A4" s="192">
        <v>2</v>
      </c>
      <c r="B4" s="284" t="s">
        <v>224</v>
      </c>
      <c r="C4" s="285"/>
      <c r="D4" s="285"/>
      <c r="E4" s="286"/>
      <c r="F4" s="287" t="s">
        <v>487</v>
      </c>
    </row>
    <row r="5" spans="1:6" ht="88.5" customHeight="1" x14ac:dyDescent="0.25">
      <c r="A5" s="193">
        <v>4</v>
      </c>
      <c r="B5" s="159" t="s">
        <v>253</v>
      </c>
      <c r="C5" s="288"/>
      <c r="D5" s="289"/>
      <c r="E5" s="290"/>
      <c r="F5" s="291" t="s">
        <v>578</v>
      </c>
    </row>
    <row r="6" spans="1:6" ht="37.5" customHeight="1" x14ac:dyDescent="0.25">
      <c r="A6" s="193">
        <v>5</v>
      </c>
      <c r="B6" s="274" t="s">
        <v>256</v>
      </c>
      <c r="C6" s="288"/>
      <c r="D6" s="288"/>
      <c r="E6" s="290"/>
      <c r="F6" s="159" t="s">
        <v>488</v>
      </c>
    </row>
    <row r="7" spans="1:6" ht="141.75" x14ac:dyDescent="0.25">
      <c r="A7" s="193">
        <v>6</v>
      </c>
      <c r="B7" s="159" t="s">
        <v>254</v>
      </c>
      <c r="C7" s="288"/>
      <c r="D7" s="288"/>
      <c r="E7" s="290"/>
      <c r="F7" s="291" t="s">
        <v>579</v>
      </c>
    </row>
    <row r="8" spans="1:6" ht="115.5" customHeight="1" x14ac:dyDescent="0.25">
      <c r="A8" s="193">
        <v>7</v>
      </c>
      <c r="B8" s="159" t="s">
        <v>249</v>
      </c>
      <c r="C8" s="288"/>
      <c r="D8" s="288"/>
      <c r="E8" s="290"/>
      <c r="F8" s="291" t="s">
        <v>580</v>
      </c>
    </row>
    <row r="9" spans="1:6" ht="111" customHeight="1" x14ac:dyDescent="0.25">
      <c r="A9" s="193">
        <v>8</v>
      </c>
      <c r="B9" s="159" t="s">
        <v>250</v>
      </c>
      <c r="C9" s="288"/>
      <c r="D9" s="288"/>
      <c r="E9" s="290"/>
      <c r="F9" s="291" t="s">
        <v>581</v>
      </c>
    </row>
    <row r="10" spans="1:6" ht="400.5" customHeight="1" x14ac:dyDescent="0.25">
      <c r="A10" s="193">
        <v>9</v>
      </c>
      <c r="B10" s="159" t="s">
        <v>248</v>
      </c>
      <c r="C10" s="288"/>
      <c r="D10" s="288"/>
      <c r="E10" s="290"/>
      <c r="F10" s="291" t="s">
        <v>582</v>
      </c>
    </row>
    <row r="11" spans="1:6" ht="88.5" customHeight="1" x14ac:dyDescent="0.25">
      <c r="A11" s="193">
        <v>10</v>
      </c>
      <c r="B11" s="159" t="s">
        <v>252</v>
      </c>
      <c r="C11" s="288"/>
      <c r="D11" s="288"/>
      <c r="E11" s="290"/>
      <c r="F11" s="291" t="s">
        <v>583</v>
      </c>
    </row>
    <row r="12" spans="1:6" ht="268.5" thickBot="1" x14ac:dyDescent="0.3">
      <c r="A12" s="194">
        <v>11</v>
      </c>
      <c r="B12" s="292" t="s">
        <v>251</v>
      </c>
      <c r="C12" s="293"/>
      <c r="D12" s="293"/>
      <c r="E12" s="294"/>
      <c r="F12" s="295" t="s">
        <v>584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BreakPreview" zoomScaleNormal="100" zoomScaleSheetLayoutView="100" workbookViewId="0">
      <selection activeCell="D4" sqref="D4:F8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379" t="s">
        <v>134</v>
      </c>
      <c r="B1" s="379"/>
      <c r="C1" s="379"/>
      <c r="D1" s="379"/>
      <c r="E1" s="379"/>
      <c r="F1" s="379"/>
    </row>
    <row r="2" spans="1:6" ht="98.25" customHeight="1" x14ac:dyDescent="0.25">
      <c r="A2" s="178" t="s">
        <v>136</v>
      </c>
      <c r="B2" s="178" t="s">
        <v>137</v>
      </c>
      <c r="C2" s="178" t="s">
        <v>135</v>
      </c>
      <c r="D2" s="178" t="s">
        <v>136</v>
      </c>
      <c r="E2" s="178" t="s">
        <v>137</v>
      </c>
      <c r="F2" s="178" t="s">
        <v>135</v>
      </c>
    </row>
    <row r="3" spans="1:6" ht="37.5" x14ac:dyDescent="0.25">
      <c r="A3" s="76" t="s">
        <v>138</v>
      </c>
      <c r="B3" s="35">
        <f>B4+B5+B6+B7+B8+B9</f>
        <v>4</v>
      </c>
      <c r="C3" s="99"/>
      <c r="D3" s="76" t="s">
        <v>139</v>
      </c>
      <c r="E3" s="35">
        <f>E4+E5+E6+E7+E8+E9</f>
        <v>10</v>
      </c>
      <c r="F3" s="99"/>
    </row>
    <row r="4" spans="1:6" ht="100.5" customHeight="1" x14ac:dyDescent="0.25">
      <c r="A4" s="246" t="s">
        <v>536</v>
      </c>
      <c r="B4" s="244">
        <v>2</v>
      </c>
      <c r="C4" s="163" t="s">
        <v>525</v>
      </c>
      <c r="D4" s="243" t="s">
        <v>526</v>
      </c>
      <c r="E4" s="244">
        <v>3</v>
      </c>
      <c r="F4" s="163" t="s">
        <v>527</v>
      </c>
    </row>
    <row r="5" spans="1:6" ht="102" customHeight="1" x14ac:dyDescent="0.25">
      <c r="A5" s="243" t="s">
        <v>537</v>
      </c>
      <c r="B5" s="244">
        <v>1</v>
      </c>
      <c r="C5" s="163" t="s">
        <v>525</v>
      </c>
      <c r="D5" s="243" t="s">
        <v>528</v>
      </c>
      <c r="E5" s="244">
        <v>1</v>
      </c>
      <c r="F5" s="163" t="s">
        <v>529</v>
      </c>
    </row>
    <row r="6" spans="1:6" ht="110.25" x14ac:dyDescent="0.25">
      <c r="A6" s="243" t="s">
        <v>535</v>
      </c>
      <c r="B6" s="244">
        <v>1</v>
      </c>
      <c r="C6" s="163" t="s">
        <v>534</v>
      </c>
      <c r="D6" s="243" t="s">
        <v>530</v>
      </c>
      <c r="E6" s="244">
        <v>1</v>
      </c>
      <c r="F6" s="163" t="s">
        <v>531</v>
      </c>
    </row>
    <row r="7" spans="1:6" ht="78.75" x14ac:dyDescent="0.25">
      <c r="A7" s="245"/>
      <c r="B7" s="244"/>
      <c r="C7" s="174"/>
      <c r="D7" s="243" t="s">
        <v>532</v>
      </c>
      <c r="E7" s="244">
        <v>1</v>
      </c>
      <c r="F7" s="163" t="s">
        <v>531</v>
      </c>
    </row>
    <row r="8" spans="1:6" ht="78.75" x14ac:dyDescent="0.25">
      <c r="A8" s="245"/>
      <c r="B8" s="244"/>
      <c r="C8" s="174"/>
      <c r="D8" s="243" t="s">
        <v>533</v>
      </c>
      <c r="E8" s="244">
        <v>4</v>
      </c>
      <c r="F8" s="163" t="s">
        <v>531</v>
      </c>
    </row>
    <row r="9" spans="1:6" ht="15.75" x14ac:dyDescent="0.25">
      <c r="A9" s="245"/>
      <c r="B9" s="244"/>
      <c r="C9" s="174"/>
      <c r="D9" s="245"/>
      <c r="E9" s="244"/>
      <c r="F9" s="163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K12" sqref="K12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17" t="s">
        <v>48</v>
      </c>
      <c r="B1" s="317"/>
      <c r="C1" s="317"/>
      <c r="D1" s="317"/>
      <c r="E1" s="317"/>
    </row>
    <row r="2" spans="1:5" ht="18.75" x14ac:dyDescent="0.25">
      <c r="A2" s="355" t="s">
        <v>49</v>
      </c>
      <c r="B2" s="380" t="s">
        <v>50</v>
      </c>
      <c r="C2" s="380"/>
      <c r="D2" s="380"/>
      <c r="E2" s="380"/>
    </row>
    <row r="3" spans="1:5" ht="57.75" customHeight="1" x14ac:dyDescent="0.25">
      <c r="A3" s="355"/>
      <c r="B3" s="180" t="s">
        <v>51</v>
      </c>
      <c r="C3" s="180" t="s">
        <v>54</v>
      </c>
      <c r="D3" s="179" t="s">
        <v>53</v>
      </c>
      <c r="E3" s="181" t="s">
        <v>52</v>
      </c>
    </row>
    <row r="4" spans="1:5" ht="18.75" x14ac:dyDescent="0.25">
      <c r="A4" s="30" t="s">
        <v>79</v>
      </c>
      <c r="B4" s="21">
        <v>0</v>
      </c>
      <c r="C4" s="81">
        <v>0</v>
      </c>
      <c r="D4" s="101">
        <v>0</v>
      </c>
      <c r="E4" s="101">
        <v>0</v>
      </c>
    </row>
    <row r="5" spans="1:5" ht="18.75" x14ac:dyDescent="0.25">
      <c r="A5" s="33" t="s">
        <v>83</v>
      </c>
      <c r="B5" s="24">
        <v>0</v>
      </c>
      <c r="C5" s="81">
        <v>0</v>
      </c>
      <c r="D5" s="101">
        <v>0</v>
      </c>
      <c r="E5" s="101">
        <v>0</v>
      </c>
    </row>
    <row r="6" spans="1:5" ht="18.75" x14ac:dyDescent="0.25">
      <c r="A6" s="53" t="s">
        <v>200</v>
      </c>
      <c r="B6" s="81">
        <v>0</v>
      </c>
      <c r="C6" s="81">
        <v>0</v>
      </c>
      <c r="D6" s="101">
        <v>0</v>
      </c>
      <c r="E6" s="101">
        <v>0</v>
      </c>
    </row>
    <row r="7" spans="1:5" ht="18.75" x14ac:dyDescent="0.25">
      <c r="A7" s="53" t="s">
        <v>80</v>
      </c>
      <c r="B7" s="81">
        <v>0</v>
      </c>
      <c r="C7" s="81">
        <v>0</v>
      </c>
      <c r="D7" s="101">
        <v>0</v>
      </c>
      <c r="E7" s="101">
        <v>0</v>
      </c>
    </row>
    <row r="8" spans="1:5" ht="18.75" x14ac:dyDescent="0.25">
      <c r="A8" s="33" t="s">
        <v>208</v>
      </c>
      <c r="B8" s="24">
        <v>0</v>
      </c>
      <c r="C8" s="81">
        <v>0</v>
      </c>
      <c r="D8" s="101">
        <v>0</v>
      </c>
      <c r="E8" s="80">
        <v>0</v>
      </c>
    </row>
    <row r="9" spans="1:5" ht="18.75" x14ac:dyDescent="0.25">
      <c r="A9" s="53" t="s">
        <v>84</v>
      </c>
      <c r="B9" s="101">
        <v>0</v>
      </c>
      <c r="C9" s="81">
        <v>0</v>
      </c>
      <c r="D9" s="101">
        <v>1</v>
      </c>
      <c r="E9" s="101">
        <v>0</v>
      </c>
    </row>
    <row r="10" spans="1:5" ht="18.75" x14ac:dyDescent="0.25">
      <c r="A10" s="53" t="s">
        <v>82</v>
      </c>
      <c r="B10" s="81">
        <v>0</v>
      </c>
      <c r="C10" s="81">
        <v>0</v>
      </c>
      <c r="D10" s="101">
        <v>0</v>
      </c>
      <c r="E10" s="101">
        <v>0</v>
      </c>
    </row>
    <row r="11" spans="1:5" ht="18.75" x14ac:dyDescent="0.25">
      <c r="A11" s="53" t="s">
        <v>86</v>
      </c>
      <c r="B11" s="81">
        <v>0</v>
      </c>
      <c r="C11" s="81">
        <v>0</v>
      </c>
      <c r="D11" s="101">
        <v>0</v>
      </c>
      <c r="E11" s="101">
        <v>0</v>
      </c>
    </row>
    <row r="12" spans="1:5" ht="18.75" x14ac:dyDescent="0.25">
      <c r="A12" s="53" t="s">
        <v>87</v>
      </c>
      <c r="B12" s="81">
        <v>0</v>
      </c>
      <c r="C12" s="81">
        <v>0</v>
      </c>
      <c r="D12" s="101">
        <v>1</v>
      </c>
      <c r="E12" s="101">
        <v>0</v>
      </c>
    </row>
    <row r="13" spans="1:5" ht="18.75" x14ac:dyDescent="0.25">
      <c r="A13" s="53" t="s">
        <v>201</v>
      </c>
      <c r="B13" s="81">
        <v>0</v>
      </c>
      <c r="C13" s="81">
        <v>0</v>
      </c>
      <c r="D13" s="101">
        <v>0</v>
      </c>
      <c r="E13" s="101">
        <v>0</v>
      </c>
    </row>
    <row r="14" spans="1:5" ht="37.5" x14ac:dyDescent="0.25">
      <c r="A14" s="33" t="s">
        <v>202</v>
      </c>
      <c r="B14" s="81">
        <v>0</v>
      </c>
      <c r="C14" s="81">
        <v>0</v>
      </c>
      <c r="D14" s="101">
        <v>0</v>
      </c>
      <c r="E14" s="101">
        <v>0</v>
      </c>
    </row>
    <row r="15" spans="1:5" ht="18.75" x14ac:dyDescent="0.25">
      <c r="A15" s="67" t="s">
        <v>81</v>
      </c>
      <c r="B15" s="101">
        <v>0</v>
      </c>
      <c r="C15" s="81">
        <v>0</v>
      </c>
      <c r="D15" s="101">
        <v>2</v>
      </c>
      <c r="E15" s="101">
        <v>0</v>
      </c>
    </row>
    <row r="16" spans="1:5" ht="18.75" x14ac:dyDescent="0.25">
      <c r="A16" s="53" t="s">
        <v>85</v>
      </c>
      <c r="B16" s="81">
        <v>0</v>
      </c>
      <c r="C16" s="81">
        <v>0</v>
      </c>
      <c r="D16" s="101">
        <v>0</v>
      </c>
      <c r="E16" s="101">
        <v>0</v>
      </c>
    </row>
    <row r="17" spans="1:5" ht="18.75" x14ac:dyDescent="0.25">
      <c r="A17" s="185" t="s">
        <v>88</v>
      </c>
      <c r="B17" s="82">
        <f>B4+B5+B6+B7+B8+B9+B10+B11+B12+B13+B14+B15+B16</f>
        <v>0</v>
      </c>
      <c r="C17" s="35">
        <f>C4+C5+C6+C7+C8+C9+C10+C11+C12+C13+C14+C15+C16</f>
        <v>0</v>
      </c>
      <c r="D17" s="35">
        <f>D4+D5+D6+D7+D8+D9+D10+D11+D12+D13+D14+D15+D16</f>
        <v>4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4" zoomScaleNormal="100" zoomScaleSheetLayoutView="100" workbookViewId="0">
      <selection activeCell="C16" sqref="C16:H16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44" t="s">
        <v>89</v>
      </c>
      <c r="B1" s="344"/>
      <c r="C1" s="344"/>
      <c r="D1" s="344"/>
      <c r="E1" s="344"/>
      <c r="F1" s="344"/>
      <c r="G1" s="344"/>
      <c r="H1" s="344"/>
    </row>
    <row r="2" spans="1:9" s="4" customFormat="1" ht="18.75" x14ac:dyDescent="0.3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45" t="s">
        <v>62</v>
      </c>
      <c r="B3" s="348" t="s">
        <v>78</v>
      </c>
      <c r="C3" s="351" t="s">
        <v>191</v>
      </c>
      <c r="D3" s="352"/>
      <c r="E3" s="351" t="s">
        <v>210</v>
      </c>
      <c r="F3" s="352"/>
      <c r="G3" s="355" t="s">
        <v>0</v>
      </c>
      <c r="H3" s="355"/>
    </row>
    <row r="4" spans="1:9" s="1" customFormat="1" ht="54" customHeight="1" x14ac:dyDescent="0.3">
      <c r="A4" s="346"/>
      <c r="B4" s="349"/>
      <c r="C4" s="353"/>
      <c r="D4" s="354"/>
      <c r="E4" s="353"/>
      <c r="F4" s="350"/>
      <c r="G4" s="355" t="s">
        <v>192</v>
      </c>
      <c r="H4" s="355" t="s">
        <v>211</v>
      </c>
    </row>
    <row r="5" spans="1:9" s="1" customFormat="1" ht="18.75" hidden="1" customHeight="1" x14ac:dyDescent="0.3">
      <c r="A5" s="346"/>
      <c r="B5" s="349"/>
      <c r="C5" s="40"/>
      <c r="D5" s="40"/>
      <c r="E5" s="40"/>
      <c r="F5" s="41"/>
      <c r="G5" s="355"/>
      <c r="H5" s="355"/>
    </row>
    <row r="6" spans="1:9" s="1" customFormat="1" ht="21.75" customHeight="1" x14ac:dyDescent="0.3">
      <c r="A6" s="347"/>
      <c r="B6" s="350"/>
      <c r="C6" s="181" t="s">
        <v>59</v>
      </c>
      <c r="D6" s="181" t="s">
        <v>90</v>
      </c>
      <c r="E6" s="181" t="s">
        <v>59</v>
      </c>
      <c r="F6" s="184" t="s">
        <v>90</v>
      </c>
      <c r="G6" s="355"/>
      <c r="H6" s="355"/>
    </row>
    <row r="7" spans="1:9" s="1" customFormat="1" ht="39" customHeight="1" x14ac:dyDescent="0.3">
      <c r="A7" s="42">
        <v>1</v>
      </c>
      <c r="B7" s="43" t="s">
        <v>60</v>
      </c>
      <c r="C7" s="182">
        <v>15</v>
      </c>
      <c r="D7" s="182">
        <v>15</v>
      </c>
      <c r="E7" s="182">
        <v>382</v>
      </c>
      <c r="F7" s="182">
        <v>400</v>
      </c>
      <c r="G7" s="182">
        <v>0</v>
      </c>
      <c r="H7" s="182">
        <v>0</v>
      </c>
    </row>
    <row r="8" spans="1:9" s="1" customFormat="1" ht="39" customHeight="1" x14ac:dyDescent="0.3">
      <c r="A8" s="42">
        <v>2</v>
      </c>
      <c r="B8" s="43" t="s">
        <v>61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</row>
    <row r="9" spans="1:9" s="1" customFormat="1" ht="19.5" customHeight="1" x14ac:dyDescent="0.3">
      <c r="A9" s="332">
        <v>3</v>
      </c>
      <c r="B9" s="96" t="s">
        <v>69</v>
      </c>
      <c r="C9" s="334">
        <v>2</v>
      </c>
      <c r="D9" s="334">
        <v>2</v>
      </c>
      <c r="E9" s="336">
        <v>86</v>
      </c>
      <c r="F9" s="337"/>
      <c r="G9" s="334">
        <v>0</v>
      </c>
      <c r="H9" s="94">
        <v>0</v>
      </c>
    </row>
    <row r="10" spans="1:9" s="1" customFormat="1" ht="18.75" customHeight="1" x14ac:dyDescent="0.3">
      <c r="A10" s="333"/>
      <c r="B10" s="96" t="s">
        <v>92</v>
      </c>
      <c r="C10" s="335"/>
      <c r="D10" s="335"/>
      <c r="E10" s="182">
        <v>27</v>
      </c>
      <c r="F10" s="182">
        <v>42</v>
      </c>
      <c r="G10" s="335"/>
      <c r="H10" s="182">
        <v>0</v>
      </c>
    </row>
    <row r="11" spans="1:9" s="1" customFormat="1" ht="56.25" customHeight="1" x14ac:dyDescent="0.3">
      <c r="A11" s="42">
        <v>4</v>
      </c>
      <c r="B11" s="44" t="s">
        <v>70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</row>
    <row r="12" spans="1:9" s="1" customFormat="1" ht="56.25" x14ac:dyDescent="0.3">
      <c r="A12" s="42">
        <v>5</v>
      </c>
      <c r="B12" s="43" t="s">
        <v>71</v>
      </c>
      <c r="C12" s="182">
        <v>18</v>
      </c>
      <c r="D12" s="182">
        <v>18</v>
      </c>
      <c r="E12" s="182">
        <v>451</v>
      </c>
      <c r="F12" s="182">
        <v>418</v>
      </c>
      <c r="G12" s="182">
        <v>0</v>
      </c>
      <c r="H12" s="182">
        <v>0</v>
      </c>
    </row>
    <row r="13" spans="1:9" s="1" customFormat="1" ht="39" customHeight="1" x14ac:dyDescent="0.3">
      <c r="A13" s="42">
        <v>6</v>
      </c>
      <c r="B13" s="44" t="s">
        <v>72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</row>
    <row r="14" spans="1:9" s="2" customFormat="1" ht="39" customHeight="1" x14ac:dyDescent="0.3">
      <c r="A14" s="338" t="s">
        <v>91</v>
      </c>
      <c r="B14" s="339"/>
      <c r="C14" s="342">
        <f>C13+C12+C11+C9+C8+C7</f>
        <v>35</v>
      </c>
      <c r="D14" s="342">
        <f>D13+D12+D11+D9+D8+D7</f>
        <v>35</v>
      </c>
      <c r="E14" s="45">
        <f>E7+E8+E11+E12+E13</f>
        <v>833</v>
      </c>
      <c r="F14" s="45">
        <f>F7+F8+F11+F12+F13</f>
        <v>818</v>
      </c>
      <c r="G14" s="342">
        <f>G7+G8+G9+G11+G12+G13</f>
        <v>0</v>
      </c>
      <c r="H14" s="45"/>
      <c r="I14" s="105"/>
    </row>
    <row r="15" spans="1:9" ht="39" customHeight="1" x14ac:dyDescent="0.25">
      <c r="A15" s="340"/>
      <c r="B15" s="341"/>
      <c r="C15" s="343"/>
      <c r="D15" s="343"/>
      <c r="E15" s="46">
        <f>E10</f>
        <v>27</v>
      </c>
      <c r="F15" s="46">
        <f>F10</f>
        <v>42</v>
      </c>
      <c r="G15" s="343"/>
      <c r="H15" s="46"/>
    </row>
    <row r="16" spans="1:9" ht="18.75" x14ac:dyDescent="0.3">
      <c r="A16" s="327" t="s">
        <v>209</v>
      </c>
      <c r="B16" s="328"/>
      <c r="C16" s="329">
        <f>F14+E9</f>
        <v>904</v>
      </c>
      <c r="D16" s="330"/>
      <c r="E16" s="330"/>
      <c r="F16" s="330"/>
      <c r="G16" s="330"/>
      <c r="H16" s="331"/>
      <c r="I16" s="102">
        <f>F14+F15</f>
        <v>860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B4" sqref="B4:B8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56" t="s">
        <v>76</v>
      </c>
      <c r="B1" s="356"/>
      <c r="C1" s="356"/>
      <c r="D1" s="6"/>
    </row>
    <row r="2" spans="1:4" ht="38.25" customHeight="1" x14ac:dyDescent="0.25">
      <c r="A2" s="197" t="s">
        <v>1</v>
      </c>
      <c r="B2" s="196" t="s">
        <v>2</v>
      </c>
      <c r="C2" s="196" t="s">
        <v>77</v>
      </c>
      <c r="D2" s="8"/>
    </row>
    <row r="3" spans="1:4" ht="18.75" x14ac:dyDescent="0.25">
      <c r="A3" s="107" t="s">
        <v>3</v>
      </c>
      <c r="B3" s="198">
        <f>SUM(B4:B8)</f>
        <v>860</v>
      </c>
      <c r="C3" s="199" t="s">
        <v>261</v>
      </c>
      <c r="D3" s="8"/>
    </row>
    <row r="4" spans="1:4" ht="18.75" customHeight="1" x14ac:dyDescent="0.25">
      <c r="A4" s="96" t="s">
        <v>4</v>
      </c>
      <c r="B4" s="200">
        <v>62</v>
      </c>
      <c r="C4" s="201">
        <f>100/'[1]Раздел 1.1'!I16*B4</f>
        <v>4.0259740259740253</v>
      </c>
      <c r="D4" s="11"/>
    </row>
    <row r="5" spans="1:4" ht="18.75" customHeight="1" x14ac:dyDescent="0.25">
      <c r="A5" s="96" t="s">
        <v>5</v>
      </c>
      <c r="B5" s="200">
        <v>301</v>
      </c>
      <c r="C5" s="201">
        <f>100/'[1]Раздел 1.1'!I16*B5</f>
        <v>19.545454545454543</v>
      </c>
      <c r="D5" s="11"/>
    </row>
    <row r="6" spans="1:4" ht="18.75" customHeight="1" x14ac:dyDescent="0.25">
      <c r="A6" s="96" t="s">
        <v>6</v>
      </c>
      <c r="B6" s="200">
        <v>154</v>
      </c>
      <c r="C6" s="201">
        <f>100/'[1]Раздел 1.1'!I16*B6</f>
        <v>9.9999999999999982</v>
      </c>
      <c r="D6" s="11"/>
    </row>
    <row r="7" spans="1:4" ht="18.75" customHeight="1" x14ac:dyDescent="0.25">
      <c r="A7" s="96" t="s">
        <v>73</v>
      </c>
      <c r="B7" s="200">
        <v>150</v>
      </c>
      <c r="C7" s="201">
        <f>100/'[1]Раздел 1.1'!I16*B7</f>
        <v>9.7402597402597397</v>
      </c>
      <c r="D7" s="11"/>
    </row>
    <row r="8" spans="1:4" ht="18.75" customHeight="1" x14ac:dyDescent="0.25">
      <c r="A8" s="96" t="s">
        <v>74</v>
      </c>
      <c r="B8" s="200">
        <v>193</v>
      </c>
      <c r="C8" s="201">
        <f>100/'[1]Раздел 1.1'!I16*B8</f>
        <v>12.532467532467532</v>
      </c>
      <c r="D8" s="11"/>
    </row>
    <row r="9" spans="1:4" ht="18.75" x14ac:dyDescent="0.25">
      <c r="A9" s="107" t="s">
        <v>7</v>
      </c>
      <c r="B9" s="198">
        <f>SUM(B10:B15)</f>
        <v>860</v>
      </c>
      <c r="C9" s="199" t="s">
        <v>261</v>
      </c>
      <c r="D9" s="8"/>
    </row>
    <row r="10" spans="1:4" ht="18.75" customHeight="1" x14ac:dyDescent="0.25">
      <c r="A10" s="96" t="s">
        <v>8</v>
      </c>
      <c r="B10" s="200">
        <v>43</v>
      </c>
      <c r="C10" s="201">
        <f>100/'[1]Раздел 1.1'!I16*B10</f>
        <v>2.7922077922077921</v>
      </c>
      <c r="D10" s="11"/>
    </row>
    <row r="11" spans="1:4" ht="18.75" customHeight="1" x14ac:dyDescent="0.25">
      <c r="A11" s="96" t="s">
        <v>9</v>
      </c>
      <c r="B11" s="200">
        <v>424</v>
      </c>
      <c r="C11" s="201">
        <f>100/'[1]Раздел 1.1'!I16*B11</f>
        <v>27.532467532467528</v>
      </c>
      <c r="D11" s="11"/>
    </row>
    <row r="12" spans="1:4" ht="18.75" customHeight="1" x14ac:dyDescent="0.25">
      <c r="A12" s="96" t="s">
        <v>10</v>
      </c>
      <c r="B12" s="200">
        <v>79</v>
      </c>
      <c r="C12" s="201">
        <f>100/'[1]Раздел 1.1'!I16*B12</f>
        <v>5.1298701298701292</v>
      </c>
      <c r="D12" s="11"/>
    </row>
    <row r="13" spans="1:4" ht="18.75" customHeight="1" x14ac:dyDescent="0.25">
      <c r="A13" s="96" t="s">
        <v>11</v>
      </c>
      <c r="B13" s="200">
        <v>84</v>
      </c>
      <c r="C13" s="201">
        <f>100/'[1]Раздел 1.1'!I16*B13</f>
        <v>5.4545454545454541</v>
      </c>
      <c r="D13" s="11"/>
    </row>
    <row r="14" spans="1:4" ht="18.75" customHeight="1" x14ac:dyDescent="0.25">
      <c r="A14" s="96" t="s">
        <v>12</v>
      </c>
      <c r="B14" s="200">
        <v>158</v>
      </c>
      <c r="C14" s="201">
        <f>100/'[1]Раздел 1.1'!I16*B14</f>
        <v>10.259740259740258</v>
      </c>
      <c r="D14" s="11"/>
    </row>
    <row r="15" spans="1:4" ht="18.75" x14ac:dyDescent="0.25">
      <c r="A15" s="96" t="s">
        <v>214</v>
      </c>
      <c r="B15" s="200">
        <v>72</v>
      </c>
      <c r="C15" s="201">
        <f>100/'[1]Раздел 1.1'!I16*B15</f>
        <v>4.6753246753246751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topLeftCell="A19" zoomScaleNormal="100" zoomScaleSheetLayoutView="100" workbookViewId="0">
      <selection activeCell="A25" sqref="A25:D35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9" t="s">
        <v>232</v>
      </c>
      <c r="B1" s="49"/>
      <c r="C1" s="49"/>
      <c r="D1" s="56"/>
    </row>
    <row r="2" spans="1:4" ht="117" customHeight="1" x14ac:dyDescent="0.25">
      <c r="A2" s="127" t="s">
        <v>93</v>
      </c>
      <c r="B2" s="118" t="s">
        <v>235</v>
      </c>
      <c r="C2" s="119" t="s">
        <v>95</v>
      </c>
      <c r="D2" s="119" t="s">
        <v>96</v>
      </c>
    </row>
    <row r="3" spans="1:4" ht="18.75" x14ac:dyDescent="0.25">
      <c r="A3" s="150" t="s">
        <v>257</v>
      </c>
      <c r="B3" s="129"/>
      <c r="C3" s="129"/>
      <c r="D3" s="146">
        <f>D4+D6+D8+D13+D16+D22+D24+D36</f>
        <v>1836</v>
      </c>
    </row>
    <row r="4" spans="1:4" ht="18.75" x14ac:dyDescent="0.25">
      <c r="A4" s="149" t="s">
        <v>258</v>
      </c>
      <c r="B4" s="172"/>
      <c r="C4" s="135"/>
      <c r="D4" s="214">
        <f>D5</f>
        <v>0</v>
      </c>
    </row>
    <row r="5" spans="1:4" ht="24" customHeight="1" x14ac:dyDescent="0.25">
      <c r="A5" s="154"/>
      <c r="B5" s="158"/>
      <c r="C5" s="154"/>
      <c r="D5" s="128">
        <v>0</v>
      </c>
    </row>
    <row r="6" spans="1:4" ht="18.75" x14ac:dyDescent="0.25">
      <c r="A6" s="230" t="s">
        <v>259</v>
      </c>
      <c r="B6" s="130"/>
      <c r="C6" s="130"/>
      <c r="D6" s="215">
        <f>D7</f>
        <v>500</v>
      </c>
    </row>
    <row r="7" spans="1:4" ht="42" customHeight="1" x14ac:dyDescent="0.25">
      <c r="A7" s="154" t="s">
        <v>300</v>
      </c>
      <c r="B7" s="158">
        <v>43951</v>
      </c>
      <c r="C7" s="296" t="s">
        <v>585</v>
      </c>
      <c r="D7" s="263">
        <v>500</v>
      </c>
    </row>
    <row r="8" spans="1:4" ht="18.75" x14ac:dyDescent="0.25">
      <c r="A8" s="229" t="s">
        <v>222</v>
      </c>
      <c r="B8" s="130"/>
      <c r="C8" s="130"/>
      <c r="D8" s="215">
        <f>D9+D10+D11+D12</f>
        <v>253</v>
      </c>
    </row>
    <row r="9" spans="1:4" ht="47.25" x14ac:dyDescent="0.25">
      <c r="A9" s="154" t="s">
        <v>385</v>
      </c>
      <c r="B9" s="158">
        <v>43910</v>
      </c>
      <c r="C9" s="154" t="s">
        <v>386</v>
      </c>
      <c r="D9" s="157">
        <v>65</v>
      </c>
    </row>
    <row r="10" spans="1:4" ht="47.25" x14ac:dyDescent="0.25">
      <c r="A10" s="154" t="s">
        <v>387</v>
      </c>
      <c r="B10" s="154" t="s">
        <v>388</v>
      </c>
      <c r="C10" s="154" t="s">
        <v>389</v>
      </c>
      <c r="D10" s="157">
        <v>65</v>
      </c>
    </row>
    <row r="11" spans="1:4" ht="63" x14ac:dyDescent="0.25">
      <c r="A11" s="154" t="s">
        <v>390</v>
      </c>
      <c r="B11" s="154" t="s">
        <v>388</v>
      </c>
      <c r="C11" s="154" t="s">
        <v>389</v>
      </c>
      <c r="D11" s="131">
        <v>70</v>
      </c>
    </row>
    <row r="12" spans="1:4" ht="63" x14ac:dyDescent="0.25">
      <c r="A12" s="154" t="s">
        <v>391</v>
      </c>
      <c r="B12" s="158" t="s">
        <v>388</v>
      </c>
      <c r="C12" s="162" t="s">
        <v>389</v>
      </c>
      <c r="D12" s="131">
        <v>53</v>
      </c>
    </row>
    <row r="13" spans="1:4" ht="18.75" x14ac:dyDescent="0.25">
      <c r="A13" s="134" t="s">
        <v>124</v>
      </c>
      <c r="B13" s="175"/>
      <c r="C13" s="176"/>
      <c r="D13" s="216">
        <f>D14</f>
        <v>1</v>
      </c>
    </row>
    <row r="14" spans="1:4" ht="18.75" x14ac:dyDescent="0.25">
      <c r="A14" s="163" t="s">
        <v>371</v>
      </c>
      <c r="B14" s="158">
        <v>44119</v>
      </c>
      <c r="C14" s="154" t="s">
        <v>412</v>
      </c>
      <c r="D14" s="98">
        <v>1</v>
      </c>
    </row>
    <row r="15" spans="1:4" ht="18.75" x14ac:dyDescent="0.25">
      <c r="A15" s="154"/>
      <c r="B15" s="158"/>
      <c r="C15" s="154"/>
      <c r="D15" s="98"/>
    </row>
    <row r="16" spans="1:4" ht="18.75" x14ac:dyDescent="0.25">
      <c r="A16" s="134" t="s">
        <v>236</v>
      </c>
      <c r="B16" s="133"/>
      <c r="C16" s="132"/>
      <c r="D16" s="216">
        <f>D17+D19+D20+D21</f>
        <v>24</v>
      </c>
    </row>
    <row r="17" spans="1:4" ht="31.5" x14ac:dyDescent="0.25">
      <c r="A17" s="154" t="s">
        <v>290</v>
      </c>
      <c r="B17" s="167">
        <v>43956</v>
      </c>
      <c r="C17" s="236" t="s">
        <v>289</v>
      </c>
      <c r="D17" s="177">
        <v>12</v>
      </c>
    </row>
    <row r="18" spans="1:4" ht="31.5" x14ac:dyDescent="0.25">
      <c r="A18" s="154" t="s">
        <v>392</v>
      </c>
      <c r="B18" s="158">
        <v>43960</v>
      </c>
      <c r="C18" s="154" t="s">
        <v>540</v>
      </c>
      <c r="D18" s="177">
        <v>27</v>
      </c>
    </row>
    <row r="19" spans="1:4" ht="31.5" x14ac:dyDescent="0.25">
      <c r="A19" s="154" t="s">
        <v>293</v>
      </c>
      <c r="B19" s="161">
        <v>43988</v>
      </c>
      <c r="C19" s="234" t="s">
        <v>315</v>
      </c>
      <c r="D19" s="177">
        <v>6</v>
      </c>
    </row>
    <row r="20" spans="1:4" ht="31.5" x14ac:dyDescent="0.25">
      <c r="A20" s="154" t="s">
        <v>309</v>
      </c>
      <c r="B20" s="158">
        <v>44011</v>
      </c>
      <c r="C20" s="234" t="s">
        <v>310</v>
      </c>
      <c r="D20" s="177">
        <v>1</v>
      </c>
    </row>
    <row r="21" spans="1:4" ht="31.5" x14ac:dyDescent="0.25">
      <c r="A21" s="154" t="s">
        <v>314</v>
      </c>
      <c r="B21" s="158">
        <v>44065</v>
      </c>
      <c r="C21" s="235" t="s">
        <v>313</v>
      </c>
      <c r="D21" s="177">
        <v>5</v>
      </c>
    </row>
    <row r="22" spans="1:4" ht="18.75" customHeight="1" x14ac:dyDescent="0.25">
      <c r="A22" s="134" t="s">
        <v>237</v>
      </c>
      <c r="B22" s="133"/>
      <c r="C22" s="132"/>
      <c r="D22" s="216">
        <f>D23</f>
        <v>0</v>
      </c>
    </row>
    <row r="24" spans="1:4" ht="17.25" customHeight="1" x14ac:dyDescent="0.25">
      <c r="A24" s="134" t="s">
        <v>233</v>
      </c>
      <c r="B24" s="133"/>
      <c r="C24" s="132"/>
      <c r="D24" s="216">
        <f>SUM(D25:D35)</f>
        <v>1058</v>
      </c>
    </row>
    <row r="25" spans="1:4" ht="31.5" x14ac:dyDescent="0.25">
      <c r="A25" s="154" t="s">
        <v>287</v>
      </c>
      <c r="B25" s="158">
        <v>43851</v>
      </c>
      <c r="C25" s="234" t="s">
        <v>288</v>
      </c>
      <c r="D25" s="173">
        <v>54</v>
      </c>
    </row>
    <row r="26" spans="1:4" ht="30" x14ac:dyDescent="0.25">
      <c r="A26" s="154" t="s">
        <v>298</v>
      </c>
      <c r="B26" s="158">
        <v>43960</v>
      </c>
      <c r="C26" s="234" t="s">
        <v>299</v>
      </c>
      <c r="D26" s="173">
        <v>10</v>
      </c>
    </row>
    <row r="27" spans="1:4" ht="30" x14ac:dyDescent="0.25">
      <c r="A27" s="154" t="s">
        <v>291</v>
      </c>
      <c r="B27" s="158">
        <v>43960</v>
      </c>
      <c r="C27" s="234" t="s">
        <v>292</v>
      </c>
      <c r="D27" s="174">
        <v>14</v>
      </c>
    </row>
    <row r="28" spans="1:4" ht="30" x14ac:dyDescent="0.25">
      <c r="A28" s="154" t="s">
        <v>294</v>
      </c>
      <c r="B28" s="158">
        <v>43991</v>
      </c>
      <c r="C28" s="234" t="s">
        <v>295</v>
      </c>
      <c r="D28" s="174">
        <v>2</v>
      </c>
    </row>
    <row r="29" spans="1:4" ht="30" x14ac:dyDescent="0.25">
      <c r="A29" s="154" t="s">
        <v>296</v>
      </c>
      <c r="B29" s="158">
        <v>43994</v>
      </c>
      <c r="C29" s="234" t="s">
        <v>297</v>
      </c>
      <c r="D29" s="174">
        <v>406</v>
      </c>
    </row>
    <row r="30" spans="1:4" ht="31.5" x14ac:dyDescent="0.25">
      <c r="A30" s="163" t="s">
        <v>302</v>
      </c>
      <c r="B30" s="165">
        <v>43994</v>
      </c>
      <c r="C30" s="235" t="s">
        <v>301</v>
      </c>
      <c r="D30" s="98">
        <v>4</v>
      </c>
    </row>
    <row r="31" spans="1:4" ht="30" x14ac:dyDescent="0.25">
      <c r="A31" s="154" t="s">
        <v>303</v>
      </c>
      <c r="B31" s="158">
        <v>43994</v>
      </c>
      <c r="C31" s="234" t="s">
        <v>304</v>
      </c>
      <c r="D31" s="174">
        <v>257</v>
      </c>
    </row>
    <row r="32" spans="1:4" ht="30" x14ac:dyDescent="0.25">
      <c r="A32" s="154" t="s">
        <v>306</v>
      </c>
      <c r="B32" s="158">
        <v>44004</v>
      </c>
      <c r="C32" s="234" t="s">
        <v>305</v>
      </c>
      <c r="D32" s="174">
        <v>7</v>
      </c>
    </row>
    <row r="33" spans="1:4" ht="30" x14ac:dyDescent="0.25">
      <c r="A33" s="163" t="s">
        <v>576</v>
      </c>
      <c r="B33" s="158">
        <v>44004</v>
      </c>
      <c r="C33" s="234" t="s">
        <v>577</v>
      </c>
      <c r="D33" s="174">
        <v>284</v>
      </c>
    </row>
    <row r="34" spans="1:4" ht="30" x14ac:dyDescent="0.25">
      <c r="A34" s="154" t="s">
        <v>307</v>
      </c>
      <c r="B34" s="158">
        <v>44004</v>
      </c>
      <c r="C34" s="234" t="s">
        <v>308</v>
      </c>
      <c r="D34" s="174">
        <v>10</v>
      </c>
    </row>
    <row r="35" spans="1:4" ht="30" x14ac:dyDescent="0.25">
      <c r="A35" s="163" t="s">
        <v>311</v>
      </c>
      <c r="B35" s="165">
        <v>44065</v>
      </c>
      <c r="C35" s="235" t="s">
        <v>312</v>
      </c>
      <c r="D35" s="174">
        <v>10</v>
      </c>
    </row>
    <row r="36" spans="1:4" ht="18.75" x14ac:dyDescent="0.25">
      <c r="A36" s="134" t="s">
        <v>234</v>
      </c>
      <c r="B36" s="133"/>
      <c r="C36" s="132"/>
      <c r="D36" s="216">
        <f>D37</f>
        <v>0</v>
      </c>
    </row>
    <row r="37" spans="1:4" ht="15.75" x14ac:dyDescent="0.25">
      <c r="A37" s="154"/>
      <c r="B37" s="158"/>
      <c r="C37" s="154"/>
      <c r="D37" s="174">
        <v>0</v>
      </c>
    </row>
  </sheetData>
  <sheetProtection selectLockedCells="1" selectUnlockedCells="1"/>
  <hyperlinks>
    <hyperlink ref="C25" r:id="rId1"/>
    <hyperlink ref="C28" r:id="rId2"/>
    <hyperlink ref="C26" r:id="rId3"/>
    <hyperlink ref="C30" r:id="rId4"/>
    <hyperlink ref="C31" r:id="rId5"/>
    <hyperlink ref="C32" r:id="rId6"/>
    <hyperlink ref="C34" r:id="rId7"/>
    <hyperlink ref="C20" r:id="rId8"/>
    <hyperlink ref="C17" r:id="rId9"/>
    <hyperlink ref="C35" r:id="rId10"/>
    <hyperlink ref="C21" r:id="rId11"/>
    <hyperlink ref="C19" r:id="rId12"/>
    <hyperlink ref="C27" r:id="rId13"/>
    <hyperlink ref="C33" r:id="rId14"/>
  </hyperlinks>
  <pageMargins left="0.7" right="0.7" top="0.75" bottom="0.75" header="0.3" footer="0.3"/>
  <pageSetup paperSize="9" scale="95" orientation="landscape"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view="pageBreakPreview" topLeftCell="A46" zoomScale="60" zoomScaleNormal="80" workbookViewId="0">
      <selection activeCell="D73" sqref="D73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56" t="s">
        <v>101</v>
      </c>
      <c r="B1" s="356"/>
      <c r="C1" s="356"/>
      <c r="D1" s="356"/>
      <c r="E1" s="356"/>
      <c r="F1" s="356"/>
      <c r="G1" s="356"/>
      <c r="H1" s="356"/>
      <c r="I1" s="356"/>
      <c r="J1" s="356"/>
      <c r="K1" s="187"/>
      <c r="L1" s="187"/>
    </row>
    <row r="2" spans="1:12" s="5" customFormat="1" ht="37.5" customHeight="1" x14ac:dyDescent="0.25">
      <c r="A2" s="358" t="s">
        <v>62</v>
      </c>
      <c r="B2" s="355" t="s">
        <v>55</v>
      </c>
      <c r="C2" s="355" t="s">
        <v>56</v>
      </c>
      <c r="D2" s="355"/>
      <c r="E2" s="355" t="s">
        <v>57</v>
      </c>
      <c r="F2" s="355" t="s">
        <v>58</v>
      </c>
      <c r="G2" s="355" t="s">
        <v>63</v>
      </c>
      <c r="H2" s="355"/>
      <c r="I2" s="355"/>
      <c r="J2" s="355" t="s">
        <v>64</v>
      </c>
      <c r="K2" s="355" t="s">
        <v>228</v>
      </c>
      <c r="L2" s="355" t="s">
        <v>216</v>
      </c>
    </row>
    <row r="3" spans="1:12" s="5" customFormat="1" ht="57.75" customHeight="1" x14ac:dyDescent="0.25">
      <c r="A3" s="358"/>
      <c r="B3" s="355"/>
      <c r="C3" s="196" t="s">
        <v>59</v>
      </c>
      <c r="D3" s="196" t="s">
        <v>90</v>
      </c>
      <c r="E3" s="355"/>
      <c r="F3" s="355"/>
      <c r="G3" s="196" t="s">
        <v>65</v>
      </c>
      <c r="H3" s="196" t="s">
        <v>227</v>
      </c>
      <c r="I3" s="196" t="s">
        <v>66</v>
      </c>
      <c r="J3" s="355"/>
      <c r="K3" s="355"/>
      <c r="L3" s="355"/>
    </row>
    <row r="4" spans="1:12" s="5" customFormat="1" ht="75" customHeight="1" x14ac:dyDescent="0.25">
      <c r="A4" s="60" t="s">
        <v>67</v>
      </c>
      <c r="B4" s="99" t="s">
        <v>60</v>
      </c>
      <c r="C4" s="99">
        <f>SUM(C5,C10,C14)</f>
        <v>7</v>
      </c>
      <c r="D4" s="99">
        <v>8</v>
      </c>
      <c r="E4" s="99"/>
      <c r="F4" s="99"/>
      <c r="G4" s="99">
        <f t="shared" ref="G4:L4" si="0">SUM(G5,G10,G14)</f>
        <v>123</v>
      </c>
      <c r="H4" s="99">
        <f t="shared" si="0"/>
        <v>10</v>
      </c>
      <c r="I4" s="99">
        <f t="shared" si="0"/>
        <v>38231</v>
      </c>
      <c r="J4" s="99">
        <f t="shared" si="0"/>
        <v>0</v>
      </c>
      <c r="K4" s="99">
        <f t="shared" si="0"/>
        <v>1</v>
      </c>
      <c r="L4" s="99">
        <f t="shared" si="0"/>
        <v>30000</v>
      </c>
    </row>
    <row r="5" spans="1:12" s="5" customFormat="1" ht="21.6" customHeight="1" x14ac:dyDescent="0.25">
      <c r="A5" s="59"/>
      <c r="B5" s="120" t="s">
        <v>229</v>
      </c>
      <c r="C5" s="217">
        <f>SUM(C6:C9)</f>
        <v>4</v>
      </c>
      <c r="D5" s="217">
        <v>4</v>
      </c>
      <c r="E5" s="202"/>
      <c r="F5" s="122"/>
      <c r="G5" s="217">
        <f t="shared" ref="G5:L5" si="1">SUM(G6:G9)</f>
        <v>87</v>
      </c>
      <c r="H5" s="217">
        <f t="shared" si="1"/>
        <v>0</v>
      </c>
      <c r="I5" s="121">
        <f t="shared" si="1"/>
        <v>15573</v>
      </c>
      <c r="J5" s="122">
        <f t="shared" si="1"/>
        <v>0</v>
      </c>
      <c r="K5" s="122">
        <f t="shared" si="1"/>
        <v>0</v>
      </c>
      <c r="L5" s="123">
        <f t="shared" si="1"/>
        <v>0</v>
      </c>
    </row>
    <row r="6" spans="1:12" s="5" customFormat="1" ht="37.5" x14ac:dyDescent="0.25">
      <c r="A6" s="59"/>
      <c r="B6" s="68" t="s">
        <v>393</v>
      </c>
      <c r="C6" s="58">
        <v>1</v>
      </c>
      <c r="D6" s="58">
        <v>1</v>
      </c>
      <c r="E6" s="98" t="s">
        <v>541</v>
      </c>
      <c r="F6" s="98" t="s">
        <v>518</v>
      </c>
      <c r="G6" s="21">
        <v>12</v>
      </c>
      <c r="H6" s="21">
        <v>0</v>
      </c>
      <c r="I6" s="21">
        <v>1266</v>
      </c>
      <c r="J6" s="108">
        <v>0</v>
      </c>
      <c r="K6" s="108">
        <v>0</v>
      </c>
      <c r="L6" s="108">
        <v>0</v>
      </c>
    </row>
    <row r="7" spans="1:12" s="5" customFormat="1" ht="56.25" x14ac:dyDescent="0.25">
      <c r="A7" s="59"/>
      <c r="B7" s="68" t="s">
        <v>394</v>
      </c>
      <c r="C7" s="58">
        <v>1</v>
      </c>
      <c r="D7" s="58">
        <v>1</v>
      </c>
      <c r="E7" s="98" t="s">
        <v>517</v>
      </c>
      <c r="F7" s="98" t="s">
        <v>395</v>
      </c>
      <c r="G7" s="21">
        <v>30</v>
      </c>
      <c r="H7" s="21"/>
      <c r="I7" s="21">
        <v>1207</v>
      </c>
      <c r="J7" s="108"/>
      <c r="K7" s="108"/>
      <c r="L7" s="108"/>
    </row>
    <row r="8" spans="1:12" s="5" customFormat="1" ht="37.5" x14ac:dyDescent="0.25">
      <c r="A8" s="59"/>
      <c r="B8" s="68" t="s">
        <v>513</v>
      </c>
      <c r="C8" s="58">
        <v>1</v>
      </c>
      <c r="D8" s="58">
        <v>1</v>
      </c>
      <c r="E8" s="98" t="s">
        <v>514</v>
      </c>
      <c r="F8" s="98" t="s">
        <v>515</v>
      </c>
      <c r="G8" s="21">
        <v>30</v>
      </c>
      <c r="H8" s="21">
        <v>0</v>
      </c>
      <c r="I8" s="21">
        <v>2851</v>
      </c>
      <c r="J8" s="108"/>
      <c r="K8" s="108"/>
      <c r="L8" s="108"/>
    </row>
    <row r="9" spans="1:12" s="5" customFormat="1" ht="37.5" x14ac:dyDescent="0.25">
      <c r="A9" s="59"/>
      <c r="B9" s="68" t="s">
        <v>516</v>
      </c>
      <c r="C9" s="58">
        <v>1</v>
      </c>
      <c r="D9" s="58">
        <v>1</v>
      </c>
      <c r="E9" s="98" t="s">
        <v>514</v>
      </c>
      <c r="F9" s="98" t="s">
        <v>515</v>
      </c>
      <c r="G9" s="21">
        <v>15</v>
      </c>
      <c r="H9" s="21">
        <v>0</v>
      </c>
      <c r="I9" s="21">
        <v>10249</v>
      </c>
      <c r="J9" s="108"/>
      <c r="K9" s="108"/>
      <c r="L9" s="108"/>
    </row>
    <row r="10" spans="1:12" s="5" customFormat="1" x14ac:dyDescent="0.25">
      <c r="A10" s="59"/>
      <c r="B10" s="120" t="s">
        <v>230</v>
      </c>
      <c r="C10" s="217">
        <f>SUM(C11:C13)</f>
        <v>2</v>
      </c>
      <c r="D10" s="218">
        <f>SUM(D11:D13)</f>
        <v>3</v>
      </c>
      <c r="E10" s="202"/>
      <c r="F10" s="122"/>
      <c r="G10" s="217">
        <f t="shared" ref="G10:L10" si="2">SUM(G11:G13)</f>
        <v>30</v>
      </c>
      <c r="H10" s="217">
        <f t="shared" si="2"/>
        <v>10</v>
      </c>
      <c r="I10" s="217">
        <f t="shared" si="2"/>
        <v>21007</v>
      </c>
      <c r="J10" s="219">
        <f t="shared" si="2"/>
        <v>0</v>
      </c>
      <c r="K10" s="217">
        <f t="shared" si="2"/>
        <v>1</v>
      </c>
      <c r="L10" s="264">
        <f t="shared" si="2"/>
        <v>30000</v>
      </c>
    </row>
    <row r="11" spans="1:12" s="5" customFormat="1" ht="37.5" x14ac:dyDescent="0.25">
      <c r="A11" s="59"/>
      <c r="B11" s="68" t="s">
        <v>519</v>
      </c>
      <c r="C11" s="58">
        <v>1</v>
      </c>
      <c r="D11" s="58">
        <v>1</v>
      </c>
      <c r="E11" s="98" t="s">
        <v>520</v>
      </c>
      <c r="F11" s="98"/>
      <c r="G11" s="21">
        <v>10</v>
      </c>
      <c r="H11" s="21">
        <v>0</v>
      </c>
      <c r="I11" s="21">
        <v>17857</v>
      </c>
      <c r="J11" s="108"/>
      <c r="K11" s="108"/>
      <c r="L11" s="108"/>
    </row>
    <row r="12" spans="1:12" s="5" customFormat="1" ht="37.5" x14ac:dyDescent="0.25">
      <c r="A12" s="59"/>
      <c r="B12" s="68" t="s">
        <v>521</v>
      </c>
      <c r="C12" s="58">
        <v>1</v>
      </c>
      <c r="D12" s="58">
        <v>1</v>
      </c>
      <c r="E12" s="98" t="s">
        <v>520</v>
      </c>
      <c r="F12" s="98"/>
      <c r="G12" s="21">
        <v>10</v>
      </c>
      <c r="H12" s="21">
        <v>0</v>
      </c>
      <c r="I12" s="21">
        <v>1739</v>
      </c>
      <c r="J12" s="108"/>
      <c r="K12" s="108"/>
      <c r="L12" s="108"/>
    </row>
    <row r="13" spans="1:12" s="5" customFormat="1" ht="37.5" x14ac:dyDescent="0.25">
      <c r="A13" s="59"/>
      <c r="B13" s="68" t="s">
        <v>522</v>
      </c>
      <c r="C13" s="58"/>
      <c r="D13" s="58">
        <v>1</v>
      </c>
      <c r="E13" s="98" t="s">
        <v>520</v>
      </c>
      <c r="F13" s="98"/>
      <c r="G13" s="21">
        <v>10</v>
      </c>
      <c r="H13" s="21">
        <v>10</v>
      </c>
      <c r="I13" s="21">
        <v>1411</v>
      </c>
      <c r="J13" s="108"/>
      <c r="K13" s="37">
        <v>1</v>
      </c>
      <c r="L13" s="37">
        <v>30000</v>
      </c>
    </row>
    <row r="14" spans="1:12" s="5" customFormat="1" x14ac:dyDescent="0.25">
      <c r="A14" s="59"/>
      <c r="B14" s="120" t="s">
        <v>231</v>
      </c>
      <c r="C14" s="217">
        <f>SUM(C15:C15)</f>
        <v>1</v>
      </c>
      <c r="D14" s="217">
        <f>SUM(D15:D15)</f>
        <v>1</v>
      </c>
      <c r="E14" s="202"/>
      <c r="F14" s="122"/>
      <c r="G14" s="217">
        <f t="shared" ref="G14:L14" si="3">SUM(G15:G15)</f>
        <v>6</v>
      </c>
      <c r="H14" s="217">
        <f t="shared" si="3"/>
        <v>0</v>
      </c>
      <c r="I14" s="217">
        <f t="shared" si="3"/>
        <v>1651</v>
      </c>
      <c r="J14" s="219">
        <f t="shared" si="3"/>
        <v>0</v>
      </c>
      <c r="K14" s="219">
        <f t="shared" si="3"/>
        <v>0</v>
      </c>
      <c r="L14" s="220">
        <f t="shared" si="3"/>
        <v>0</v>
      </c>
    </row>
    <row r="15" spans="1:12" s="5" customFormat="1" ht="37.5" x14ac:dyDescent="0.25">
      <c r="A15" s="59"/>
      <c r="B15" s="124" t="s">
        <v>523</v>
      </c>
      <c r="C15" s="125">
        <v>1</v>
      </c>
      <c r="D15" s="125">
        <v>1</v>
      </c>
      <c r="E15" s="203" t="s">
        <v>524</v>
      </c>
      <c r="F15" s="126"/>
      <c r="G15" s="125">
        <v>6</v>
      </c>
      <c r="H15" s="125">
        <v>0</v>
      </c>
      <c r="I15" s="125">
        <v>1651</v>
      </c>
      <c r="J15" s="126"/>
      <c r="K15" s="126"/>
      <c r="L15" s="204"/>
    </row>
    <row r="16" spans="1:12" s="5" customFormat="1" ht="75" customHeight="1" x14ac:dyDescent="0.25">
      <c r="A16" s="60" t="s">
        <v>68</v>
      </c>
      <c r="B16" s="99" t="s">
        <v>61</v>
      </c>
      <c r="C16" s="99">
        <f>SUM(C17,C19,C21)</f>
        <v>2</v>
      </c>
      <c r="D16" s="99">
        <f>SUM(D17,D19,D21)</f>
        <v>2</v>
      </c>
      <c r="E16" s="99"/>
      <c r="F16" s="99"/>
      <c r="G16" s="99">
        <f>SUM(G17,G19,G21)</f>
        <v>30</v>
      </c>
      <c r="H16" s="99">
        <f>SUM(H17,H19,H21)</f>
        <v>0</v>
      </c>
      <c r="I16" s="99">
        <f>SUM(I17,I19,I21)</f>
        <v>4930</v>
      </c>
      <c r="J16" s="99">
        <f>SUM(J17,J19,J21)</f>
        <v>0</v>
      </c>
      <c r="K16" s="99">
        <f>SUM(K17,K19,K21)</f>
        <v>1</v>
      </c>
      <c r="L16" s="99">
        <v>15000</v>
      </c>
    </row>
    <row r="17" spans="1:12" s="5" customFormat="1" x14ac:dyDescent="0.25">
      <c r="A17" s="59"/>
      <c r="B17" s="120" t="s">
        <v>229</v>
      </c>
      <c r="C17" s="217">
        <f>SUM(C18:C18)</f>
        <v>1</v>
      </c>
      <c r="D17" s="217">
        <f>SUM(D18:D18)</f>
        <v>1</v>
      </c>
      <c r="E17" s="202"/>
      <c r="F17" s="122"/>
      <c r="G17" s="217">
        <f t="shared" ref="G17:L17" si="4">SUM(G18:G18)</f>
        <v>20</v>
      </c>
      <c r="H17" s="217">
        <f t="shared" si="4"/>
        <v>0</v>
      </c>
      <c r="I17" s="217">
        <f t="shared" si="4"/>
        <v>1410</v>
      </c>
      <c r="J17" s="219">
        <f t="shared" si="4"/>
        <v>0</v>
      </c>
      <c r="K17" s="219">
        <f t="shared" si="4"/>
        <v>0</v>
      </c>
      <c r="L17" s="220">
        <f t="shared" si="4"/>
        <v>0</v>
      </c>
    </row>
    <row r="18" spans="1:12" s="5" customFormat="1" ht="93.75" x14ac:dyDescent="0.25">
      <c r="A18" s="59"/>
      <c r="B18" s="68" t="s">
        <v>396</v>
      </c>
      <c r="C18" s="58">
        <v>1</v>
      </c>
      <c r="D18" s="58">
        <v>1</v>
      </c>
      <c r="E18" s="98" t="s">
        <v>397</v>
      </c>
      <c r="F18" s="98" t="s">
        <v>398</v>
      </c>
      <c r="G18" s="21">
        <v>20</v>
      </c>
      <c r="H18" s="21"/>
      <c r="I18" s="21">
        <v>1410</v>
      </c>
      <c r="J18" s="98"/>
      <c r="K18" s="98"/>
      <c r="L18" s="98"/>
    </row>
    <row r="19" spans="1:12" s="5" customFormat="1" x14ac:dyDescent="0.25">
      <c r="A19" s="59"/>
      <c r="B19" s="120" t="s">
        <v>230</v>
      </c>
      <c r="C19" s="217">
        <f>SUM(C20:C20)</f>
        <v>0</v>
      </c>
      <c r="D19" s="217">
        <f>SUM(D20:D20)</f>
        <v>0</v>
      </c>
      <c r="E19" s="202"/>
      <c r="F19" s="122"/>
      <c r="G19" s="217">
        <f t="shared" ref="G19:L19" si="5">SUM(G20:G20)</f>
        <v>0</v>
      </c>
      <c r="H19" s="217">
        <f t="shared" si="5"/>
        <v>0</v>
      </c>
      <c r="I19" s="217">
        <f t="shared" si="5"/>
        <v>0</v>
      </c>
      <c r="J19" s="219">
        <f t="shared" si="5"/>
        <v>0</v>
      </c>
      <c r="K19" s="219">
        <f t="shared" si="5"/>
        <v>0</v>
      </c>
      <c r="L19" s="220">
        <f t="shared" si="5"/>
        <v>0</v>
      </c>
    </row>
    <row r="20" spans="1:12" s="5" customFormat="1" x14ac:dyDescent="0.25">
      <c r="A20" s="59"/>
      <c r="B20" s="68"/>
      <c r="C20" s="58"/>
      <c r="D20" s="58"/>
      <c r="E20" s="98"/>
      <c r="F20" s="98"/>
      <c r="G20" s="21"/>
      <c r="H20" s="21"/>
      <c r="I20" s="21"/>
      <c r="J20" s="98"/>
      <c r="K20" s="98"/>
      <c r="L20" s="98"/>
    </row>
    <row r="21" spans="1:12" s="5" customFormat="1" x14ac:dyDescent="0.25">
      <c r="A21" s="59"/>
      <c r="B21" s="120" t="s">
        <v>231</v>
      </c>
      <c r="C21" s="217">
        <f>SUM(C22:C22)</f>
        <v>1</v>
      </c>
      <c r="D21" s="217">
        <f>SUM(D22:D22)</f>
        <v>1</v>
      </c>
      <c r="E21" s="202"/>
      <c r="F21" s="122"/>
      <c r="G21" s="217">
        <f t="shared" ref="G21:L21" si="6">SUM(G22:G22)</f>
        <v>10</v>
      </c>
      <c r="H21" s="217">
        <f t="shared" si="6"/>
        <v>0</v>
      </c>
      <c r="I21" s="217">
        <f t="shared" si="6"/>
        <v>3520</v>
      </c>
      <c r="J21" s="219">
        <f t="shared" si="6"/>
        <v>0</v>
      </c>
      <c r="K21" s="219">
        <f t="shared" si="6"/>
        <v>1</v>
      </c>
      <c r="L21" s="220">
        <f t="shared" si="6"/>
        <v>15000</v>
      </c>
    </row>
    <row r="22" spans="1:12" s="5" customFormat="1" ht="93.75" x14ac:dyDescent="0.25">
      <c r="A22" s="59"/>
      <c r="B22" s="68" t="s">
        <v>399</v>
      </c>
      <c r="C22" s="58">
        <v>1</v>
      </c>
      <c r="D22" s="58">
        <v>1</v>
      </c>
      <c r="E22" s="98" t="s">
        <v>400</v>
      </c>
      <c r="F22" s="98"/>
      <c r="G22" s="21">
        <v>10</v>
      </c>
      <c r="H22" s="21"/>
      <c r="I22" s="21">
        <v>3520</v>
      </c>
      <c r="J22" s="239"/>
      <c r="K22" s="21">
        <v>1</v>
      </c>
      <c r="L22" s="21">
        <v>15000</v>
      </c>
    </row>
    <row r="23" spans="1:12" s="5" customFormat="1" ht="37.5" customHeight="1" x14ac:dyDescent="0.25">
      <c r="A23" s="60" t="s">
        <v>97</v>
      </c>
      <c r="B23" s="99" t="s">
        <v>69</v>
      </c>
      <c r="C23" s="99">
        <f>SUM(C24,C28,C33)</f>
        <v>0</v>
      </c>
      <c r="D23" s="99">
        <f>SUM(D24,D28,D33)</f>
        <v>0</v>
      </c>
      <c r="E23" s="99"/>
      <c r="F23" s="60"/>
      <c r="G23" s="99">
        <f t="shared" ref="G23:L23" si="7">SUM(G24,G28,G33)</f>
        <v>0</v>
      </c>
      <c r="H23" s="99">
        <f t="shared" si="7"/>
        <v>0</v>
      </c>
      <c r="I23" s="99">
        <f t="shared" si="7"/>
        <v>0</v>
      </c>
      <c r="J23" s="99">
        <f t="shared" si="7"/>
        <v>0</v>
      </c>
      <c r="K23" s="99">
        <f t="shared" si="7"/>
        <v>0</v>
      </c>
      <c r="L23" s="99">
        <f t="shared" si="7"/>
        <v>0</v>
      </c>
    </row>
    <row r="24" spans="1:12" s="5" customFormat="1" x14ac:dyDescent="0.25">
      <c r="A24" s="59"/>
      <c r="B24" s="120" t="s">
        <v>229</v>
      </c>
      <c r="C24" s="121">
        <v>0</v>
      </c>
      <c r="D24" s="121">
        <v>0</v>
      </c>
      <c r="E24" s="202"/>
      <c r="F24" s="122"/>
      <c r="G24" s="121">
        <v>0</v>
      </c>
      <c r="H24" s="121">
        <v>0</v>
      </c>
      <c r="I24" s="121">
        <v>0</v>
      </c>
      <c r="J24" s="122">
        <f t="shared" ref="J24:L24" si="8">SUM(J25:J27)</f>
        <v>0</v>
      </c>
      <c r="K24" s="122">
        <f t="shared" si="8"/>
        <v>0</v>
      </c>
      <c r="L24" s="123">
        <f t="shared" si="8"/>
        <v>0</v>
      </c>
    </row>
    <row r="25" spans="1:12" s="5" customFormat="1" x14ac:dyDescent="0.25">
      <c r="A25" s="59"/>
      <c r="B25" s="68"/>
      <c r="C25" s="58"/>
      <c r="D25" s="58"/>
      <c r="E25" s="98"/>
      <c r="F25" s="98"/>
      <c r="G25" s="21"/>
      <c r="H25" s="21"/>
      <c r="I25" s="21"/>
      <c r="J25" s="98"/>
      <c r="K25" s="98"/>
      <c r="L25" s="98"/>
    </row>
    <row r="26" spans="1:12" s="5" customFormat="1" x14ac:dyDescent="0.25">
      <c r="A26" s="59"/>
      <c r="B26" s="68"/>
      <c r="C26" s="58"/>
      <c r="D26" s="58"/>
      <c r="E26" s="98"/>
      <c r="F26" s="98"/>
      <c r="G26" s="21"/>
      <c r="H26" s="21"/>
      <c r="I26" s="21"/>
      <c r="J26" s="98"/>
      <c r="K26" s="98"/>
      <c r="L26" s="98"/>
    </row>
    <row r="27" spans="1:12" s="5" customFormat="1" x14ac:dyDescent="0.25">
      <c r="A27" s="59"/>
      <c r="B27" s="68"/>
      <c r="C27" s="58"/>
      <c r="D27" s="58"/>
      <c r="E27" s="98"/>
      <c r="F27" s="98"/>
      <c r="G27" s="21"/>
      <c r="H27" s="21"/>
      <c r="I27" s="21"/>
      <c r="J27" s="98"/>
      <c r="K27" s="98"/>
      <c r="L27" s="98"/>
    </row>
    <row r="28" spans="1:12" s="5" customFormat="1" x14ac:dyDescent="0.25">
      <c r="A28" s="59"/>
      <c r="B28" s="120" t="s">
        <v>230</v>
      </c>
      <c r="C28" s="121">
        <f>SUM(C29:C32)</f>
        <v>0</v>
      </c>
      <c r="D28" s="121">
        <f>SUM(D29:D32)</f>
        <v>0</v>
      </c>
      <c r="E28" s="202"/>
      <c r="F28" s="122"/>
      <c r="G28" s="121">
        <f t="shared" ref="G28:L28" si="9">SUM(G29:G32)</f>
        <v>0</v>
      </c>
      <c r="H28" s="121">
        <f t="shared" si="9"/>
        <v>0</v>
      </c>
      <c r="I28" s="121">
        <f t="shared" si="9"/>
        <v>0</v>
      </c>
      <c r="J28" s="122">
        <f t="shared" si="9"/>
        <v>0</v>
      </c>
      <c r="K28" s="122">
        <f t="shared" si="9"/>
        <v>0</v>
      </c>
      <c r="L28" s="123">
        <f t="shared" si="9"/>
        <v>0</v>
      </c>
    </row>
    <row r="29" spans="1:12" s="5" customFormat="1" x14ac:dyDescent="0.25">
      <c r="A29" s="59"/>
      <c r="B29" s="68"/>
      <c r="C29" s="58"/>
      <c r="D29" s="58"/>
      <c r="E29" s="98"/>
      <c r="F29" s="98"/>
      <c r="G29" s="21"/>
      <c r="H29" s="21"/>
      <c r="I29" s="21"/>
      <c r="J29" s="98"/>
      <c r="K29" s="98"/>
      <c r="L29" s="98"/>
    </row>
    <row r="30" spans="1:12" s="5" customFormat="1" x14ac:dyDescent="0.25">
      <c r="A30" s="59"/>
      <c r="B30" s="68"/>
      <c r="C30" s="58"/>
      <c r="D30" s="58"/>
      <c r="E30" s="98"/>
      <c r="F30" s="98"/>
      <c r="G30" s="21"/>
      <c r="H30" s="21"/>
      <c r="I30" s="21"/>
      <c r="J30" s="98"/>
      <c r="K30" s="98"/>
      <c r="L30" s="98"/>
    </row>
    <row r="31" spans="1:12" s="5" customFormat="1" x14ac:dyDescent="0.25">
      <c r="A31" s="59"/>
      <c r="B31" s="68"/>
      <c r="C31" s="58"/>
      <c r="D31" s="58"/>
      <c r="E31" s="98"/>
      <c r="F31" s="98"/>
      <c r="G31" s="21"/>
      <c r="H31" s="21"/>
      <c r="I31" s="21"/>
      <c r="J31" s="98"/>
      <c r="K31" s="98"/>
      <c r="L31" s="98"/>
    </row>
    <row r="32" spans="1:12" s="5" customFormat="1" x14ac:dyDescent="0.25">
      <c r="A32" s="59"/>
      <c r="B32" s="68"/>
      <c r="C32" s="58"/>
      <c r="D32" s="58"/>
      <c r="E32" s="98"/>
      <c r="F32" s="98"/>
      <c r="G32" s="21"/>
      <c r="H32" s="21"/>
      <c r="I32" s="21"/>
      <c r="J32" s="98"/>
      <c r="K32" s="98"/>
      <c r="L32" s="98"/>
    </row>
    <row r="33" spans="1:12" s="5" customFormat="1" x14ac:dyDescent="0.25">
      <c r="A33" s="59"/>
      <c r="B33" s="120" t="s">
        <v>231</v>
      </c>
      <c r="C33" s="121">
        <f>SUM(C34:C36)</f>
        <v>0</v>
      </c>
      <c r="D33" s="121">
        <f>SUM(D34:D36)</f>
        <v>0</v>
      </c>
      <c r="E33" s="202"/>
      <c r="F33" s="122"/>
      <c r="G33" s="121">
        <f t="shared" ref="G33:L33" si="10">SUM(G34:G36)</f>
        <v>0</v>
      </c>
      <c r="H33" s="121">
        <f t="shared" si="10"/>
        <v>0</v>
      </c>
      <c r="I33" s="121">
        <f t="shared" si="10"/>
        <v>0</v>
      </c>
      <c r="J33" s="122">
        <f t="shared" si="10"/>
        <v>0</v>
      </c>
      <c r="K33" s="122">
        <f t="shared" si="10"/>
        <v>0</v>
      </c>
      <c r="L33" s="123">
        <f t="shared" si="10"/>
        <v>0</v>
      </c>
    </row>
    <row r="34" spans="1:12" s="5" customFormat="1" x14ac:dyDescent="0.25">
      <c r="A34" s="59"/>
      <c r="B34" s="68"/>
      <c r="C34" s="58"/>
      <c r="D34" s="58"/>
      <c r="E34" s="98"/>
      <c r="F34" s="98"/>
      <c r="G34" s="21"/>
      <c r="H34" s="21"/>
      <c r="I34" s="21"/>
      <c r="J34" s="98"/>
      <c r="K34" s="98"/>
      <c r="L34" s="98"/>
    </row>
    <row r="35" spans="1:12" s="5" customFormat="1" x14ac:dyDescent="0.25">
      <c r="A35" s="59"/>
      <c r="B35" s="68"/>
      <c r="C35" s="58"/>
      <c r="D35" s="58"/>
      <c r="E35" s="98"/>
      <c r="F35" s="98"/>
      <c r="G35" s="21"/>
      <c r="H35" s="21"/>
      <c r="I35" s="21"/>
      <c r="J35" s="98"/>
      <c r="K35" s="98"/>
      <c r="L35" s="98"/>
    </row>
    <row r="36" spans="1:12" x14ac:dyDescent="0.25">
      <c r="A36" s="59"/>
      <c r="B36" s="68"/>
      <c r="C36" s="58"/>
      <c r="D36" s="58"/>
      <c r="E36" s="98"/>
      <c r="F36" s="98"/>
      <c r="G36" s="21"/>
      <c r="H36" s="21"/>
      <c r="I36" s="21"/>
      <c r="J36" s="98"/>
      <c r="K36" s="98"/>
      <c r="L36" s="98"/>
    </row>
    <row r="37" spans="1:12" s="5" customFormat="1" ht="75" customHeight="1" x14ac:dyDescent="0.25">
      <c r="A37" s="99" t="s">
        <v>98</v>
      </c>
      <c r="B37" s="99" t="s">
        <v>70</v>
      </c>
      <c r="C37" s="99">
        <f>SUM(C38,C40,C44)</f>
        <v>0</v>
      </c>
      <c r="D37" s="99">
        <f>SUM(D38,D40,D44)</f>
        <v>0</v>
      </c>
      <c r="E37" s="99"/>
      <c r="F37" s="99"/>
      <c r="G37" s="99">
        <f t="shared" ref="G37:L37" si="11">SUM(G38,G40,G44)</f>
        <v>0</v>
      </c>
      <c r="H37" s="99">
        <f t="shared" si="11"/>
        <v>0</v>
      </c>
      <c r="I37" s="99">
        <f t="shared" si="11"/>
        <v>0</v>
      </c>
      <c r="J37" s="99">
        <f t="shared" si="11"/>
        <v>0</v>
      </c>
      <c r="K37" s="99">
        <f t="shared" si="11"/>
        <v>0</v>
      </c>
      <c r="L37" s="99">
        <f t="shared" si="11"/>
        <v>0</v>
      </c>
    </row>
    <row r="38" spans="1:12" s="5" customFormat="1" x14ac:dyDescent="0.25">
      <c r="A38" s="59"/>
      <c r="B38" s="120" t="s">
        <v>229</v>
      </c>
      <c r="C38" s="121">
        <f>SUM(C39:C39)</f>
        <v>0</v>
      </c>
      <c r="D38" s="121">
        <f>SUM(D39:D39)</f>
        <v>0</v>
      </c>
      <c r="E38" s="202"/>
      <c r="F38" s="122"/>
      <c r="G38" s="121">
        <f t="shared" ref="G38:L38" si="12">SUM(G39:G39)</f>
        <v>0</v>
      </c>
      <c r="H38" s="121">
        <f t="shared" si="12"/>
        <v>0</v>
      </c>
      <c r="I38" s="121">
        <f t="shared" si="12"/>
        <v>0</v>
      </c>
      <c r="J38" s="122">
        <f t="shared" si="12"/>
        <v>0</v>
      </c>
      <c r="K38" s="122">
        <f t="shared" si="12"/>
        <v>0</v>
      </c>
      <c r="L38" s="123">
        <f t="shared" si="12"/>
        <v>0</v>
      </c>
    </row>
    <row r="39" spans="1:12" s="5" customFormat="1" x14ac:dyDescent="0.25">
      <c r="A39" s="59"/>
      <c r="B39" s="68"/>
      <c r="C39" s="58"/>
      <c r="D39" s="58"/>
      <c r="E39" s="98"/>
      <c r="F39" s="98"/>
      <c r="G39" s="21"/>
      <c r="H39" s="21"/>
      <c r="I39" s="21"/>
      <c r="J39" s="98"/>
      <c r="K39" s="98"/>
      <c r="L39" s="98"/>
    </row>
    <row r="40" spans="1:12" s="5" customFormat="1" x14ac:dyDescent="0.25">
      <c r="A40" s="59"/>
      <c r="B40" s="120" t="s">
        <v>230</v>
      </c>
      <c r="C40" s="121">
        <f>SUM(C41:C43)</f>
        <v>0</v>
      </c>
      <c r="D40" s="121">
        <f>SUM(D41:D43)</f>
        <v>0</v>
      </c>
      <c r="E40" s="202"/>
      <c r="F40" s="122"/>
      <c r="G40" s="121">
        <f t="shared" ref="G40:L40" si="13">SUM(G41:G43)</f>
        <v>0</v>
      </c>
      <c r="H40" s="121">
        <f t="shared" si="13"/>
        <v>0</v>
      </c>
      <c r="I40" s="121">
        <f t="shared" si="13"/>
        <v>0</v>
      </c>
      <c r="J40" s="122">
        <f t="shared" si="13"/>
        <v>0</v>
      </c>
      <c r="K40" s="122">
        <f t="shared" si="13"/>
        <v>0</v>
      </c>
      <c r="L40" s="123">
        <f t="shared" si="13"/>
        <v>0</v>
      </c>
    </row>
    <row r="41" spans="1:12" s="5" customFormat="1" x14ac:dyDescent="0.25">
      <c r="A41" s="59"/>
      <c r="B41" s="68"/>
      <c r="C41" s="58"/>
      <c r="D41" s="58"/>
      <c r="E41" s="98"/>
      <c r="F41" s="98"/>
      <c r="G41" s="21"/>
      <c r="H41" s="21"/>
      <c r="I41" s="21"/>
      <c r="J41" s="98"/>
      <c r="K41" s="98"/>
      <c r="L41" s="98"/>
    </row>
    <row r="42" spans="1:12" s="5" customFormat="1" x14ac:dyDescent="0.25">
      <c r="A42" s="59"/>
      <c r="B42" s="68"/>
      <c r="C42" s="58"/>
      <c r="D42" s="58"/>
      <c r="E42" s="98"/>
      <c r="F42" s="98"/>
      <c r="G42" s="21"/>
      <c r="H42" s="21"/>
      <c r="I42" s="21"/>
      <c r="J42" s="98"/>
      <c r="K42" s="98"/>
      <c r="L42" s="98"/>
    </row>
    <row r="43" spans="1:12" s="5" customFormat="1" x14ac:dyDescent="0.25">
      <c r="A43" s="59"/>
      <c r="B43" s="68"/>
      <c r="C43" s="58"/>
      <c r="D43" s="58"/>
      <c r="E43" s="98"/>
      <c r="F43" s="98"/>
      <c r="G43" s="21"/>
      <c r="H43" s="21"/>
      <c r="I43" s="21"/>
      <c r="J43" s="98"/>
      <c r="K43" s="98"/>
      <c r="L43" s="98"/>
    </row>
    <row r="44" spans="1:12" s="5" customFormat="1" x14ac:dyDescent="0.25">
      <c r="A44" s="59"/>
      <c r="B44" s="120" t="s">
        <v>231</v>
      </c>
      <c r="C44" s="121">
        <f>SUM(C45:C48)</f>
        <v>0</v>
      </c>
      <c r="D44" s="121">
        <f>SUM(D45:D48)</f>
        <v>0</v>
      </c>
      <c r="E44" s="202"/>
      <c r="F44" s="122"/>
      <c r="G44" s="121">
        <f t="shared" ref="G44:L44" si="14">SUM(G45:G48)</f>
        <v>0</v>
      </c>
      <c r="H44" s="121">
        <f t="shared" si="14"/>
        <v>0</v>
      </c>
      <c r="I44" s="121">
        <f t="shared" si="14"/>
        <v>0</v>
      </c>
      <c r="J44" s="122">
        <f t="shared" si="14"/>
        <v>0</v>
      </c>
      <c r="K44" s="122">
        <f t="shared" si="14"/>
        <v>0</v>
      </c>
      <c r="L44" s="123">
        <f t="shared" si="14"/>
        <v>0</v>
      </c>
    </row>
    <row r="45" spans="1:12" s="5" customFormat="1" x14ac:dyDescent="0.25">
      <c r="A45" s="59"/>
      <c r="B45" s="68"/>
      <c r="C45" s="58"/>
      <c r="D45" s="58"/>
      <c r="E45" s="98"/>
      <c r="F45" s="98"/>
      <c r="G45" s="21"/>
      <c r="H45" s="21"/>
      <c r="I45" s="21"/>
      <c r="J45" s="98"/>
      <c r="K45" s="98"/>
      <c r="L45" s="98"/>
    </row>
    <row r="46" spans="1:12" s="5" customFormat="1" x14ac:dyDescent="0.25">
      <c r="A46" s="59"/>
      <c r="B46" s="68"/>
      <c r="C46" s="58"/>
      <c r="D46" s="58"/>
      <c r="E46" s="98"/>
      <c r="F46" s="98"/>
      <c r="G46" s="21"/>
      <c r="H46" s="21"/>
      <c r="I46" s="21"/>
      <c r="J46" s="98"/>
      <c r="K46" s="98"/>
      <c r="L46" s="98"/>
    </row>
    <row r="47" spans="1:12" s="5" customFormat="1" x14ac:dyDescent="0.25">
      <c r="A47" s="59"/>
      <c r="B47" s="68"/>
      <c r="C47" s="58"/>
      <c r="D47" s="58"/>
      <c r="E47" s="98"/>
      <c r="F47" s="98"/>
      <c r="G47" s="21"/>
      <c r="H47" s="21"/>
      <c r="I47" s="21"/>
      <c r="J47" s="98"/>
      <c r="K47" s="98"/>
      <c r="L47" s="98"/>
    </row>
    <row r="48" spans="1:12" x14ac:dyDescent="0.25">
      <c r="A48" s="59"/>
      <c r="B48" s="68"/>
      <c r="C48" s="58"/>
      <c r="D48" s="58"/>
      <c r="E48" s="98"/>
      <c r="F48" s="98"/>
      <c r="G48" s="21"/>
      <c r="H48" s="21"/>
      <c r="I48" s="21"/>
      <c r="J48" s="98"/>
      <c r="K48" s="98"/>
      <c r="L48" s="98"/>
    </row>
    <row r="49" spans="1:12" s="5" customFormat="1" ht="93.75" customHeight="1" x14ac:dyDescent="0.25">
      <c r="A49" s="99" t="s">
        <v>99</v>
      </c>
      <c r="B49" s="99" t="s">
        <v>71</v>
      </c>
      <c r="C49" s="99">
        <f>SUM(C50,C54,C60)</f>
        <v>1</v>
      </c>
      <c r="D49" s="99">
        <f>SUM(D50,D54,D60)</f>
        <v>1</v>
      </c>
      <c r="E49" s="99"/>
      <c r="F49" s="99"/>
      <c r="G49" s="99">
        <f t="shared" ref="G49:L49" si="15">SUM(G50,G54,G60)</f>
        <v>12</v>
      </c>
      <c r="H49" s="99">
        <f t="shared" si="15"/>
        <v>0</v>
      </c>
      <c r="I49" s="99">
        <f t="shared" si="15"/>
        <v>10200</v>
      </c>
      <c r="J49" s="99">
        <f t="shared" si="15"/>
        <v>0</v>
      </c>
      <c r="K49" s="99">
        <f t="shared" si="15"/>
        <v>0</v>
      </c>
      <c r="L49" s="99">
        <f t="shared" si="15"/>
        <v>0</v>
      </c>
    </row>
    <row r="50" spans="1:12" s="5" customFormat="1" x14ac:dyDescent="0.25">
      <c r="A50" s="59"/>
      <c r="B50" s="120" t="s">
        <v>229</v>
      </c>
      <c r="C50" s="121">
        <f>SUM(C51:C53)</f>
        <v>0</v>
      </c>
      <c r="D50" s="121">
        <f>SUM(D51:D53)</f>
        <v>0</v>
      </c>
      <c r="E50" s="202"/>
      <c r="F50" s="122"/>
      <c r="G50" s="121">
        <f t="shared" ref="G50:L50" si="16">SUM(G51:G53)</f>
        <v>0</v>
      </c>
      <c r="H50" s="121">
        <f t="shared" si="16"/>
        <v>0</v>
      </c>
      <c r="I50" s="121">
        <f t="shared" si="16"/>
        <v>0</v>
      </c>
      <c r="J50" s="122">
        <f t="shared" si="16"/>
        <v>0</v>
      </c>
      <c r="K50" s="122">
        <f t="shared" si="16"/>
        <v>0</v>
      </c>
      <c r="L50" s="123">
        <f t="shared" si="16"/>
        <v>0</v>
      </c>
    </row>
    <row r="51" spans="1:12" s="5" customFormat="1" x14ac:dyDescent="0.25">
      <c r="A51" s="59"/>
      <c r="B51" s="68"/>
      <c r="C51" s="58"/>
      <c r="D51" s="58"/>
      <c r="E51" s="98"/>
      <c r="F51" s="98"/>
      <c r="G51" s="21"/>
      <c r="H51" s="21"/>
      <c r="I51" s="21"/>
      <c r="J51" s="98"/>
      <c r="K51" s="98"/>
      <c r="L51" s="98"/>
    </row>
    <row r="52" spans="1:12" s="5" customFormat="1" x14ac:dyDescent="0.25">
      <c r="A52" s="59"/>
      <c r="B52" s="68"/>
      <c r="C52" s="58"/>
      <c r="D52" s="58"/>
      <c r="E52" s="98"/>
      <c r="F52" s="98"/>
      <c r="G52" s="21"/>
      <c r="H52" s="21"/>
      <c r="I52" s="21"/>
      <c r="J52" s="98"/>
      <c r="K52" s="98"/>
      <c r="L52" s="98"/>
    </row>
    <row r="53" spans="1:12" s="5" customFormat="1" x14ac:dyDescent="0.25">
      <c r="A53" s="59"/>
      <c r="B53" s="68"/>
      <c r="C53" s="58"/>
      <c r="D53" s="58"/>
      <c r="E53" s="98"/>
      <c r="F53" s="98"/>
      <c r="G53" s="21"/>
      <c r="H53" s="21"/>
      <c r="I53" s="21"/>
      <c r="J53" s="98"/>
      <c r="K53" s="98"/>
      <c r="L53" s="98"/>
    </row>
    <row r="54" spans="1:12" s="5" customFormat="1" x14ac:dyDescent="0.25">
      <c r="A54" s="59"/>
      <c r="B54" s="120" t="s">
        <v>230</v>
      </c>
      <c r="C54" s="121">
        <f>SUM(C55:C59)</f>
        <v>1</v>
      </c>
      <c r="D54" s="121">
        <f>SUM(D55:D59)</f>
        <v>1</v>
      </c>
      <c r="E54" s="202"/>
      <c r="F54" s="122"/>
      <c r="G54" s="121">
        <f t="shared" ref="G54:L54" si="17">SUM(G55:G59)</f>
        <v>12</v>
      </c>
      <c r="H54" s="121">
        <f t="shared" si="17"/>
        <v>0</v>
      </c>
      <c r="I54" s="121">
        <f t="shared" si="17"/>
        <v>10200</v>
      </c>
      <c r="J54" s="122">
        <f t="shared" si="17"/>
        <v>0</v>
      </c>
      <c r="K54" s="122">
        <f t="shared" si="17"/>
        <v>0</v>
      </c>
      <c r="L54" s="123">
        <f t="shared" si="17"/>
        <v>0</v>
      </c>
    </row>
    <row r="55" spans="1:12" s="5" customFormat="1" ht="56.25" x14ac:dyDescent="0.25">
      <c r="A55" s="59"/>
      <c r="B55" s="68" t="s">
        <v>489</v>
      </c>
      <c r="C55" s="58">
        <v>1</v>
      </c>
      <c r="D55" s="58">
        <v>1</v>
      </c>
      <c r="E55" s="98" t="s">
        <v>491</v>
      </c>
      <c r="F55" s="98" t="s">
        <v>490</v>
      </c>
      <c r="G55" s="21">
        <v>12</v>
      </c>
      <c r="H55" s="21">
        <v>0</v>
      </c>
      <c r="I55" s="21">
        <v>10200</v>
      </c>
      <c r="J55" s="98"/>
      <c r="K55" s="98"/>
      <c r="L55" s="98"/>
    </row>
    <row r="56" spans="1:12" s="5" customFormat="1" x14ac:dyDescent="0.25">
      <c r="A56" s="59"/>
      <c r="B56" s="68"/>
      <c r="C56" s="58"/>
      <c r="D56" s="58"/>
      <c r="E56" s="98"/>
      <c r="F56" s="98"/>
      <c r="G56" s="21"/>
      <c r="H56" s="21"/>
      <c r="I56" s="21"/>
      <c r="J56" s="98"/>
      <c r="K56" s="98"/>
      <c r="L56" s="98"/>
    </row>
    <row r="57" spans="1:12" s="5" customFormat="1" x14ac:dyDescent="0.25">
      <c r="A57" s="59"/>
      <c r="B57" s="68"/>
      <c r="C57" s="58"/>
      <c r="D57" s="58"/>
      <c r="E57" s="98"/>
      <c r="F57" s="98"/>
      <c r="G57" s="21"/>
      <c r="H57" s="21"/>
      <c r="I57" s="21"/>
      <c r="J57" s="98"/>
      <c r="K57" s="98"/>
      <c r="L57" s="98"/>
    </row>
    <row r="58" spans="1:12" s="5" customFormat="1" x14ac:dyDescent="0.25">
      <c r="A58" s="59"/>
      <c r="B58" s="68"/>
      <c r="C58" s="58"/>
      <c r="D58" s="58"/>
      <c r="E58" s="98"/>
      <c r="F58" s="98"/>
      <c r="G58" s="21"/>
      <c r="H58" s="21"/>
      <c r="I58" s="21"/>
      <c r="J58" s="98"/>
      <c r="K58" s="98"/>
      <c r="L58" s="98"/>
    </row>
    <row r="59" spans="1:12" s="5" customFormat="1" x14ac:dyDescent="0.25">
      <c r="A59" s="59"/>
      <c r="B59" s="68"/>
      <c r="C59" s="58"/>
      <c r="D59" s="58"/>
      <c r="E59" s="98"/>
      <c r="F59" s="98"/>
      <c r="G59" s="21"/>
      <c r="H59" s="21"/>
      <c r="I59" s="21"/>
      <c r="J59" s="98"/>
      <c r="K59" s="98"/>
      <c r="L59" s="98"/>
    </row>
    <row r="60" spans="1:12" s="5" customFormat="1" x14ac:dyDescent="0.25">
      <c r="A60" s="59"/>
      <c r="B60" s="120" t="s">
        <v>231</v>
      </c>
      <c r="C60" s="121">
        <f>SUM(C61:C64)</f>
        <v>0</v>
      </c>
      <c r="D60" s="121">
        <f>SUM(D61:D64)</f>
        <v>0</v>
      </c>
      <c r="E60" s="202"/>
      <c r="F60" s="122"/>
      <c r="G60" s="121">
        <f t="shared" ref="G60:L60" si="18">SUM(G61:G64)</f>
        <v>0</v>
      </c>
      <c r="H60" s="121">
        <f t="shared" si="18"/>
        <v>0</v>
      </c>
      <c r="I60" s="121">
        <f t="shared" si="18"/>
        <v>0</v>
      </c>
      <c r="J60" s="122">
        <f t="shared" si="18"/>
        <v>0</v>
      </c>
      <c r="K60" s="122">
        <f t="shared" si="18"/>
        <v>0</v>
      </c>
      <c r="L60" s="123">
        <f t="shared" si="18"/>
        <v>0</v>
      </c>
    </row>
    <row r="61" spans="1:12" s="5" customFormat="1" x14ac:dyDescent="0.25">
      <c r="A61" s="59"/>
      <c r="B61" s="68"/>
      <c r="C61" s="58"/>
      <c r="D61" s="58"/>
      <c r="E61" s="98"/>
      <c r="F61" s="98"/>
      <c r="G61" s="21"/>
      <c r="H61" s="21"/>
      <c r="I61" s="21"/>
      <c r="J61" s="98"/>
      <c r="K61" s="98"/>
      <c r="L61" s="98"/>
    </row>
    <row r="62" spans="1:12" s="5" customFormat="1" x14ac:dyDescent="0.25">
      <c r="A62" s="59"/>
      <c r="B62" s="68"/>
      <c r="C62" s="58"/>
      <c r="D62" s="58"/>
      <c r="E62" s="98"/>
      <c r="F62" s="98"/>
      <c r="G62" s="21"/>
      <c r="H62" s="21"/>
      <c r="I62" s="21"/>
      <c r="J62" s="98"/>
      <c r="K62" s="98"/>
      <c r="L62" s="98"/>
    </row>
    <row r="63" spans="1:12" s="5" customFormat="1" x14ac:dyDescent="0.25">
      <c r="A63" s="59"/>
      <c r="B63" s="68"/>
      <c r="C63" s="58"/>
      <c r="D63" s="58"/>
      <c r="E63" s="98"/>
      <c r="F63" s="98"/>
      <c r="G63" s="21"/>
      <c r="H63" s="21"/>
      <c r="I63" s="21"/>
      <c r="J63" s="98"/>
      <c r="K63" s="98"/>
      <c r="L63" s="98"/>
    </row>
    <row r="64" spans="1:12" x14ac:dyDescent="0.25">
      <c r="A64" s="59"/>
      <c r="B64" s="68"/>
      <c r="C64" s="58"/>
      <c r="D64" s="58"/>
      <c r="E64" s="98"/>
      <c r="F64" s="98"/>
      <c r="G64" s="21"/>
      <c r="H64" s="21"/>
      <c r="I64" s="21"/>
      <c r="J64" s="98"/>
      <c r="K64" s="98"/>
      <c r="L64" s="98"/>
    </row>
    <row r="65" spans="1:12" s="5" customFormat="1" ht="75" customHeight="1" x14ac:dyDescent="0.25">
      <c r="A65" s="99" t="s">
        <v>100</v>
      </c>
      <c r="B65" s="99" t="s">
        <v>72</v>
      </c>
      <c r="C65" s="99">
        <v>0</v>
      </c>
      <c r="D65" s="99">
        <v>0</v>
      </c>
      <c r="E65" s="99"/>
      <c r="F65" s="99"/>
      <c r="G65" s="99">
        <f>SUM(G66,G70,G76)</f>
        <v>0</v>
      </c>
      <c r="H65" s="99">
        <f>SUM(H66,H70,H76)</f>
        <v>0</v>
      </c>
      <c r="I65" s="99">
        <f>SUM(CI66,I70,I76)</f>
        <v>0</v>
      </c>
      <c r="J65" s="99">
        <f>SUM(J66,J70,J76)</f>
        <v>0</v>
      </c>
      <c r="K65" s="99">
        <f>SUM(K66,K70,K76)</f>
        <v>0</v>
      </c>
      <c r="L65" s="99">
        <f>SUM(L66,L70,L76)</f>
        <v>0</v>
      </c>
    </row>
    <row r="66" spans="1:12" s="5" customFormat="1" x14ac:dyDescent="0.25">
      <c r="A66" s="59"/>
      <c r="B66" s="120" t="s">
        <v>229</v>
      </c>
      <c r="C66" s="121">
        <f>SUM(C67:C69)</f>
        <v>0</v>
      </c>
      <c r="D66" s="121">
        <f>SUM(D67:D69)</f>
        <v>0</v>
      </c>
      <c r="E66" s="202"/>
      <c r="F66" s="122"/>
      <c r="G66" s="121">
        <f t="shared" ref="G66:L66" si="19">SUM(G67:G69)</f>
        <v>0</v>
      </c>
      <c r="H66" s="121">
        <f t="shared" si="19"/>
        <v>0</v>
      </c>
      <c r="I66" s="121">
        <f t="shared" si="19"/>
        <v>0</v>
      </c>
      <c r="J66" s="122">
        <f t="shared" si="19"/>
        <v>0</v>
      </c>
      <c r="K66" s="122">
        <f t="shared" si="19"/>
        <v>0</v>
      </c>
      <c r="L66" s="123">
        <f t="shared" si="19"/>
        <v>0</v>
      </c>
    </row>
    <row r="67" spans="1:12" s="5" customFormat="1" x14ac:dyDescent="0.25">
      <c r="A67" s="59"/>
      <c r="B67" s="68"/>
      <c r="C67" s="58"/>
      <c r="D67" s="58"/>
      <c r="E67" s="98"/>
      <c r="F67" s="98"/>
      <c r="G67" s="21"/>
      <c r="H67" s="21"/>
      <c r="I67" s="21"/>
      <c r="J67" s="98"/>
      <c r="K67" s="98"/>
      <c r="L67" s="98"/>
    </row>
    <row r="68" spans="1:12" s="5" customFormat="1" x14ac:dyDescent="0.25">
      <c r="A68" s="59"/>
      <c r="B68" s="68"/>
      <c r="C68" s="58"/>
      <c r="D68" s="58"/>
      <c r="E68" s="98"/>
      <c r="F68" s="98"/>
      <c r="G68" s="21"/>
      <c r="H68" s="21"/>
      <c r="I68" s="21"/>
      <c r="J68" s="98"/>
      <c r="K68" s="98"/>
      <c r="L68" s="98"/>
    </row>
    <row r="69" spans="1:12" s="5" customFormat="1" x14ac:dyDescent="0.25">
      <c r="A69" s="59"/>
      <c r="B69" s="68"/>
      <c r="C69" s="58"/>
      <c r="D69" s="58"/>
      <c r="E69" s="98"/>
      <c r="F69" s="98"/>
      <c r="G69" s="21"/>
      <c r="H69" s="21"/>
      <c r="I69" s="21"/>
      <c r="J69" s="98"/>
      <c r="K69" s="98"/>
      <c r="L69" s="98"/>
    </row>
    <row r="70" spans="1:12" s="5" customFormat="1" x14ac:dyDescent="0.25">
      <c r="A70" s="59"/>
      <c r="B70" s="120" t="s">
        <v>230</v>
      </c>
      <c r="C70" s="121">
        <v>0</v>
      </c>
      <c r="D70" s="121">
        <v>0</v>
      </c>
      <c r="E70" s="202"/>
      <c r="F70" s="122"/>
      <c r="G70" s="121">
        <f t="shared" ref="G70:L70" si="20">SUM(G71:G75)</f>
        <v>0</v>
      </c>
      <c r="H70" s="121">
        <f t="shared" si="20"/>
        <v>0</v>
      </c>
      <c r="I70" s="121">
        <f t="shared" si="20"/>
        <v>0</v>
      </c>
      <c r="J70" s="122">
        <f t="shared" si="20"/>
        <v>0</v>
      </c>
      <c r="K70" s="122">
        <f t="shared" si="20"/>
        <v>0</v>
      </c>
      <c r="L70" s="123">
        <f t="shared" si="20"/>
        <v>0</v>
      </c>
    </row>
    <row r="71" spans="1:12" s="5" customFormat="1" x14ac:dyDescent="0.25">
      <c r="A71" s="59"/>
      <c r="B71" s="68"/>
      <c r="C71" s="58"/>
      <c r="D71" s="58"/>
      <c r="E71" s="98"/>
      <c r="F71" s="98"/>
      <c r="G71" s="21"/>
      <c r="H71" s="21"/>
      <c r="I71" s="21"/>
      <c r="J71" s="98"/>
      <c r="K71" s="98"/>
      <c r="L71" s="98"/>
    </row>
    <row r="72" spans="1:12" s="5" customFormat="1" x14ac:dyDescent="0.25">
      <c r="A72" s="59"/>
      <c r="B72" s="68"/>
      <c r="C72" s="58"/>
      <c r="D72" s="58"/>
      <c r="E72" s="98"/>
      <c r="F72" s="98"/>
      <c r="G72" s="21"/>
      <c r="H72" s="21"/>
      <c r="I72" s="21"/>
      <c r="J72" s="98"/>
      <c r="K72" s="98"/>
      <c r="L72" s="98"/>
    </row>
    <row r="73" spans="1:12" s="5" customFormat="1" x14ac:dyDescent="0.25">
      <c r="A73" s="59"/>
      <c r="B73" s="68"/>
      <c r="C73" s="58"/>
      <c r="D73" s="58"/>
      <c r="E73" s="98"/>
      <c r="F73" s="98"/>
      <c r="G73" s="21"/>
      <c r="H73" s="21"/>
      <c r="I73" s="21"/>
      <c r="J73" s="98"/>
      <c r="K73" s="98"/>
      <c r="L73" s="98"/>
    </row>
    <row r="74" spans="1:12" s="5" customFormat="1" x14ac:dyDescent="0.25">
      <c r="A74" s="59"/>
      <c r="B74" s="68"/>
      <c r="C74" s="58"/>
      <c r="D74" s="58"/>
      <c r="E74" s="98"/>
      <c r="F74" s="98"/>
      <c r="G74" s="21"/>
      <c r="H74" s="21"/>
      <c r="I74" s="21"/>
      <c r="J74" s="98"/>
      <c r="K74" s="98"/>
      <c r="L74" s="98"/>
    </row>
    <row r="75" spans="1:12" s="5" customFormat="1" x14ac:dyDescent="0.25">
      <c r="A75" s="59"/>
      <c r="B75" s="68"/>
      <c r="C75" s="58"/>
      <c r="D75" s="58"/>
      <c r="E75" s="98"/>
      <c r="F75" s="98"/>
      <c r="G75" s="21"/>
      <c r="H75" s="21"/>
      <c r="I75" s="21"/>
      <c r="J75" s="98"/>
      <c r="K75" s="98"/>
      <c r="L75" s="98"/>
    </row>
    <row r="76" spans="1:12" s="5" customFormat="1" x14ac:dyDescent="0.25">
      <c r="A76" s="59"/>
      <c r="B76" s="120" t="s">
        <v>231</v>
      </c>
      <c r="C76" s="121">
        <f>SUM(C77:C80)</f>
        <v>0</v>
      </c>
      <c r="D76" s="121">
        <f>SUM(D77:D80)</f>
        <v>0</v>
      </c>
      <c r="E76" s="202"/>
      <c r="F76" s="122"/>
      <c r="G76" s="121">
        <f t="shared" ref="G76:L76" si="21">SUM(G77:G80)</f>
        <v>0</v>
      </c>
      <c r="H76" s="121">
        <f t="shared" si="21"/>
        <v>0</v>
      </c>
      <c r="I76" s="121">
        <f t="shared" si="21"/>
        <v>0</v>
      </c>
      <c r="J76" s="122">
        <f t="shared" si="21"/>
        <v>0</v>
      </c>
      <c r="K76" s="122">
        <f t="shared" si="21"/>
        <v>0</v>
      </c>
      <c r="L76" s="123">
        <f t="shared" si="21"/>
        <v>0</v>
      </c>
    </row>
    <row r="77" spans="1:12" s="5" customFormat="1" x14ac:dyDescent="0.25">
      <c r="A77" s="59"/>
      <c r="B77" s="68"/>
      <c r="C77" s="58"/>
      <c r="D77" s="58"/>
      <c r="E77" s="98"/>
      <c r="F77" s="98"/>
      <c r="G77" s="21"/>
      <c r="H77" s="21"/>
      <c r="I77" s="21"/>
      <c r="J77" s="98"/>
      <c r="K77" s="98"/>
      <c r="L77" s="98"/>
    </row>
    <row r="78" spans="1:12" s="5" customFormat="1" x14ac:dyDescent="0.25">
      <c r="A78" s="59"/>
      <c r="B78" s="68"/>
      <c r="C78" s="58"/>
      <c r="D78" s="58"/>
      <c r="E78" s="98"/>
      <c r="F78" s="98"/>
      <c r="G78" s="21"/>
      <c r="H78" s="21"/>
      <c r="I78" s="21"/>
      <c r="J78" s="98"/>
      <c r="K78" s="98"/>
      <c r="L78" s="98"/>
    </row>
    <row r="79" spans="1:12" s="5" customFormat="1" x14ac:dyDescent="0.25">
      <c r="A79" s="59"/>
      <c r="B79" s="68"/>
      <c r="C79" s="58"/>
      <c r="D79" s="58"/>
      <c r="E79" s="98"/>
      <c r="F79" s="98"/>
      <c r="G79" s="21"/>
      <c r="H79" s="21"/>
      <c r="I79" s="21"/>
      <c r="J79" s="98"/>
      <c r="K79" s="98"/>
      <c r="L79" s="98"/>
    </row>
    <row r="80" spans="1:12" x14ac:dyDescent="0.25">
      <c r="A80" s="59"/>
      <c r="B80" s="68"/>
      <c r="C80" s="58"/>
      <c r="D80" s="58"/>
      <c r="E80" s="98"/>
      <c r="F80" s="98"/>
      <c r="G80" s="21"/>
      <c r="H80" s="21"/>
      <c r="I80" s="21"/>
      <c r="J80" s="98"/>
      <c r="K80" s="98"/>
      <c r="L80" s="98"/>
    </row>
    <row r="81" spans="1:14" ht="187.5" customHeight="1" x14ac:dyDescent="0.25">
      <c r="A81" s="99" t="s">
        <v>194</v>
      </c>
      <c r="B81" s="99" t="s">
        <v>195</v>
      </c>
      <c r="C81" s="99">
        <f>SUM(C82,C86,C89)</f>
        <v>0</v>
      </c>
      <c r="D81" s="99">
        <f>SUM(D82,D86,D89)</f>
        <v>0</v>
      </c>
      <c r="E81" s="99"/>
      <c r="F81" s="99"/>
      <c r="G81" s="99">
        <f t="shared" ref="G81:L81" si="22">SUM(G82,G86,G89)</f>
        <v>0</v>
      </c>
      <c r="H81" s="99">
        <f t="shared" si="22"/>
        <v>0</v>
      </c>
      <c r="I81" s="99">
        <f t="shared" si="22"/>
        <v>0</v>
      </c>
      <c r="J81" s="99">
        <f t="shared" si="22"/>
        <v>0</v>
      </c>
      <c r="K81" s="99">
        <f t="shared" si="22"/>
        <v>0</v>
      </c>
      <c r="L81" s="99">
        <f t="shared" si="22"/>
        <v>0</v>
      </c>
    </row>
    <row r="82" spans="1:14" x14ac:dyDescent="0.25">
      <c r="A82" s="59"/>
      <c r="B82" s="120" t="s">
        <v>229</v>
      </c>
      <c r="C82" s="121">
        <f>SUM(C83:C85)</f>
        <v>0</v>
      </c>
      <c r="D82" s="121">
        <f>SUM(D83:D85)</f>
        <v>0</v>
      </c>
      <c r="E82" s="202"/>
      <c r="F82" s="122"/>
      <c r="G82" s="121">
        <f t="shared" ref="G82:L82" si="23">SUM(G83:G85)</f>
        <v>0</v>
      </c>
      <c r="H82" s="121">
        <f t="shared" si="23"/>
        <v>0</v>
      </c>
      <c r="I82" s="121">
        <f t="shared" si="23"/>
        <v>0</v>
      </c>
      <c r="J82" s="122">
        <f t="shared" si="23"/>
        <v>0</v>
      </c>
      <c r="K82" s="122">
        <f t="shared" si="23"/>
        <v>0</v>
      </c>
      <c r="L82" s="123">
        <f t="shared" si="23"/>
        <v>0</v>
      </c>
    </row>
    <row r="83" spans="1:14" x14ac:dyDescent="0.25">
      <c r="A83" s="59"/>
      <c r="B83" s="68"/>
      <c r="C83" s="58"/>
      <c r="D83" s="58"/>
      <c r="E83" s="98"/>
      <c r="F83" s="98"/>
      <c r="G83" s="21"/>
      <c r="H83" s="21"/>
      <c r="I83" s="21"/>
      <c r="J83" s="98"/>
      <c r="K83" s="98"/>
      <c r="L83" s="98"/>
    </row>
    <row r="84" spans="1:14" x14ac:dyDescent="0.25">
      <c r="A84" s="59"/>
      <c r="B84" s="68"/>
      <c r="C84" s="58"/>
      <c r="D84" s="58"/>
      <c r="E84" s="98"/>
      <c r="F84" s="98"/>
      <c r="G84" s="21"/>
      <c r="H84" s="21"/>
      <c r="I84" s="21"/>
      <c r="J84" s="98"/>
      <c r="K84" s="98"/>
      <c r="L84" s="98"/>
    </row>
    <row r="85" spans="1:14" x14ac:dyDescent="0.25">
      <c r="A85" s="59"/>
      <c r="B85" s="68"/>
      <c r="C85" s="58"/>
      <c r="D85" s="58"/>
      <c r="E85" s="98"/>
      <c r="F85" s="98"/>
      <c r="G85" s="21"/>
      <c r="H85" s="21"/>
      <c r="I85" s="21"/>
      <c r="J85" s="98"/>
      <c r="K85" s="98"/>
      <c r="L85" s="98"/>
    </row>
    <row r="86" spans="1:14" x14ac:dyDescent="0.25">
      <c r="A86" s="59"/>
      <c r="B86" s="120" t="s">
        <v>230</v>
      </c>
      <c r="C86" s="121">
        <f>SUM(C87:C88)</f>
        <v>0</v>
      </c>
      <c r="D86" s="121">
        <f>SUM(D87:D88)</f>
        <v>0</v>
      </c>
      <c r="E86" s="202"/>
      <c r="F86" s="122"/>
      <c r="G86" s="121">
        <f t="shared" ref="G86:L86" si="24">SUM(G87:G88)</f>
        <v>0</v>
      </c>
      <c r="H86" s="121">
        <f t="shared" si="24"/>
        <v>0</v>
      </c>
      <c r="I86" s="121">
        <f t="shared" si="24"/>
        <v>0</v>
      </c>
      <c r="J86" s="122">
        <f t="shared" si="24"/>
        <v>0</v>
      </c>
      <c r="K86" s="122">
        <f t="shared" si="24"/>
        <v>0</v>
      </c>
      <c r="L86" s="123">
        <f t="shared" si="24"/>
        <v>0</v>
      </c>
    </row>
    <row r="87" spans="1:14" x14ac:dyDescent="0.25">
      <c r="A87" s="59"/>
      <c r="B87" s="68"/>
      <c r="C87" s="58"/>
      <c r="D87" s="58"/>
      <c r="E87" s="98"/>
      <c r="F87" s="98"/>
      <c r="G87" s="21"/>
      <c r="H87" s="21"/>
      <c r="I87" s="21"/>
      <c r="J87" s="98"/>
      <c r="K87" s="98"/>
      <c r="L87" s="98"/>
    </row>
    <row r="88" spans="1:14" x14ac:dyDescent="0.25">
      <c r="A88" s="59"/>
      <c r="B88" s="68"/>
      <c r="C88" s="58"/>
      <c r="D88" s="58"/>
      <c r="E88" s="98"/>
      <c r="F88" s="98"/>
      <c r="G88" s="21"/>
      <c r="H88" s="21"/>
      <c r="I88" s="21"/>
      <c r="J88" s="98"/>
      <c r="K88" s="98"/>
      <c r="L88" s="98"/>
    </row>
    <row r="89" spans="1:14" x14ac:dyDescent="0.25">
      <c r="A89" s="59"/>
      <c r="B89" s="120" t="s">
        <v>231</v>
      </c>
      <c r="C89" s="121">
        <f>SUM(C90:C92)</f>
        <v>0</v>
      </c>
      <c r="D89" s="121">
        <f>SUM(D90:D92)</f>
        <v>0</v>
      </c>
      <c r="E89" s="202"/>
      <c r="F89" s="122"/>
      <c r="G89" s="121">
        <f t="shared" ref="G89:L89" si="25">SUM(G90:G92)</f>
        <v>0</v>
      </c>
      <c r="H89" s="121">
        <f t="shared" si="25"/>
        <v>0</v>
      </c>
      <c r="I89" s="121">
        <f t="shared" si="25"/>
        <v>0</v>
      </c>
      <c r="J89" s="122">
        <f t="shared" si="25"/>
        <v>0</v>
      </c>
      <c r="K89" s="122">
        <f t="shared" si="25"/>
        <v>0</v>
      </c>
      <c r="L89" s="123">
        <f t="shared" si="25"/>
        <v>0</v>
      </c>
    </row>
    <row r="90" spans="1:14" x14ac:dyDescent="0.25">
      <c r="A90" s="59"/>
      <c r="B90" s="68"/>
      <c r="C90" s="58"/>
      <c r="D90" s="58"/>
      <c r="E90" s="98"/>
      <c r="F90" s="98"/>
      <c r="G90" s="21"/>
      <c r="H90" s="21"/>
      <c r="I90" s="21"/>
      <c r="J90" s="98"/>
      <c r="K90" s="98"/>
      <c r="L90" s="98"/>
    </row>
    <row r="91" spans="1:14" x14ac:dyDescent="0.25">
      <c r="A91" s="59"/>
      <c r="B91" s="68"/>
      <c r="C91" s="58"/>
      <c r="D91" s="58"/>
      <c r="E91" s="98"/>
      <c r="F91" s="98"/>
      <c r="G91" s="21"/>
      <c r="H91" s="21"/>
      <c r="I91" s="21"/>
      <c r="J91" s="98"/>
      <c r="K91" s="98"/>
      <c r="L91" s="98"/>
    </row>
    <row r="92" spans="1:14" x14ac:dyDescent="0.25">
      <c r="A92" s="59"/>
      <c r="B92" s="68"/>
      <c r="C92" s="58"/>
      <c r="D92" s="58"/>
      <c r="E92" s="98"/>
      <c r="F92" s="98"/>
      <c r="G92" s="21"/>
      <c r="H92" s="21"/>
      <c r="I92" s="21"/>
      <c r="J92" s="98"/>
      <c r="K92" s="98"/>
      <c r="L92" s="98"/>
    </row>
    <row r="93" spans="1:14" ht="19.5" x14ac:dyDescent="0.35">
      <c r="A93" s="357" t="s">
        <v>193</v>
      </c>
      <c r="B93" s="357"/>
      <c r="C93" s="357"/>
      <c r="D93" s="357"/>
      <c r="E93" s="357"/>
      <c r="F93" s="357"/>
      <c r="G93" s="357"/>
      <c r="H93" s="357"/>
      <c r="I93" s="357"/>
      <c r="J93" s="357"/>
      <c r="K93" s="99" t="s">
        <v>257</v>
      </c>
      <c r="L93" s="99">
        <v>45000</v>
      </c>
    </row>
    <row r="94" spans="1:14" x14ac:dyDescent="0.3">
      <c r="K94" s="205"/>
      <c r="L94" s="116"/>
    </row>
    <row r="95" spans="1:14" x14ac:dyDescent="0.3">
      <c r="I95" s="10"/>
      <c r="J95" s="10"/>
      <c r="K95" s="116"/>
      <c r="L95" s="116"/>
      <c r="M95" s="3"/>
      <c r="N95" s="3"/>
    </row>
    <row r="96" spans="1:14" x14ac:dyDescent="0.3">
      <c r="I96" s="10"/>
      <c r="J96" s="10"/>
      <c r="K96" s="116"/>
      <c r="L96" s="116"/>
      <c r="M96" s="3"/>
      <c r="N96" s="3"/>
    </row>
    <row r="97" spans="1:14" x14ac:dyDescent="0.3">
      <c r="I97" s="10"/>
      <c r="J97" s="10"/>
      <c r="K97" s="116"/>
      <c r="L97" s="116"/>
      <c r="M97" s="3"/>
      <c r="N97" s="3"/>
    </row>
    <row r="98" spans="1:14" x14ac:dyDescent="0.3">
      <c r="I98" s="10"/>
      <c r="J98" s="10"/>
      <c r="K98" s="116"/>
      <c r="L98" s="116"/>
      <c r="M98" s="3"/>
      <c r="N98" s="3"/>
    </row>
    <row r="99" spans="1:14" x14ac:dyDescent="0.3">
      <c r="I99" s="10"/>
      <c r="J99" s="10"/>
      <c r="K99" s="116"/>
      <c r="L99" s="116"/>
      <c r="M99" s="3"/>
      <c r="N99" s="3"/>
    </row>
    <row r="100" spans="1:14" x14ac:dyDescent="0.3">
      <c r="I100" s="10"/>
      <c r="J100" s="10"/>
      <c r="K100" s="116"/>
      <c r="L100" s="116"/>
      <c r="M100" s="3"/>
      <c r="N100" s="3"/>
    </row>
    <row r="101" spans="1:14" x14ac:dyDescent="0.3">
      <c r="I101" s="10"/>
      <c r="J101" s="206"/>
      <c r="K101" s="207"/>
      <c r="L101" s="207"/>
      <c r="M101" s="208"/>
      <c r="N101" s="3"/>
    </row>
    <row r="102" spans="1:14" x14ac:dyDescent="0.3">
      <c r="I102" s="10"/>
      <c r="J102" s="206"/>
      <c r="K102" s="207"/>
      <c r="L102" s="207"/>
      <c r="M102" s="208"/>
      <c r="N102" s="3"/>
    </row>
    <row r="103" spans="1:14" x14ac:dyDescent="0.25">
      <c r="A103"/>
      <c r="B103"/>
      <c r="C103"/>
      <c r="D103"/>
      <c r="E103"/>
      <c r="F103"/>
      <c r="G103"/>
      <c r="H103"/>
      <c r="I103" s="3"/>
      <c r="J103" s="208"/>
      <c r="K103" s="207"/>
      <c r="L103" s="207"/>
      <c r="M103" s="208"/>
      <c r="N103" s="3"/>
    </row>
    <row r="104" spans="1:14" x14ac:dyDescent="0.25">
      <c r="A104"/>
      <c r="B104"/>
      <c r="C104"/>
      <c r="D104"/>
      <c r="E104"/>
      <c r="F104"/>
      <c r="G104"/>
      <c r="H104"/>
      <c r="I104" s="3"/>
      <c r="J104" s="208"/>
      <c r="K104" s="209"/>
      <c r="L104" s="209"/>
      <c r="M104" s="208"/>
      <c r="N104" s="3"/>
    </row>
    <row r="105" spans="1:14" x14ac:dyDescent="0.25">
      <c r="A105"/>
      <c r="B105"/>
      <c r="C105"/>
      <c r="D105"/>
      <c r="E105"/>
      <c r="F105"/>
      <c r="G105"/>
      <c r="H105"/>
      <c r="I105" s="3"/>
      <c r="J105" s="208"/>
      <c r="K105" s="210"/>
      <c r="L105" s="210"/>
      <c r="M105" s="208"/>
      <c r="N105" s="3"/>
    </row>
    <row r="106" spans="1:14" x14ac:dyDescent="0.25">
      <c r="A106"/>
      <c r="B106"/>
      <c r="C106"/>
      <c r="D106"/>
      <c r="E106"/>
      <c r="F106"/>
      <c r="G106"/>
      <c r="H106"/>
      <c r="I106" s="3"/>
      <c r="J106" s="208"/>
      <c r="K106" s="210"/>
      <c r="L106" s="210"/>
      <c r="M106" s="208"/>
      <c r="N106" s="3"/>
    </row>
    <row r="107" spans="1:14" x14ac:dyDescent="0.25">
      <c r="A107"/>
      <c r="B107"/>
      <c r="C107"/>
      <c r="D107"/>
      <c r="E107"/>
      <c r="F107"/>
      <c r="G107"/>
      <c r="H107"/>
      <c r="I107" s="3"/>
      <c r="J107" s="208"/>
      <c r="K107" s="210"/>
      <c r="L107" s="210"/>
      <c r="M107" s="208"/>
      <c r="N107" s="3"/>
    </row>
    <row r="108" spans="1:14" x14ac:dyDescent="0.25">
      <c r="A108"/>
      <c r="B108"/>
      <c r="C108"/>
      <c r="D108"/>
      <c r="E108"/>
      <c r="F108"/>
      <c r="G108"/>
      <c r="H108"/>
      <c r="I108" s="3"/>
      <c r="J108" s="3"/>
      <c r="K108" s="117"/>
      <c r="L108" s="117"/>
      <c r="M108" s="3"/>
      <c r="N108" s="3"/>
    </row>
    <row r="109" spans="1:14" x14ac:dyDescent="0.25">
      <c r="A109"/>
      <c r="B109"/>
      <c r="C109"/>
      <c r="D109"/>
      <c r="E109"/>
      <c r="F109"/>
      <c r="G109"/>
      <c r="H109"/>
      <c r="I109" s="3"/>
      <c r="J109" s="3"/>
      <c r="K109" s="117"/>
      <c r="L109" s="117"/>
      <c r="M109" s="3"/>
      <c r="N109" s="3"/>
    </row>
    <row r="110" spans="1:14" x14ac:dyDescent="0.25">
      <c r="A110"/>
      <c r="B110"/>
      <c r="C110"/>
      <c r="D110"/>
      <c r="E110"/>
      <c r="F110"/>
      <c r="G110"/>
      <c r="H110"/>
      <c r="I110" s="3"/>
      <c r="J110" s="3"/>
      <c r="K110" s="117"/>
      <c r="L110" s="117"/>
      <c r="M110" s="3"/>
      <c r="N110" s="3"/>
    </row>
    <row r="111" spans="1:14" x14ac:dyDescent="0.25">
      <c r="A111"/>
      <c r="B111"/>
      <c r="C111"/>
      <c r="D111"/>
      <c r="E111"/>
      <c r="F111"/>
      <c r="G111"/>
      <c r="H111"/>
      <c r="I111" s="3"/>
      <c r="J111" s="208"/>
      <c r="K111" s="210"/>
      <c r="L111" s="210"/>
      <c r="M111" s="208"/>
      <c r="N111" s="208"/>
    </row>
    <row r="112" spans="1:14" x14ac:dyDescent="0.25">
      <c r="A112"/>
      <c r="B112"/>
      <c r="C112"/>
      <c r="D112"/>
      <c r="E112"/>
      <c r="F112"/>
      <c r="G112"/>
      <c r="H112"/>
      <c r="I112" s="3"/>
      <c r="J112" s="208"/>
      <c r="K112" s="210"/>
      <c r="L112" s="210"/>
      <c r="M112" s="208"/>
      <c r="N112" s="208"/>
    </row>
    <row r="113" spans="1:14" x14ac:dyDescent="0.25">
      <c r="A113"/>
      <c r="B113"/>
      <c r="C113"/>
      <c r="D113"/>
      <c r="E113"/>
      <c r="F113"/>
      <c r="G113"/>
      <c r="H113"/>
      <c r="I113" s="3"/>
      <c r="J113" s="208"/>
      <c r="K113" s="210"/>
      <c r="L113" s="210"/>
      <c r="M113" s="208"/>
      <c r="N113" s="208"/>
    </row>
    <row r="114" spans="1:14" x14ac:dyDescent="0.25">
      <c r="A114"/>
      <c r="B114"/>
      <c r="C114"/>
      <c r="D114"/>
      <c r="E114"/>
      <c r="F114"/>
      <c r="G114"/>
      <c r="H114"/>
      <c r="I114" s="3"/>
      <c r="J114" s="208"/>
      <c r="K114" s="210"/>
      <c r="L114" s="210"/>
      <c r="M114" s="208"/>
      <c r="N114" s="208"/>
    </row>
    <row r="115" spans="1:14" x14ac:dyDescent="0.25">
      <c r="A115"/>
      <c r="B115"/>
      <c r="C115"/>
      <c r="D115"/>
      <c r="E115"/>
      <c r="F115"/>
      <c r="G115"/>
      <c r="H115"/>
      <c r="I115" s="3"/>
      <c r="J115" s="208"/>
      <c r="K115" s="209"/>
      <c r="L115" s="209"/>
      <c r="M115" s="208"/>
      <c r="N115" s="208"/>
    </row>
    <row r="116" spans="1:14" x14ac:dyDescent="0.25">
      <c r="A116"/>
      <c r="B116"/>
      <c r="C116"/>
      <c r="D116"/>
      <c r="E116"/>
      <c r="F116"/>
      <c r="G116"/>
      <c r="H116"/>
      <c r="I116" s="3"/>
      <c r="J116" s="208"/>
      <c r="K116" s="210"/>
      <c r="L116" s="210"/>
      <c r="M116" s="208"/>
      <c r="N116" s="208"/>
    </row>
    <row r="117" spans="1:14" x14ac:dyDescent="0.25">
      <c r="A117"/>
      <c r="B117"/>
      <c r="C117"/>
      <c r="D117"/>
      <c r="E117"/>
      <c r="F117"/>
      <c r="G117"/>
      <c r="H117"/>
      <c r="I117" s="3"/>
      <c r="J117" s="208"/>
      <c r="K117" s="210"/>
      <c r="L117" s="210"/>
      <c r="M117" s="208"/>
      <c r="N117" s="208"/>
    </row>
    <row r="118" spans="1:14" x14ac:dyDescent="0.25">
      <c r="A118"/>
      <c r="B118"/>
      <c r="C118"/>
      <c r="D118"/>
      <c r="E118"/>
      <c r="F118"/>
      <c r="G118"/>
      <c r="H118"/>
      <c r="I118" s="3"/>
      <c r="J118" s="208"/>
      <c r="K118" s="210"/>
      <c r="L118" s="210"/>
      <c r="M118" s="208"/>
      <c r="N118" s="208"/>
    </row>
    <row r="119" spans="1:14" x14ac:dyDescent="0.25">
      <c r="A119"/>
      <c r="B119"/>
      <c r="C119"/>
      <c r="D119"/>
      <c r="E119"/>
      <c r="F119"/>
      <c r="G119"/>
      <c r="H119"/>
      <c r="I119" s="3"/>
      <c r="J119" s="208"/>
      <c r="K119" s="210"/>
      <c r="L119" s="210"/>
      <c r="M119" s="208"/>
      <c r="N119" s="208"/>
    </row>
    <row r="120" spans="1:14" x14ac:dyDescent="0.25">
      <c r="A120"/>
      <c r="B120"/>
      <c r="C120"/>
      <c r="D120"/>
      <c r="E120"/>
      <c r="F120"/>
      <c r="G120"/>
      <c r="H120"/>
      <c r="I120" s="3"/>
      <c r="J120" s="208"/>
      <c r="K120" s="210"/>
      <c r="L120" s="210"/>
      <c r="M120" s="208"/>
      <c r="N120" s="208"/>
    </row>
    <row r="121" spans="1:14" x14ac:dyDescent="0.25">
      <c r="A121"/>
      <c r="B121"/>
      <c r="C121"/>
      <c r="D121"/>
      <c r="E121"/>
      <c r="F121"/>
      <c r="G121"/>
      <c r="H121"/>
      <c r="I121" s="3"/>
      <c r="J121" s="3"/>
      <c r="K121" s="117"/>
      <c r="L121" s="117"/>
      <c r="M121" s="3"/>
      <c r="N121" s="3"/>
    </row>
    <row r="122" spans="1:14" x14ac:dyDescent="0.25">
      <c r="A122"/>
      <c r="B122"/>
      <c r="C122"/>
      <c r="D122"/>
      <c r="E122"/>
      <c r="F122"/>
      <c r="G122"/>
      <c r="H122"/>
      <c r="I122" s="3"/>
      <c r="J122" s="3"/>
      <c r="K122" s="117"/>
      <c r="L122" s="117"/>
      <c r="M122" s="3"/>
      <c r="N122" s="3"/>
    </row>
    <row r="123" spans="1:14" x14ac:dyDescent="0.25">
      <c r="A123"/>
      <c r="B123"/>
      <c r="C123"/>
      <c r="D123"/>
      <c r="E123"/>
      <c r="F123"/>
      <c r="G123"/>
      <c r="H123"/>
      <c r="I123" s="3"/>
      <c r="J123" s="208"/>
      <c r="K123" s="210"/>
      <c r="L123" s="210"/>
      <c r="M123" s="208"/>
      <c r="N123" s="208"/>
    </row>
    <row r="124" spans="1:14" x14ac:dyDescent="0.25">
      <c r="A124"/>
      <c r="B124"/>
      <c r="C124"/>
      <c r="D124"/>
      <c r="E124"/>
      <c r="F124"/>
      <c r="G124"/>
      <c r="H124"/>
      <c r="I124" s="3"/>
      <c r="J124" s="208"/>
      <c r="K124" s="210"/>
      <c r="L124" s="210"/>
      <c r="M124" s="208"/>
      <c r="N124" s="208"/>
    </row>
    <row r="125" spans="1:14" x14ac:dyDescent="0.25">
      <c r="A125"/>
      <c r="B125"/>
      <c r="C125"/>
      <c r="D125"/>
      <c r="E125"/>
      <c r="F125"/>
      <c r="G125"/>
      <c r="H125"/>
      <c r="I125" s="3"/>
      <c r="J125" s="208"/>
      <c r="K125" s="210"/>
      <c r="L125" s="210"/>
      <c r="M125" s="208"/>
      <c r="N125" s="208"/>
    </row>
    <row r="126" spans="1:14" x14ac:dyDescent="0.25">
      <c r="A126"/>
      <c r="B126"/>
      <c r="C126"/>
      <c r="D126"/>
      <c r="E126"/>
      <c r="F126"/>
      <c r="G126"/>
      <c r="H126"/>
      <c r="I126" s="3"/>
      <c r="J126" s="208"/>
      <c r="K126" s="209"/>
      <c r="L126" s="209"/>
      <c r="M126" s="208"/>
      <c r="N126" s="208"/>
    </row>
    <row r="127" spans="1:14" x14ac:dyDescent="0.25">
      <c r="A127"/>
      <c r="B127"/>
      <c r="C127"/>
      <c r="D127"/>
      <c r="E127"/>
      <c r="F127"/>
      <c r="G127"/>
      <c r="H127"/>
      <c r="I127" s="3"/>
      <c r="J127" s="208"/>
      <c r="K127" s="210"/>
      <c r="L127" s="210"/>
      <c r="M127" s="208"/>
      <c r="N127" s="208"/>
    </row>
    <row r="128" spans="1:14" x14ac:dyDescent="0.25">
      <c r="A128"/>
      <c r="B128"/>
      <c r="C128"/>
      <c r="D128"/>
      <c r="E128"/>
      <c r="F128"/>
      <c r="G128"/>
      <c r="H128"/>
      <c r="I128" s="3"/>
      <c r="J128" s="208"/>
      <c r="K128" s="210"/>
      <c r="L128" s="210"/>
      <c r="M128" s="208"/>
      <c r="N128" s="208"/>
    </row>
    <row r="129" spans="1:17" x14ac:dyDescent="0.25">
      <c r="A129"/>
      <c r="B129"/>
      <c r="C129"/>
      <c r="D129"/>
      <c r="E129"/>
      <c r="F129"/>
      <c r="G129"/>
      <c r="H129"/>
      <c r="I129" s="3"/>
      <c r="J129" s="208"/>
      <c r="K129" s="210"/>
      <c r="L129" s="210"/>
      <c r="M129" s="208"/>
      <c r="N129" s="208"/>
    </row>
    <row r="130" spans="1:17" x14ac:dyDescent="0.25">
      <c r="A130"/>
      <c r="B130"/>
      <c r="C130"/>
      <c r="D130"/>
      <c r="E130"/>
      <c r="F130"/>
      <c r="G130"/>
      <c r="H130"/>
      <c r="I130" s="3"/>
      <c r="J130" s="208"/>
      <c r="K130" s="210"/>
      <c r="L130" s="210"/>
      <c r="M130" s="208"/>
      <c r="N130" s="208"/>
    </row>
    <row r="131" spans="1:17" x14ac:dyDescent="0.25">
      <c r="A131"/>
      <c r="B131"/>
      <c r="C131"/>
      <c r="D131"/>
      <c r="E131"/>
      <c r="F131"/>
      <c r="G131"/>
      <c r="H131"/>
      <c r="I131" s="3"/>
      <c r="J131" s="208"/>
      <c r="K131" s="210"/>
      <c r="L131" s="210"/>
      <c r="M131" s="208"/>
      <c r="N131" s="208"/>
    </row>
    <row r="132" spans="1:17" x14ac:dyDescent="0.25">
      <c r="A132"/>
      <c r="B132"/>
      <c r="C132"/>
      <c r="D132"/>
      <c r="E132"/>
      <c r="F132"/>
      <c r="G132"/>
      <c r="H132"/>
      <c r="I132" s="3"/>
      <c r="J132" s="208"/>
      <c r="K132" s="210"/>
      <c r="L132" s="210"/>
      <c r="M132" s="208"/>
      <c r="N132" s="208"/>
    </row>
    <row r="133" spans="1:17" x14ac:dyDescent="0.25">
      <c r="A133"/>
      <c r="B133"/>
      <c r="C133"/>
      <c r="D133"/>
      <c r="E133"/>
      <c r="F133"/>
      <c r="G133"/>
      <c r="H133"/>
      <c r="I133" s="3"/>
      <c r="J133" s="208"/>
      <c r="K133" s="210"/>
      <c r="L133" s="210"/>
      <c r="M133" s="208"/>
      <c r="N133" s="208"/>
    </row>
    <row r="134" spans="1:17" x14ac:dyDescent="0.25">
      <c r="A134"/>
      <c r="B134"/>
      <c r="C134"/>
      <c r="D134"/>
      <c r="E134"/>
      <c r="F134"/>
      <c r="G134"/>
      <c r="H134"/>
      <c r="I134" s="3"/>
      <c r="J134" s="208"/>
      <c r="K134" s="210"/>
      <c r="L134" s="210"/>
      <c r="M134" s="208"/>
      <c r="N134" s="208"/>
    </row>
    <row r="135" spans="1:17" x14ac:dyDescent="0.25">
      <c r="A135"/>
      <c r="B135"/>
      <c r="C135"/>
      <c r="D135"/>
      <c r="E135"/>
      <c r="F135"/>
      <c r="G135"/>
      <c r="H135"/>
      <c r="I135" s="3"/>
      <c r="J135" s="208"/>
      <c r="K135" s="210"/>
      <c r="L135" s="210"/>
      <c r="M135" s="208"/>
      <c r="N135" s="208"/>
    </row>
    <row r="136" spans="1:17" x14ac:dyDescent="0.25">
      <c r="A136"/>
      <c r="B136"/>
      <c r="C136"/>
      <c r="D136"/>
      <c r="E136"/>
      <c r="F136"/>
      <c r="G136"/>
      <c r="H136"/>
      <c r="I136" s="3"/>
      <c r="J136" s="208"/>
      <c r="K136" s="210"/>
      <c r="L136" s="210"/>
      <c r="M136" s="208"/>
      <c r="N136" s="208"/>
    </row>
    <row r="137" spans="1:17" x14ac:dyDescent="0.25">
      <c r="A137"/>
      <c r="B137"/>
      <c r="C137"/>
      <c r="D137"/>
      <c r="E137"/>
      <c r="F137"/>
      <c r="G137"/>
      <c r="H137"/>
      <c r="I137" s="3"/>
      <c r="J137" s="208"/>
      <c r="K137" s="209"/>
      <c r="L137" s="209"/>
      <c r="M137" s="208"/>
      <c r="N137" s="208"/>
    </row>
    <row r="138" spans="1:17" x14ac:dyDescent="0.25">
      <c r="A138"/>
      <c r="B138"/>
      <c r="C138"/>
      <c r="D138"/>
      <c r="E138"/>
      <c r="F138"/>
      <c r="G138"/>
      <c r="H138"/>
      <c r="I138" s="3"/>
      <c r="J138" s="208"/>
      <c r="K138" s="210"/>
      <c r="L138" s="210"/>
      <c r="M138" s="208"/>
      <c r="N138" s="208"/>
    </row>
    <row r="139" spans="1:17" x14ac:dyDescent="0.25">
      <c r="A139"/>
      <c r="B139"/>
      <c r="C139"/>
      <c r="D139"/>
      <c r="E139"/>
      <c r="F139"/>
      <c r="G139" s="211"/>
      <c r="H139" s="211"/>
      <c r="I139" s="208"/>
      <c r="J139" s="208"/>
      <c r="K139" s="210"/>
      <c r="L139" s="210"/>
      <c r="M139" s="208"/>
      <c r="N139" s="208"/>
      <c r="O139" s="211"/>
      <c r="P139" s="211"/>
      <c r="Q139" s="211"/>
    </row>
    <row r="140" spans="1:17" x14ac:dyDescent="0.25">
      <c r="A140"/>
      <c r="B140"/>
      <c r="C140"/>
      <c r="D140"/>
      <c r="E140"/>
      <c r="F140"/>
      <c r="G140" s="211"/>
      <c r="H140" s="211"/>
      <c r="I140" s="208"/>
      <c r="J140" s="208"/>
      <c r="K140" s="210"/>
      <c r="L140" s="210"/>
      <c r="M140" s="208"/>
      <c r="N140" s="208"/>
      <c r="O140" s="211"/>
      <c r="P140" s="211"/>
      <c r="Q140" s="211"/>
    </row>
    <row r="141" spans="1:17" x14ac:dyDescent="0.25">
      <c r="A141"/>
      <c r="B141"/>
      <c r="C141"/>
      <c r="D141"/>
      <c r="E141"/>
      <c r="F141"/>
      <c r="G141" s="211"/>
      <c r="H141" s="211"/>
      <c r="I141" s="208"/>
      <c r="J141" s="208"/>
      <c r="K141" s="210"/>
      <c r="L141" s="210"/>
      <c r="M141" s="208"/>
      <c r="N141" s="208"/>
      <c r="O141" s="211"/>
      <c r="P141" s="211"/>
      <c r="Q141" s="211"/>
    </row>
    <row r="142" spans="1:17" x14ac:dyDescent="0.25">
      <c r="A142"/>
      <c r="B142"/>
      <c r="C142"/>
      <c r="D142"/>
      <c r="E142"/>
      <c r="F142"/>
      <c r="G142" s="211"/>
      <c r="H142" s="211"/>
      <c r="I142" s="208"/>
      <c r="J142" s="208"/>
      <c r="K142" s="210"/>
      <c r="L142" s="210"/>
      <c r="M142" s="208"/>
      <c r="N142" s="208"/>
      <c r="O142" s="211"/>
      <c r="P142" s="211"/>
      <c r="Q142" s="211"/>
    </row>
    <row r="143" spans="1:17" x14ac:dyDescent="0.25">
      <c r="A143"/>
      <c r="B143"/>
      <c r="C143"/>
      <c r="D143"/>
      <c r="E143"/>
      <c r="F143"/>
      <c r="G143" s="211"/>
      <c r="H143" s="211"/>
      <c r="I143" s="208"/>
      <c r="J143" s="208"/>
      <c r="K143" s="210"/>
      <c r="L143" s="210"/>
      <c r="M143" s="208"/>
      <c r="N143" s="208"/>
      <c r="O143" s="211"/>
      <c r="P143" s="211"/>
      <c r="Q143" s="211"/>
    </row>
    <row r="144" spans="1:17" x14ac:dyDescent="0.25">
      <c r="A144"/>
      <c r="B144"/>
      <c r="C144"/>
      <c r="D144"/>
      <c r="E144"/>
      <c r="F144"/>
      <c r="G144" s="211"/>
      <c r="H144" s="211"/>
      <c r="I144" s="208"/>
      <c r="J144" s="208"/>
      <c r="K144" s="210"/>
      <c r="L144" s="210"/>
      <c r="M144" s="208"/>
      <c r="N144" s="208"/>
      <c r="O144" s="211"/>
      <c r="P144" s="211"/>
      <c r="Q144" s="211"/>
    </row>
    <row r="145" spans="1:17" x14ac:dyDescent="0.25">
      <c r="A145"/>
      <c r="B145"/>
      <c r="C145"/>
      <c r="D145"/>
      <c r="E145"/>
      <c r="F145"/>
      <c r="G145" s="211"/>
      <c r="H145" s="211"/>
      <c r="I145" s="208"/>
      <c r="J145" s="208"/>
      <c r="K145" s="210"/>
      <c r="L145" s="210"/>
      <c r="M145" s="208"/>
      <c r="N145" s="208"/>
      <c r="O145" s="211"/>
      <c r="P145" s="211"/>
      <c r="Q145" s="211"/>
    </row>
    <row r="146" spans="1:17" x14ac:dyDescent="0.25">
      <c r="A146"/>
      <c r="B146"/>
      <c r="C146"/>
      <c r="D146"/>
      <c r="E146"/>
      <c r="F146"/>
      <c r="G146" s="211"/>
      <c r="H146" s="211"/>
      <c r="I146" s="208"/>
      <c r="J146" s="208"/>
      <c r="K146" s="210"/>
      <c r="L146" s="210"/>
      <c r="M146" s="208"/>
      <c r="N146" s="208"/>
      <c r="O146" s="211"/>
      <c r="P146" s="211"/>
      <c r="Q146" s="211"/>
    </row>
    <row r="147" spans="1:17" x14ac:dyDescent="0.25">
      <c r="A147"/>
      <c r="B147"/>
      <c r="C147"/>
      <c r="D147"/>
      <c r="E147"/>
      <c r="F147"/>
      <c r="G147" s="211"/>
      <c r="H147" s="211"/>
      <c r="I147" s="208"/>
      <c r="J147" s="208"/>
      <c r="K147" s="210"/>
      <c r="L147" s="210"/>
      <c r="M147" s="208"/>
      <c r="N147" s="208"/>
      <c r="O147" s="211"/>
      <c r="P147" s="211"/>
      <c r="Q147" s="211"/>
    </row>
    <row r="148" spans="1:17" x14ac:dyDescent="0.25">
      <c r="A148"/>
      <c r="B148"/>
      <c r="C148"/>
      <c r="D148"/>
      <c r="E148"/>
      <c r="F148"/>
      <c r="G148" s="211"/>
      <c r="H148" s="211"/>
      <c r="I148" s="208"/>
      <c r="J148" s="208"/>
      <c r="K148" s="209"/>
      <c r="L148" s="209"/>
      <c r="M148" s="208"/>
      <c r="N148" s="208"/>
      <c r="O148" s="211"/>
      <c r="P148" s="211"/>
      <c r="Q148" s="211"/>
    </row>
    <row r="149" spans="1:17" x14ac:dyDescent="0.25">
      <c r="A149"/>
      <c r="B149"/>
      <c r="C149"/>
      <c r="D149"/>
      <c r="E149"/>
      <c r="F149"/>
      <c r="G149" s="211"/>
      <c r="H149" s="211"/>
      <c r="I149" s="208"/>
      <c r="J149" s="208"/>
      <c r="K149" s="210"/>
      <c r="L149" s="210"/>
      <c r="M149" s="208"/>
      <c r="N149" s="208"/>
      <c r="O149" s="211"/>
      <c r="P149" s="211"/>
      <c r="Q149" s="211"/>
    </row>
    <row r="150" spans="1:17" x14ac:dyDescent="0.25">
      <c r="A150"/>
      <c r="B150"/>
      <c r="C150"/>
      <c r="D150"/>
      <c r="E150"/>
      <c r="F150"/>
      <c r="G150" s="211"/>
      <c r="H150" s="211"/>
      <c r="I150" s="208"/>
      <c r="J150" s="208"/>
      <c r="K150" s="210"/>
      <c r="L150" s="210"/>
      <c r="M150" s="208"/>
      <c r="N150" s="208"/>
      <c r="O150" s="211"/>
      <c r="P150" s="211"/>
      <c r="Q150" s="211"/>
    </row>
    <row r="151" spans="1:17" x14ac:dyDescent="0.3">
      <c r="G151" s="212"/>
      <c r="H151" s="212"/>
      <c r="I151" s="206"/>
      <c r="J151" s="206"/>
      <c r="K151" s="206"/>
      <c r="L151" s="206"/>
      <c r="M151" s="208"/>
      <c r="N151" s="208"/>
      <c r="O151" s="211"/>
      <c r="P151" s="211"/>
      <c r="Q151" s="211"/>
    </row>
    <row r="152" spans="1:17" x14ac:dyDescent="0.3">
      <c r="G152" s="212"/>
      <c r="H152" s="212"/>
      <c r="I152" s="206"/>
      <c r="J152" s="206"/>
      <c r="K152" s="206"/>
      <c r="L152" s="206"/>
      <c r="M152" s="208"/>
      <c r="N152" s="208"/>
      <c r="O152" s="211"/>
      <c r="P152" s="211"/>
      <c r="Q152" s="211"/>
    </row>
    <row r="153" spans="1:17" x14ac:dyDescent="0.3">
      <c r="G153" s="212"/>
      <c r="H153" s="212"/>
      <c r="I153" s="213"/>
      <c r="J153" s="213"/>
      <c r="K153" s="213"/>
      <c r="L153" s="213"/>
      <c r="M153" s="211"/>
      <c r="N153" s="211"/>
      <c r="O153" s="211"/>
      <c r="P153" s="211"/>
      <c r="Q153" s="211"/>
    </row>
  </sheetData>
  <sheetProtection sort="0" autoFilter="0" pivotTables="0"/>
  <mergeCells count="11">
    <mergeCell ref="K2:K3"/>
    <mergeCell ref="L2:L3"/>
    <mergeCell ref="A93:J93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1" manualBreakCount="1">
    <brk id="1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B4" sqref="B4:G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59" t="s">
        <v>106</v>
      </c>
      <c r="B1" s="359"/>
      <c r="C1" s="359"/>
      <c r="D1" s="359"/>
      <c r="E1" s="359"/>
      <c r="F1" s="359"/>
      <c r="G1" s="359"/>
    </row>
    <row r="2" spans="1:7" ht="54.75" customHeight="1" x14ac:dyDescent="0.25">
      <c r="A2" s="351" t="s">
        <v>107</v>
      </c>
      <c r="B2" s="360" t="s">
        <v>108</v>
      </c>
      <c r="C2" s="361"/>
      <c r="D2" s="351" t="s">
        <v>111</v>
      </c>
      <c r="E2" s="351" t="s">
        <v>112</v>
      </c>
      <c r="F2" s="351" t="s">
        <v>113</v>
      </c>
      <c r="G2" s="355" t="s">
        <v>114</v>
      </c>
    </row>
    <row r="3" spans="1:7" ht="21" customHeight="1" x14ac:dyDescent="0.25">
      <c r="A3" s="353"/>
      <c r="B3" s="186" t="s">
        <v>59</v>
      </c>
      <c r="C3" s="186" t="s">
        <v>90</v>
      </c>
      <c r="D3" s="353"/>
      <c r="E3" s="353"/>
      <c r="F3" s="353"/>
      <c r="G3" s="355"/>
    </row>
    <row r="4" spans="1:7" ht="129" customHeight="1" x14ac:dyDescent="0.25">
      <c r="A4" s="51" t="s">
        <v>109</v>
      </c>
      <c r="B4" s="54">
        <v>0</v>
      </c>
      <c r="C4" s="54">
        <v>4</v>
      </c>
      <c r="D4" s="75" t="s">
        <v>401</v>
      </c>
      <c r="E4" s="75" t="s">
        <v>538</v>
      </c>
      <c r="F4" s="240" t="s">
        <v>402</v>
      </c>
      <c r="G4" s="68" t="s">
        <v>539</v>
      </c>
    </row>
    <row r="5" spans="1:7" ht="143.25" customHeight="1" x14ac:dyDescent="0.25">
      <c r="A5" s="53" t="s">
        <v>110</v>
      </c>
      <c r="B5" s="54"/>
      <c r="C5" s="54"/>
      <c r="D5" s="75"/>
      <c r="E5" s="97"/>
      <c r="F5" s="97"/>
      <c r="G5" s="68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selection activeCell="E11" sqref="E11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66" t="s">
        <v>115</v>
      </c>
      <c r="B1" s="366"/>
      <c r="C1" s="366"/>
      <c r="D1" s="366"/>
      <c r="E1" s="366"/>
      <c r="F1" s="366"/>
      <c r="G1" s="366"/>
      <c r="H1" s="366"/>
      <c r="I1" s="366"/>
    </row>
    <row r="2" spans="1:9" s="5" customFormat="1" ht="38.25" customHeight="1" x14ac:dyDescent="0.25">
      <c r="A2" s="364" t="s">
        <v>62</v>
      </c>
      <c r="B2" s="364" t="s">
        <v>116</v>
      </c>
      <c r="C2" s="365" t="s">
        <v>117</v>
      </c>
      <c r="D2" s="365"/>
      <c r="E2" s="364" t="s">
        <v>118</v>
      </c>
      <c r="F2" s="364" t="s">
        <v>95</v>
      </c>
      <c r="G2" s="364" t="s">
        <v>120</v>
      </c>
      <c r="H2" s="364"/>
      <c r="I2" s="364" t="s">
        <v>122</v>
      </c>
    </row>
    <row r="3" spans="1:9" s="5" customFormat="1" ht="55.5" customHeight="1" x14ac:dyDescent="0.25">
      <c r="A3" s="364"/>
      <c r="B3" s="364"/>
      <c r="C3" s="19" t="s">
        <v>59</v>
      </c>
      <c r="D3" s="19" t="s">
        <v>90</v>
      </c>
      <c r="E3" s="364"/>
      <c r="F3" s="364"/>
      <c r="G3" s="7" t="s">
        <v>119</v>
      </c>
      <c r="H3" s="7" t="s">
        <v>121</v>
      </c>
      <c r="I3" s="364"/>
    </row>
    <row r="4" spans="1:9" ht="18.75" x14ac:dyDescent="0.25">
      <c r="A4" s="55">
        <v>1</v>
      </c>
      <c r="B4" s="68"/>
      <c r="C4" s="58">
        <v>0</v>
      </c>
      <c r="D4" s="58">
        <v>0</v>
      </c>
      <c r="E4" s="83"/>
      <c r="F4" s="68"/>
      <c r="G4" s="21">
        <v>0</v>
      </c>
      <c r="H4" s="21">
        <v>0</v>
      </c>
      <c r="I4" s="83"/>
    </row>
    <row r="5" spans="1:9" ht="18.75" x14ac:dyDescent="0.25">
      <c r="A5" s="55">
        <v>2</v>
      </c>
      <c r="B5" s="68"/>
      <c r="C5" s="58">
        <v>0</v>
      </c>
      <c r="D5" s="58">
        <v>0</v>
      </c>
      <c r="E5" s="55"/>
      <c r="F5" s="68"/>
      <c r="G5" s="21">
        <v>0</v>
      </c>
      <c r="H5" s="21">
        <v>0</v>
      </c>
      <c r="I5" s="55"/>
    </row>
    <row r="6" spans="1:9" ht="18.75" x14ac:dyDescent="0.25">
      <c r="A6" s="55">
        <v>3</v>
      </c>
      <c r="B6" s="68"/>
      <c r="C6" s="58">
        <v>0</v>
      </c>
      <c r="D6" s="58">
        <v>0</v>
      </c>
      <c r="E6" s="55"/>
      <c r="F6" s="68"/>
      <c r="G6" s="21">
        <v>0</v>
      </c>
      <c r="H6" s="21">
        <v>0</v>
      </c>
      <c r="I6" s="55"/>
    </row>
    <row r="7" spans="1:9" ht="18.75" x14ac:dyDescent="0.25">
      <c r="A7" s="55">
        <v>4</v>
      </c>
      <c r="B7" s="68"/>
      <c r="C7" s="58">
        <v>0</v>
      </c>
      <c r="D7" s="58">
        <v>0</v>
      </c>
      <c r="E7" s="55"/>
      <c r="F7" s="68"/>
      <c r="G7" s="21">
        <v>0</v>
      </c>
      <c r="H7" s="21">
        <v>0</v>
      </c>
      <c r="I7" s="55"/>
    </row>
    <row r="8" spans="1:9" ht="18.75" x14ac:dyDescent="0.25">
      <c r="A8" s="55">
        <v>5</v>
      </c>
      <c r="B8" s="68"/>
      <c r="C8" s="58">
        <v>0</v>
      </c>
      <c r="D8" s="58">
        <v>0</v>
      </c>
      <c r="E8" s="55"/>
      <c r="F8" s="68"/>
      <c r="G8" s="21">
        <v>0</v>
      </c>
      <c r="H8" s="21">
        <v>0</v>
      </c>
      <c r="I8" s="55"/>
    </row>
    <row r="9" spans="1:9" ht="18.75" x14ac:dyDescent="0.25">
      <c r="A9" s="55">
        <v>6</v>
      </c>
      <c r="B9" s="68"/>
      <c r="C9" s="58">
        <v>0</v>
      </c>
      <c r="D9" s="58">
        <v>0</v>
      </c>
      <c r="E9" s="55"/>
      <c r="F9" s="68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8"/>
      <c r="C10" s="58">
        <v>0</v>
      </c>
      <c r="D10" s="58">
        <v>0</v>
      </c>
      <c r="E10" s="55"/>
      <c r="F10" s="68"/>
      <c r="G10" s="21">
        <v>0</v>
      </c>
      <c r="H10" s="21">
        <v>0</v>
      </c>
      <c r="I10" s="55"/>
    </row>
    <row r="11" spans="1:9" ht="18.75" x14ac:dyDescent="0.25">
      <c r="A11" s="98">
        <v>8</v>
      </c>
      <c r="B11" s="68"/>
      <c r="C11" s="58">
        <v>0</v>
      </c>
      <c r="D11" s="58">
        <v>0</v>
      </c>
      <c r="E11" s="55"/>
      <c r="F11" s="68"/>
      <c r="G11" s="21">
        <v>0</v>
      </c>
      <c r="H11" s="21">
        <v>0</v>
      </c>
      <c r="I11" s="55"/>
    </row>
    <row r="12" spans="1:9" ht="18.75" x14ac:dyDescent="0.25">
      <c r="A12" s="98">
        <v>9</v>
      </c>
      <c r="B12" s="68"/>
      <c r="C12" s="58">
        <v>0</v>
      </c>
      <c r="D12" s="58">
        <v>0</v>
      </c>
      <c r="E12" s="55"/>
      <c r="F12" s="68"/>
      <c r="G12" s="21">
        <v>0</v>
      </c>
      <c r="H12" s="21">
        <v>0</v>
      </c>
      <c r="I12" s="55"/>
    </row>
    <row r="13" spans="1:9" ht="18.75" x14ac:dyDescent="0.25">
      <c r="A13" s="98">
        <v>10</v>
      </c>
      <c r="B13" s="68"/>
      <c r="C13" s="58">
        <v>0</v>
      </c>
      <c r="D13" s="58">
        <v>0</v>
      </c>
      <c r="E13" s="55"/>
      <c r="F13" s="68"/>
      <c r="G13" s="21">
        <v>0</v>
      </c>
      <c r="H13" s="21">
        <v>0</v>
      </c>
      <c r="I13" s="55"/>
    </row>
    <row r="14" spans="1:9" ht="18.75" x14ac:dyDescent="0.25">
      <c r="A14" s="98">
        <v>11</v>
      </c>
      <c r="B14" s="68"/>
      <c r="C14" s="58">
        <v>0</v>
      </c>
      <c r="D14" s="58">
        <v>0</v>
      </c>
      <c r="E14" s="55"/>
      <c r="F14" s="68"/>
      <c r="G14" s="21">
        <v>0</v>
      </c>
      <c r="H14" s="21">
        <v>0</v>
      </c>
      <c r="I14" s="55"/>
    </row>
    <row r="15" spans="1:9" ht="18.75" x14ac:dyDescent="0.25">
      <c r="A15" s="98">
        <v>12</v>
      </c>
      <c r="B15" s="68"/>
      <c r="C15" s="58">
        <v>0</v>
      </c>
      <c r="D15" s="58">
        <v>0</v>
      </c>
      <c r="E15" s="55"/>
      <c r="F15" s="68"/>
      <c r="G15" s="21">
        <v>0</v>
      </c>
      <c r="H15" s="21">
        <v>0</v>
      </c>
      <c r="I15" s="55"/>
    </row>
    <row r="16" spans="1:9" ht="18.75" x14ac:dyDescent="0.25">
      <c r="A16" s="98">
        <v>13</v>
      </c>
      <c r="B16" s="68"/>
      <c r="C16" s="58">
        <v>0</v>
      </c>
      <c r="D16" s="58">
        <v>0</v>
      </c>
      <c r="E16" s="55"/>
      <c r="F16" s="68"/>
      <c r="G16" s="21">
        <v>0</v>
      </c>
      <c r="H16" s="21">
        <v>0</v>
      </c>
      <c r="I16" s="55"/>
    </row>
    <row r="17" spans="1:9" ht="18.75" x14ac:dyDescent="0.25">
      <c r="A17" s="98">
        <v>14</v>
      </c>
      <c r="B17" s="68"/>
      <c r="C17" s="58">
        <v>0</v>
      </c>
      <c r="D17" s="58">
        <v>0</v>
      </c>
      <c r="E17" s="55"/>
      <c r="F17" s="68"/>
      <c r="G17" s="21">
        <v>0</v>
      </c>
      <c r="H17" s="21">
        <v>0</v>
      </c>
      <c r="I17" s="55"/>
    </row>
    <row r="18" spans="1:9" ht="18.75" x14ac:dyDescent="0.25">
      <c r="A18" s="98">
        <v>15</v>
      </c>
      <c r="B18" s="68"/>
      <c r="C18" s="58">
        <v>0</v>
      </c>
      <c r="D18" s="58">
        <v>0</v>
      </c>
      <c r="E18" s="55"/>
      <c r="F18" s="68"/>
      <c r="G18" s="21">
        <v>0</v>
      </c>
      <c r="H18" s="21">
        <v>0</v>
      </c>
      <c r="I18" s="55"/>
    </row>
    <row r="19" spans="1:9" ht="18.75" x14ac:dyDescent="0.25">
      <c r="A19" s="98">
        <v>16</v>
      </c>
      <c r="B19" s="68"/>
      <c r="C19" s="21">
        <v>0</v>
      </c>
      <c r="D19" s="21">
        <v>0</v>
      </c>
      <c r="E19" s="55"/>
      <c r="F19" s="68"/>
      <c r="G19" s="21">
        <v>0</v>
      </c>
      <c r="H19" s="21">
        <v>0</v>
      </c>
      <c r="I19" s="55"/>
    </row>
    <row r="20" spans="1:9" ht="18.75" x14ac:dyDescent="0.25">
      <c r="A20" s="98">
        <v>17</v>
      </c>
      <c r="B20" s="68"/>
      <c r="C20" s="21">
        <v>0</v>
      </c>
      <c r="D20" s="21">
        <v>0</v>
      </c>
      <c r="E20" s="55"/>
      <c r="F20" s="68"/>
      <c r="G20" s="21">
        <v>0</v>
      </c>
      <c r="H20" s="21">
        <v>0</v>
      </c>
      <c r="I20" s="55"/>
    </row>
    <row r="21" spans="1:9" ht="18.75" x14ac:dyDescent="0.25">
      <c r="A21" s="98">
        <v>18</v>
      </c>
      <c r="B21" s="68"/>
      <c r="C21" s="21">
        <v>0</v>
      </c>
      <c r="D21" s="21">
        <v>0</v>
      </c>
      <c r="E21" s="55"/>
      <c r="F21" s="68"/>
      <c r="G21" s="21">
        <v>0</v>
      </c>
      <c r="H21" s="21">
        <v>0</v>
      </c>
      <c r="I21" s="55"/>
    </row>
    <row r="22" spans="1:9" ht="18.75" x14ac:dyDescent="0.25">
      <c r="A22" s="98">
        <v>19</v>
      </c>
      <c r="B22" s="68"/>
      <c r="C22" s="21">
        <v>0</v>
      </c>
      <c r="D22" s="21">
        <v>0</v>
      </c>
      <c r="E22" s="55"/>
      <c r="F22" s="68"/>
      <c r="G22" s="21">
        <v>0</v>
      </c>
      <c r="H22" s="21">
        <v>0</v>
      </c>
      <c r="I22" s="55"/>
    </row>
    <row r="23" spans="1:9" ht="18.75" x14ac:dyDescent="0.25">
      <c r="A23" s="98">
        <v>20</v>
      </c>
      <c r="B23" s="68"/>
      <c r="C23" s="21">
        <v>0</v>
      </c>
      <c r="D23" s="21">
        <v>0</v>
      </c>
      <c r="E23" s="55"/>
      <c r="F23" s="68"/>
      <c r="G23" s="21">
        <v>0</v>
      </c>
      <c r="H23" s="21">
        <v>0</v>
      </c>
      <c r="I23" s="55"/>
    </row>
    <row r="24" spans="1:9" ht="18.75" x14ac:dyDescent="0.25">
      <c r="A24" s="98">
        <v>21</v>
      </c>
      <c r="B24" s="68"/>
      <c r="C24" s="21">
        <v>0</v>
      </c>
      <c r="D24" s="21">
        <v>0</v>
      </c>
      <c r="E24" s="55"/>
      <c r="F24" s="68"/>
      <c r="G24" s="21">
        <v>0</v>
      </c>
      <c r="H24" s="21">
        <v>0</v>
      </c>
      <c r="I24" s="55"/>
    </row>
    <row r="25" spans="1:9" ht="18.75" x14ac:dyDescent="0.25">
      <c r="A25" s="98">
        <v>22</v>
      </c>
      <c r="B25" s="68"/>
      <c r="C25" s="21">
        <v>0</v>
      </c>
      <c r="D25" s="21">
        <v>0</v>
      </c>
      <c r="E25" s="55"/>
      <c r="F25" s="68"/>
      <c r="G25" s="21">
        <v>0</v>
      </c>
      <c r="H25" s="21">
        <v>0</v>
      </c>
      <c r="I25" s="55"/>
    </row>
    <row r="26" spans="1:9" ht="18.75" x14ac:dyDescent="0.25">
      <c r="A26" s="98">
        <v>23</v>
      </c>
      <c r="B26" s="68"/>
      <c r="C26" s="21">
        <v>0</v>
      </c>
      <c r="D26" s="21">
        <v>0</v>
      </c>
      <c r="E26" s="55"/>
      <c r="F26" s="68"/>
      <c r="G26" s="21">
        <v>0</v>
      </c>
      <c r="H26" s="21">
        <v>0</v>
      </c>
      <c r="I26" s="55"/>
    </row>
    <row r="27" spans="1:9" ht="18.75" x14ac:dyDescent="0.25">
      <c r="A27" s="98">
        <v>24</v>
      </c>
      <c r="B27" s="68"/>
      <c r="C27" s="21">
        <v>0</v>
      </c>
      <c r="D27" s="21">
        <v>0</v>
      </c>
      <c r="E27" s="55"/>
      <c r="F27" s="68"/>
      <c r="G27" s="21">
        <v>0</v>
      </c>
      <c r="H27" s="21">
        <v>0</v>
      </c>
      <c r="I27" s="55"/>
    </row>
    <row r="28" spans="1:9" ht="18.75" x14ac:dyDescent="0.25">
      <c r="A28" s="98">
        <v>25</v>
      </c>
      <c r="B28" s="68"/>
      <c r="C28" s="21">
        <v>0</v>
      </c>
      <c r="D28" s="21">
        <v>0</v>
      </c>
      <c r="E28" s="55"/>
      <c r="F28" s="68"/>
      <c r="G28" s="21">
        <v>0</v>
      </c>
      <c r="H28" s="21">
        <v>0</v>
      </c>
      <c r="I28" s="55"/>
    </row>
    <row r="29" spans="1:9" ht="18.75" x14ac:dyDescent="0.25">
      <c r="A29" s="98">
        <v>26</v>
      </c>
      <c r="B29" s="84"/>
      <c r="C29" s="23">
        <v>0</v>
      </c>
      <c r="D29" s="23">
        <v>0</v>
      </c>
      <c r="E29" s="48"/>
      <c r="F29" s="84"/>
      <c r="G29" s="101">
        <v>0</v>
      </c>
      <c r="H29" s="101">
        <v>0</v>
      </c>
      <c r="I29" s="48"/>
    </row>
    <row r="30" spans="1:9" ht="18.75" x14ac:dyDescent="0.25">
      <c r="A30" s="98">
        <v>27</v>
      </c>
      <c r="B30" s="84"/>
      <c r="C30" s="23">
        <v>0</v>
      </c>
      <c r="D30" s="23">
        <v>0</v>
      </c>
      <c r="E30" s="48"/>
      <c r="F30" s="84"/>
      <c r="G30" s="101">
        <v>0</v>
      </c>
      <c r="H30" s="101">
        <v>0</v>
      </c>
      <c r="I30" s="48"/>
    </row>
    <row r="31" spans="1:9" ht="18.75" x14ac:dyDescent="0.25">
      <c r="A31" s="98">
        <v>28</v>
      </c>
      <c r="B31" s="84"/>
      <c r="C31" s="23">
        <v>0</v>
      </c>
      <c r="D31" s="23">
        <v>0</v>
      </c>
      <c r="E31" s="48"/>
      <c r="F31" s="84"/>
      <c r="G31" s="101">
        <v>0</v>
      </c>
      <c r="H31" s="101">
        <v>0</v>
      </c>
      <c r="I31" s="48"/>
    </row>
    <row r="32" spans="1:9" ht="18.75" x14ac:dyDescent="0.25">
      <c r="A32" s="98">
        <v>29</v>
      </c>
      <c r="B32" s="84"/>
      <c r="C32" s="23">
        <v>0</v>
      </c>
      <c r="D32" s="23">
        <v>0</v>
      </c>
      <c r="E32" s="48"/>
      <c r="F32" s="84"/>
      <c r="G32" s="101">
        <v>0</v>
      </c>
      <c r="H32" s="101">
        <v>0</v>
      </c>
      <c r="I32" s="48"/>
    </row>
    <row r="33" spans="1:9" ht="18.75" x14ac:dyDescent="0.25">
      <c r="A33" s="98">
        <v>30</v>
      </c>
      <c r="B33" s="84"/>
      <c r="C33" s="101">
        <v>0</v>
      </c>
      <c r="D33" s="101">
        <v>0</v>
      </c>
      <c r="E33" s="48"/>
      <c r="F33" s="84"/>
      <c r="G33" s="101">
        <v>0</v>
      </c>
      <c r="H33" s="101">
        <v>0</v>
      </c>
      <c r="I33" s="48"/>
    </row>
    <row r="34" spans="1:9" ht="18.75" x14ac:dyDescent="0.25">
      <c r="A34" s="98">
        <v>31</v>
      </c>
      <c r="B34" s="84"/>
      <c r="C34" s="101">
        <v>0</v>
      </c>
      <c r="D34" s="101">
        <v>0</v>
      </c>
      <c r="E34" s="48"/>
      <c r="F34" s="84"/>
      <c r="G34" s="101">
        <v>0</v>
      </c>
      <c r="H34" s="101">
        <v>0</v>
      </c>
      <c r="I34" s="48"/>
    </row>
    <row r="35" spans="1:9" ht="18.75" x14ac:dyDescent="0.25">
      <c r="A35" s="98">
        <v>32</v>
      </c>
      <c r="B35" s="84"/>
      <c r="C35" s="101">
        <v>0</v>
      </c>
      <c r="D35" s="101">
        <v>0</v>
      </c>
      <c r="E35" s="48"/>
      <c r="F35" s="84"/>
      <c r="G35" s="101">
        <v>0</v>
      </c>
      <c r="H35" s="101">
        <v>0</v>
      </c>
      <c r="I35" s="48"/>
    </row>
    <row r="36" spans="1:9" ht="18.75" x14ac:dyDescent="0.25">
      <c r="A36" s="98">
        <v>33</v>
      </c>
      <c r="B36" s="84"/>
      <c r="C36" s="101">
        <v>0</v>
      </c>
      <c r="D36" s="101">
        <v>0</v>
      </c>
      <c r="E36" s="48"/>
      <c r="F36" s="84"/>
      <c r="G36" s="101">
        <v>0</v>
      </c>
      <c r="H36" s="101">
        <v>0</v>
      </c>
      <c r="I36" s="48"/>
    </row>
    <row r="37" spans="1:9" ht="18.75" x14ac:dyDescent="0.25">
      <c r="A37" s="98">
        <v>34</v>
      </c>
      <c r="B37" s="84"/>
      <c r="C37" s="101">
        <v>0</v>
      </c>
      <c r="D37" s="101">
        <v>0</v>
      </c>
      <c r="E37" s="48"/>
      <c r="F37" s="84"/>
      <c r="G37" s="101">
        <v>0</v>
      </c>
      <c r="H37" s="101">
        <v>0</v>
      </c>
      <c r="I37" s="48"/>
    </row>
    <row r="38" spans="1:9" ht="18.75" x14ac:dyDescent="0.25">
      <c r="A38" s="98">
        <v>35</v>
      </c>
      <c r="B38" s="84"/>
      <c r="C38" s="101">
        <v>0</v>
      </c>
      <c r="D38" s="101">
        <v>0</v>
      </c>
      <c r="E38" s="48"/>
      <c r="F38" s="84"/>
      <c r="G38" s="101">
        <v>0</v>
      </c>
      <c r="H38" s="101">
        <v>0</v>
      </c>
      <c r="I38" s="48"/>
    </row>
    <row r="39" spans="1:9" ht="18.75" x14ac:dyDescent="0.25">
      <c r="A39" s="98">
        <v>36</v>
      </c>
      <c r="B39" s="84"/>
      <c r="C39" s="101">
        <v>0</v>
      </c>
      <c r="D39" s="101">
        <v>0</v>
      </c>
      <c r="E39" s="48"/>
      <c r="F39" s="84"/>
      <c r="G39" s="101">
        <v>0</v>
      </c>
      <c r="H39" s="101">
        <v>0</v>
      </c>
      <c r="I39" s="48"/>
    </row>
    <row r="40" spans="1:9" ht="18.75" x14ac:dyDescent="0.25">
      <c r="A40" s="98">
        <v>37</v>
      </c>
      <c r="B40" s="84"/>
      <c r="C40" s="101">
        <v>0</v>
      </c>
      <c r="D40" s="101">
        <v>0</v>
      </c>
      <c r="E40" s="48"/>
      <c r="F40" s="84"/>
      <c r="G40" s="101">
        <v>0</v>
      </c>
      <c r="H40" s="101">
        <v>0</v>
      </c>
      <c r="I40" s="48"/>
    </row>
    <row r="41" spans="1:9" ht="18.75" x14ac:dyDescent="0.25">
      <c r="A41" s="98">
        <v>38</v>
      </c>
      <c r="B41" s="84"/>
      <c r="C41" s="101">
        <v>0</v>
      </c>
      <c r="D41" s="101">
        <v>0</v>
      </c>
      <c r="E41" s="48"/>
      <c r="F41" s="84"/>
      <c r="G41" s="101">
        <v>0</v>
      </c>
      <c r="H41" s="101">
        <v>0</v>
      </c>
      <c r="I41" s="48"/>
    </row>
    <row r="42" spans="1:9" ht="18.75" x14ac:dyDescent="0.25">
      <c r="A42" s="98">
        <v>39</v>
      </c>
      <c r="B42" s="84"/>
      <c r="C42" s="101">
        <v>0</v>
      </c>
      <c r="D42" s="101">
        <v>0</v>
      </c>
      <c r="E42" s="48"/>
      <c r="F42" s="84"/>
      <c r="G42" s="101">
        <v>0</v>
      </c>
      <c r="H42" s="101">
        <v>0</v>
      </c>
      <c r="I42" s="48"/>
    </row>
    <row r="43" spans="1:9" ht="18.75" x14ac:dyDescent="0.25">
      <c r="A43" s="98">
        <v>40</v>
      </c>
      <c r="B43" s="84"/>
      <c r="C43" s="101">
        <v>0</v>
      </c>
      <c r="D43" s="101">
        <v>0</v>
      </c>
      <c r="E43" s="48"/>
      <c r="F43" s="84"/>
      <c r="G43" s="101">
        <v>0</v>
      </c>
      <c r="H43" s="101">
        <v>0</v>
      </c>
      <c r="I43" s="48"/>
    </row>
    <row r="44" spans="1:9" ht="18.75" x14ac:dyDescent="0.25">
      <c r="A44" s="98">
        <v>41</v>
      </c>
      <c r="B44" s="84"/>
      <c r="C44" s="101">
        <v>0</v>
      </c>
      <c r="D44" s="101">
        <v>0</v>
      </c>
      <c r="E44" s="48"/>
      <c r="F44" s="84"/>
      <c r="G44" s="101">
        <v>0</v>
      </c>
      <c r="H44" s="101">
        <v>0</v>
      </c>
      <c r="I44" s="48"/>
    </row>
    <row r="45" spans="1:9" ht="18.75" x14ac:dyDescent="0.25">
      <c r="A45" s="98">
        <v>42</v>
      </c>
      <c r="B45" s="84"/>
      <c r="C45" s="101">
        <v>0</v>
      </c>
      <c r="D45" s="101">
        <v>0</v>
      </c>
      <c r="E45" s="48"/>
      <c r="F45" s="84"/>
      <c r="G45" s="101">
        <v>0</v>
      </c>
      <c r="H45" s="101">
        <v>0</v>
      </c>
      <c r="I45" s="48"/>
    </row>
    <row r="46" spans="1:9" ht="18.75" x14ac:dyDescent="0.25">
      <c r="A46" s="98">
        <v>43</v>
      </c>
      <c r="B46" s="84"/>
      <c r="C46" s="101">
        <v>0</v>
      </c>
      <c r="D46" s="101">
        <v>0</v>
      </c>
      <c r="E46" s="48"/>
      <c r="F46" s="84"/>
      <c r="G46" s="101">
        <v>0</v>
      </c>
      <c r="H46" s="101">
        <v>0</v>
      </c>
      <c r="I46" s="48"/>
    </row>
    <row r="47" spans="1:9" ht="18.75" x14ac:dyDescent="0.25">
      <c r="A47" s="98">
        <v>44</v>
      </c>
      <c r="B47" s="84"/>
      <c r="C47" s="101">
        <v>0</v>
      </c>
      <c r="D47" s="101">
        <v>0</v>
      </c>
      <c r="E47" s="48"/>
      <c r="F47" s="84"/>
      <c r="G47" s="101">
        <v>0</v>
      </c>
      <c r="H47" s="101">
        <v>0</v>
      </c>
      <c r="I47" s="48"/>
    </row>
    <row r="48" spans="1:9" ht="18.75" x14ac:dyDescent="0.25">
      <c r="A48" s="98">
        <v>45</v>
      </c>
      <c r="B48" s="84"/>
      <c r="C48" s="101">
        <v>0</v>
      </c>
      <c r="D48" s="101">
        <v>0</v>
      </c>
      <c r="E48" s="48"/>
      <c r="F48" s="84"/>
      <c r="G48" s="101">
        <v>0</v>
      </c>
      <c r="H48" s="101">
        <v>0</v>
      </c>
      <c r="I48" s="48"/>
    </row>
    <row r="49" spans="1:9" ht="18.75" x14ac:dyDescent="0.25">
      <c r="A49" s="98">
        <v>46</v>
      </c>
      <c r="B49" s="84"/>
      <c r="C49" s="101">
        <v>0</v>
      </c>
      <c r="D49" s="101">
        <v>0</v>
      </c>
      <c r="E49" s="48"/>
      <c r="F49" s="84"/>
      <c r="G49" s="101">
        <v>0</v>
      </c>
      <c r="H49" s="101">
        <v>0</v>
      </c>
      <c r="I49" s="48"/>
    </row>
    <row r="50" spans="1:9" ht="18.75" x14ac:dyDescent="0.25">
      <c r="A50" s="98">
        <v>47</v>
      </c>
      <c r="B50" s="84"/>
      <c r="C50" s="101">
        <v>0</v>
      </c>
      <c r="D50" s="101">
        <v>0</v>
      </c>
      <c r="E50" s="48"/>
      <c r="F50" s="84"/>
      <c r="G50" s="101">
        <v>0</v>
      </c>
      <c r="H50" s="101">
        <v>0</v>
      </c>
      <c r="I50" s="48"/>
    </row>
    <row r="51" spans="1:9" ht="18.75" x14ac:dyDescent="0.25">
      <c r="A51" s="98">
        <v>48</v>
      </c>
      <c r="B51" s="84"/>
      <c r="C51" s="101">
        <v>0</v>
      </c>
      <c r="D51" s="101">
        <v>0</v>
      </c>
      <c r="E51" s="48"/>
      <c r="F51" s="84"/>
      <c r="G51" s="101">
        <v>0</v>
      </c>
      <c r="H51" s="101">
        <v>0</v>
      </c>
      <c r="I51" s="48"/>
    </row>
    <row r="52" spans="1:9" ht="18.75" x14ac:dyDescent="0.25">
      <c r="A52" s="98">
        <v>49</v>
      </c>
      <c r="B52" s="84"/>
      <c r="C52" s="101">
        <v>0</v>
      </c>
      <c r="D52" s="101">
        <v>0</v>
      </c>
      <c r="E52" s="48"/>
      <c r="F52" s="84"/>
      <c r="G52" s="101">
        <v>0</v>
      </c>
      <c r="H52" s="101">
        <v>0</v>
      </c>
      <c r="I52" s="48"/>
    </row>
    <row r="53" spans="1:9" ht="18.75" x14ac:dyDescent="0.25">
      <c r="A53" s="98">
        <v>50</v>
      </c>
      <c r="B53" s="84"/>
      <c r="C53" s="101">
        <v>0</v>
      </c>
      <c r="D53" s="101">
        <v>0</v>
      </c>
      <c r="E53" s="48"/>
      <c r="F53" s="84"/>
      <c r="G53" s="101">
        <v>0</v>
      </c>
      <c r="H53" s="101">
        <v>0</v>
      </c>
      <c r="I53" s="48"/>
    </row>
    <row r="54" spans="1:9" ht="18.75" x14ac:dyDescent="0.25">
      <c r="A54" s="98">
        <v>51</v>
      </c>
      <c r="B54" s="84"/>
      <c r="C54" s="101">
        <v>0</v>
      </c>
      <c r="D54" s="101">
        <v>0</v>
      </c>
      <c r="E54" s="48"/>
      <c r="F54" s="84"/>
      <c r="G54" s="101">
        <v>0</v>
      </c>
      <c r="H54" s="101">
        <v>0</v>
      </c>
      <c r="I54" s="48"/>
    </row>
    <row r="55" spans="1:9" ht="18.75" x14ac:dyDescent="0.25">
      <c r="A55" s="98">
        <v>52</v>
      </c>
      <c r="B55" s="84"/>
      <c r="C55" s="101">
        <v>0</v>
      </c>
      <c r="D55" s="101">
        <v>0</v>
      </c>
      <c r="E55" s="48"/>
      <c r="F55" s="84"/>
      <c r="G55" s="101">
        <v>0</v>
      </c>
      <c r="H55" s="101">
        <v>0</v>
      </c>
      <c r="I55" s="48"/>
    </row>
    <row r="56" spans="1:9" ht="18.75" x14ac:dyDescent="0.25">
      <c r="A56" s="98">
        <v>53</v>
      </c>
      <c r="B56" s="84"/>
      <c r="C56" s="101">
        <v>0</v>
      </c>
      <c r="D56" s="101">
        <v>0</v>
      </c>
      <c r="E56" s="48"/>
      <c r="F56" s="84"/>
      <c r="G56" s="101">
        <v>0</v>
      </c>
      <c r="H56" s="101">
        <v>0</v>
      </c>
      <c r="I56" s="48"/>
    </row>
    <row r="57" spans="1:9" ht="18.75" x14ac:dyDescent="0.25">
      <c r="A57" s="98">
        <v>52</v>
      </c>
      <c r="B57" s="84"/>
      <c r="C57" s="101">
        <v>0</v>
      </c>
      <c r="D57" s="101">
        <v>0</v>
      </c>
      <c r="E57" s="48"/>
      <c r="F57" s="84"/>
      <c r="G57" s="101">
        <v>0</v>
      </c>
      <c r="H57" s="101">
        <v>0</v>
      </c>
      <c r="I57" s="48"/>
    </row>
    <row r="58" spans="1:9" ht="18.75" x14ac:dyDescent="0.25">
      <c r="A58" s="98">
        <v>55</v>
      </c>
      <c r="B58" s="84"/>
      <c r="C58" s="23">
        <v>0</v>
      </c>
      <c r="D58" s="23">
        <v>0</v>
      </c>
      <c r="E58" s="48"/>
      <c r="F58" s="84"/>
      <c r="G58" s="101">
        <v>0</v>
      </c>
      <c r="H58" s="101">
        <v>0</v>
      </c>
      <c r="I58" s="48"/>
    </row>
    <row r="59" spans="1:9" ht="18.75" x14ac:dyDescent="0.25">
      <c r="A59" s="362" t="s">
        <v>91</v>
      </c>
      <c r="B59" s="363"/>
      <c r="C59" s="35">
        <f>SUM(C4:C58)</f>
        <v>0</v>
      </c>
      <c r="D59" s="35">
        <f>SUM(D4:D58)</f>
        <v>0</v>
      </c>
      <c r="E59" s="52"/>
      <c r="F59" s="52"/>
      <c r="G59" s="35">
        <f>SUM(G4:G58)</f>
        <v>0</v>
      </c>
      <c r="H59" s="35">
        <f>SUM(H4:H58)</f>
        <v>0</v>
      </c>
      <c r="I59" s="52"/>
    </row>
  </sheetData>
  <sheetProtection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2"/>
  <sheetViews>
    <sheetView view="pageBreakPreview" topLeftCell="F14" zoomScale="70" zoomScaleNormal="80" zoomScaleSheetLayoutView="70" workbookViewId="0">
      <selection activeCell="M17" sqref="M17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246</v>
      </c>
      <c r="B1" s="49"/>
      <c r="C1" s="49"/>
      <c r="D1" s="49"/>
      <c r="E1" s="49"/>
      <c r="F1" s="49"/>
      <c r="G1" s="49"/>
      <c r="H1" s="62"/>
      <c r="I1" s="62"/>
      <c r="J1" s="62"/>
      <c r="K1" s="62"/>
      <c r="L1" s="62"/>
      <c r="M1" s="62"/>
      <c r="N1" s="62"/>
    </row>
    <row r="2" spans="1:14" ht="18.75" x14ac:dyDescent="0.3">
      <c r="A2" s="367" t="s">
        <v>264</v>
      </c>
      <c r="B2" s="367"/>
      <c r="C2" s="367"/>
      <c r="D2" s="367"/>
      <c r="E2" s="367"/>
      <c r="F2" s="367"/>
      <c r="G2" s="367"/>
      <c r="H2" s="38"/>
      <c r="I2" s="62"/>
      <c r="J2" s="62"/>
      <c r="K2" s="38"/>
      <c r="L2" s="38"/>
      <c r="M2" s="38"/>
      <c r="N2" s="38"/>
    </row>
    <row r="3" spans="1:14" s="5" customFormat="1" ht="18.75" customHeight="1" x14ac:dyDescent="0.25">
      <c r="A3" s="355" t="s">
        <v>123</v>
      </c>
      <c r="B3" s="368" t="s">
        <v>117</v>
      </c>
      <c r="C3" s="368"/>
      <c r="D3" s="355" t="s">
        <v>269</v>
      </c>
      <c r="E3" s="369" t="s">
        <v>262</v>
      </c>
      <c r="F3" s="355" t="s">
        <v>125</v>
      </c>
      <c r="G3" s="355" t="s">
        <v>126</v>
      </c>
      <c r="H3" s="355" t="s">
        <v>123</v>
      </c>
      <c r="I3" s="368" t="s">
        <v>117</v>
      </c>
      <c r="J3" s="368"/>
      <c r="K3" s="355" t="s">
        <v>268</v>
      </c>
      <c r="L3" s="369" t="s">
        <v>262</v>
      </c>
      <c r="M3" s="355" t="s">
        <v>125</v>
      </c>
      <c r="N3" s="355" t="s">
        <v>126</v>
      </c>
    </row>
    <row r="4" spans="1:14" s="5" customFormat="1" ht="76.5" customHeight="1" x14ac:dyDescent="0.25">
      <c r="A4" s="355"/>
      <c r="B4" s="50" t="s">
        <v>59</v>
      </c>
      <c r="C4" s="50" t="s">
        <v>90</v>
      </c>
      <c r="D4" s="355"/>
      <c r="E4" s="369"/>
      <c r="F4" s="355"/>
      <c r="G4" s="355"/>
      <c r="H4" s="355"/>
      <c r="I4" s="50" t="s">
        <v>59</v>
      </c>
      <c r="J4" s="50" t="s">
        <v>90</v>
      </c>
      <c r="K4" s="355"/>
      <c r="L4" s="369"/>
      <c r="M4" s="355"/>
      <c r="N4" s="355"/>
    </row>
    <row r="5" spans="1:14" ht="18.75" x14ac:dyDescent="0.3">
      <c r="A5" s="63" t="s">
        <v>236</v>
      </c>
      <c r="B5" s="35">
        <f>B6+B7+B8+B9</f>
        <v>2</v>
      </c>
      <c r="C5" s="35">
        <f>SUM(C6:C22)</f>
        <v>2</v>
      </c>
      <c r="D5" s="232"/>
      <c r="E5" s="232"/>
      <c r="F5" s="35">
        <f>SUM(F6:F22)</f>
        <v>263</v>
      </c>
      <c r="G5" s="232"/>
      <c r="H5" s="63" t="s">
        <v>124</v>
      </c>
      <c r="I5" s="35">
        <f>SUM(I6:I22)</f>
        <v>17</v>
      </c>
      <c r="J5" s="35">
        <f>SUM(J6:J22)</f>
        <v>17</v>
      </c>
      <c r="K5" s="232"/>
      <c r="L5" s="232"/>
      <c r="M5" s="35">
        <f>SUM(M6:M22)</f>
        <v>6557</v>
      </c>
      <c r="N5" s="232"/>
    </row>
    <row r="6" spans="1:14" ht="131.25" x14ac:dyDescent="0.25">
      <c r="A6" s="171"/>
      <c r="B6" s="170">
        <v>1</v>
      </c>
      <c r="C6" s="170">
        <v>1</v>
      </c>
      <c r="D6" s="168" t="s">
        <v>271</v>
      </c>
      <c r="E6" s="98" t="s">
        <v>407</v>
      </c>
      <c r="F6" s="170">
        <v>183</v>
      </c>
      <c r="G6" s="169" t="s">
        <v>281</v>
      </c>
      <c r="H6" s="171"/>
      <c r="I6" s="247">
        <v>1</v>
      </c>
      <c r="J6" s="247">
        <v>1</v>
      </c>
      <c r="K6" s="248" t="s">
        <v>273</v>
      </c>
      <c r="L6" s="249" t="s">
        <v>60</v>
      </c>
      <c r="M6" s="247">
        <v>100</v>
      </c>
      <c r="N6" s="250" t="s">
        <v>282</v>
      </c>
    </row>
    <row r="7" spans="1:14" ht="112.5" x14ac:dyDescent="0.25">
      <c r="A7" s="64"/>
      <c r="B7" s="21">
        <v>1</v>
      </c>
      <c r="C7" s="21">
        <v>1</v>
      </c>
      <c r="D7" s="68" t="s">
        <v>272</v>
      </c>
      <c r="E7" s="98" t="s">
        <v>407</v>
      </c>
      <c r="F7" s="21">
        <v>80</v>
      </c>
      <c r="G7" s="55" t="s">
        <v>284</v>
      </c>
      <c r="H7" s="64"/>
      <c r="I7" s="251">
        <v>1</v>
      </c>
      <c r="J7" s="251">
        <v>1</v>
      </c>
      <c r="K7" s="252" t="s">
        <v>274</v>
      </c>
      <c r="L7" s="249" t="s">
        <v>60</v>
      </c>
      <c r="M7" s="251">
        <v>80</v>
      </c>
      <c r="N7" s="253" t="s">
        <v>286</v>
      </c>
    </row>
    <row r="8" spans="1:14" ht="56.25" x14ac:dyDescent="0.25">
      <c r="A8" s="64"/>
      <c r="B8" s="21">
        <v>0</v>
      </c>
      <c r="C8" s="21">
        <v>0</v>
      </c>
      <c r="D8" s="68"/>
      <c r="E8" s="55"/>
      <c r="F8" s="21">
        <v>0</v>
      </c>
      <c r="G8" s="55"/>
      <c r="H8" s="64"/>
      <c r="I8" s="251">
        <v>1</v>
      </c>
      <c r="J8" s="251">
        <v>1</v>
      </c>
      <c r="K8" s="252" t="s">
        <v>275</v>
      </c>
      <c r="L8" s="249" t="s">
        <v>60</v>
      </c>
      <c r="M8" s="251">
        <v>190</v>
      </c>
      <c r="N8" s="254" t="s">
        <v>283</v>
      </c>
    </row>
    <row r="9" spans="1:14" ht="56.25" x14ac:dyDescent="0.25">
      <c r="A9" s="64"/>
      <c r="B9" s="21">
        <v>0</v>
      </c>
      <c r="C9" s="21">
        <v>0</v>
      </c>
      <c r="D9" s="68"/>
      <c r="E9" s="55"/>
      <c r="F9" s="21">
        <v>0</v>
      </c>
      <c r="G9" s="55"/>
      <c r="H9" s="64"/>
      <c r="I9" s="251">
        <v>1</v>
      </c>
      <c r="J9" s="251">
        <v>1</v>
      </c>
      <c r="K9" s="252" t="s">
        <v>279</v>
      </c>
      <c r="L9" s="249" t="s">
        <v>60</v>
      </c>
      <c r="M9" s="251">
        <v>40</v>
      </c>
      <c r="N9" s="253" t="s">
        <v>285</v>
      </c>
    </row>
    <row r="10" spans="1:14" ht="75" x14ac:dyDescent="0.25">
      <c r="A10" s="64"/>
      <c r="B10" s="21">
        <v>0</v>
      </c>
      <c r="C10" s="21">
        <v>0</v>
      </c>
      <c r="D10" s="68"/>
      <c r="E10" s="55"/>
      <c r="F10" s="21">
        <v>0</v>
      </c>
      <c r="G10" s="55"/>
      <c r="H10" s="64"/>
      <c r="I10" s="251">
        <v>1</v>
      </c>
      <c r="J10" s="251">
        <v>1</v>
      </c>
      <c r="K10" s="252" t="s">
        <v>280</v>
      </c>
      <c r="L10" s="249" t="s">
        <v>60</v>
      </c>
      <c r="M10" s="251">
        <v>150</v>
      </c>
      <c r="N10" s="253" t="s">
        <v>286</v>
      </c>
    </row>
    <row r="11" spans="1:14" ht="56.25" x14ac:dyDescent="0.3">
      <c r="A11" s="64"/>
      <c r="B11" s="21">
        <v>0</v>
      </c>
      <c r="C11" s="21">
        <v>0</v>
      </c>
      <c r="D11" s="68"/>
      <c r="E11" s="55"/>
      <c r="F11" s="21">
        <v>0</v>
      </c>
      <c r="G11" s="55"/>
      <c r="H11" s="64"/>
      <c r="I11" s="255">
        <v>1</v>
      </c>
      <c r="J11" s="255">
        <v>1</v>
      </c>
      <c r="K11" s="256" t="s">
        <v>498</v>
      </c>
      <c r="L11" s="257" t="s">
        <v>60</v>
      </c>
      <c r="M11" s="258">
        <v>100</v>
      </c>
      <c r="N11" s="259" t="s">
        <v>499</v>
      </c>
    </row>
    <row r="12" spans="1:14" ht="56.25" x14ac:dyDescent="0.3">
      <c r="A12" s="64"/>
      <c r="B12" s="21">
        <v>0</v>
      </c>
      <c r="C12" s="21">
        <v>0</v>
      </c>
      <c r="D12" s="68"/>
      <c r="E12" s="55"/>
      <c r="F12" s="21">
        <v>0</v>
      </c>
      <c r="G12" s="55"/>
      <c r="H12" s="64"/>
      <c r="I12" s="260">
        <v>1</v>
      </c>
      <c r="J12" s="260">
        <v>1</v>
      </c>
      <c r="K12" s="261" t="s">
        <v>500</v>
      </c>
      <c r="L12" s="249" t="s">
        <v>60</v>
      </c>
      <c r="M12" s="262">
        <v>100</v>
      </c>
      <c r="N12" s="253" t="s">
        <v>499</v>
      </c>
    </row>
    <row r="13" spans="1:14" ht="75" x14ac:dyDescent="0.25">
      <c r="A13" s="64"/>
      <c r="B13" s="21">
        <v>0</v>
      </c>
      <c r="C13" s="21">
        <v>0</v>
      </c>
      <c r="D13" s="68"/>
      <c r="E13" s="55"/>
      <c r="F13" s="21">
        <v>0</v>
      </c>
      <c r="G13" s="55"/>
      <c r="H13" s="64"/>
      <c r="I13" s="251">
        <v>1</v>
      </c>
      <c r="J13" s="251">
        <v>1</v>
      </c>
      <c r="K13" s="252" t="s">
        <v>277</v>
      </c>
      <c r="L13" s="253" t="s">
        <v>404</v>
      </c>
      <c r="M13" s="251">
        <v>200</v>
      </c>
      <c r="N13" s="253" t="s">
        <v>286</v>
      </c>
    </row>
    <row r="14" spans="1:14" ht="75" x14ac:dyDescent="0.25">
      <c r="A14" s="64"/>
      <c r="B14" s="21">
        <v>0</v>
      </c>
      <c r="C14" s="21">
        <v>0</v>
      </c>
      <c r="D14" s="68"/>
      <c r="E14" s="55"/>
      <c r="F14" s="21">
        <v>0</v>
      </c>
      <c r="G14" s="55"/>
      <c r="H14" s="64"/>
      <c r="I14" s="251">
        <v>1</v>
      </c>
      <c r="J14" s="251">
        <v>1</v>
      </c>
      <c r="K14" s="252" t="s">
        <v>276</v>
      </c>
      <c r="L14" s="253" t="s">
        <v>404</v>
      </c>
      <c r="M14" s="251">
        <v>1173</v>
      </c>
      <c r="N14" s="253" t="s">
        <v>286</v>
      </c>
    </row>
    <row r="15" spans="1:14" ht="66" customHeight="1" x14ac:dyDescent="0.25">
      <c r="A15" s="64"/>
      <c r="B15" s="21">
        <v>0</v>
      </c>
      <c r="C15" s="21">
        <v>0</v>
      </c>
      <c r="D15" s="68"/>
      <c r="E15" s="55"/>
      <c r="F15" s="21">
        <v>0</v>
      </c>
      <c r="G15" s="55"/>
      <c r="H15" s="64"/>
      <c r="I15" s="251">
        <v>1</v>
      </c>
      <c r="J15" s="251">
        <v>1</v>
      </c>
      <c r="K15" s="252" t="s">
        <v>403</v>
      </c>
      <c r="L15" s="253" t="s">
        <v>404</v>
      </c>
      <c r="M15" s="251">
        <v>330</v>
      </c>
      <c r="N15" s="253" t="s">
        <v>405</v>
      </c>
    </row>
    <row r="16" spans="1:14" ht="56.25" x14ac:dyDescent="0.25">
      <c r="A16" s="64"/>
      <c r="B16" s="21">
        <v>0</v>
      </c>
      <c r="C16" s="21">
        <v>0</v>
      </c>
      <c r="D16" s="68"/>
      <c r="E16" s="55"/>
      <c r="F16" s="21">
        <v>0</v>
      </c>
      <c r="G16" s="55"/>
      <c r="H16" s="64"/>
      <c r="I16" s="251">
        <v>1</v>
      </c>
      <c r="J16" s="251">
        <v>1</v>
      </c>
      <c r="K16" s="252" t="s">
        <v>496</v>
      </c>
      <c r="L16" s="253" t="s">
        <v>404</v>
      </c>
      <c r="M16" s="251">
        <v>85</v>
      </c>
      <c r="N16" s="253" t="s">
        <v>497</v>
      </c>
    </row>
    <row r="17" spans="1:14" ht="75" x14ac:dyDescent="0.25">
      <c r="A17" s="64"/>
      <c r="B17" s="21">
        <v>0</v>
      </c>
      <c r="C17" s="21">
        <v>0</v>
      </c>
      <c r="D17" s="68"/>
      <c r="E17" s="55"/>
      <c r="F17" s="21">
        <v>0</v>
      </c>
      <c r="G17" s="55"/>
      <c r="H17" s="64"/>
      <c r="I17" s="251">
        <v>1</v>
      </c>
      <c r="J17" s="251">
        <v>1</v>
      </c>
      <c r="K17" s="252" t="s">
        <v>278</v>
      </c>
      <c r="L17" s="253" t="s">
        <v>404</v>
      </c>
      <c r="M17" s="251">
        <v>200</v>
      </c>
      <c r="N17" s="253" t="s">
        <v>286</v>
      </c>
    </row>
    <row r="18" spans="1:14" ht="75" x14ac:dyDescent="0.25">
      <c r="A18" s="64"/>
      <c r="B18" s="21">
        <v>0</v>
      </c>
      <c r="C18" s="21">
        <v>0</v>
      </c>
      <c r="D18" s="68"/>
      <c r="E18" s="55"/>
      <c r="F18" s="21">
        <v>0</v>
      </c>
      <c r="G18" s="55"/>
      <c r="H18" s="64"/>
      <c r="I18" s="251">
        <v>1</v>
      </c>
      <c r="J18" s="251">
        <v>1</v>
      </c>
      <c r="K18" s="252" t="s">
        <v>492</v>
      </c>
      <c r="L18" s="253" t="s">
        <v>407</v>
      </c>
      <c r="M18" s="251">
        <v>85</v>
      </c>
      <c r="N18" s="253" t="s">
        <v>493</v>
      </c>
    </row>
    <row r="19" spans="1:14" ht="75" x14ac:dyDescent="0.25">
      <c r="A19" s="64"/>
      <c r="B19" s="21">
        <v>0</v>
      </c>
      <c r="C19" s="21">
        <v>0</v>
      </c>
      <c r="D19" s="68"/>
      <c r="E19" s="55"/>
      <c r="F19" s="21">
        <v>0</v>
      </c>
      <c r="G19" s="55"/>
      <c r="H19" s="64"/>
      <c r="I19" s="251">
        <v>1</v>
      </c>
      <c r="J19" s="251">
        <v>1</v>
      </c>
      <c r="K19" s="252" t="s">
        <v>494</v>
      </c>
      <c r="L19" s="253" t="s">
        <v>407</v>
      </c>
      <c r="M19" s="251">
        <v>85</v>
      </c>
      <c r="N19" s="253" t="s">
        <v>495</v>
      </c>
    </row>
    <row r="20" spans="1:14" ht="93.75" x14ac:dyDescent="0.25">
      <c r="A20" s="64"/>
      <c r="B20" s="21">
        <v>0</v>
      </c>
      <c r="C20" s="21">
        <v>0</v>
      </c>
      <c r="D20" s="68"/>
      <c r="E20" s="55"/>
      <c r="F20" s="21">
        <v>0</v>
      </c>
      <c r="G20" s="55"/>
      <c r="H20" s="64"/>
      <c r="I20" s="251">
        <v>1</v>
      </c>
      <c r="J20" s="251">
        <v>1</v>
      </c>
      <c r="K20" s="252" t="s">
        <v>406</v>
      </c>
      <c r="L20" s="253" t="s">
        <v>407</v>
      </c>
      <c r="M20" s="251">
        <v>2220</v>
      </c>
      <c r="N20" s="253" t="s">
        <v>408</v>
      </c>
    </row>
    <row r="21" spans="1:14" ht="93.75" x14ac:dyDescent="0.25">
      <c r="A21" s="64"/>
      <c r="B21" s="21">
        <v>0</v>
      </c>
      <c r="C21" s="21">
        <v>0</v>
      </c>
      <c r="D21" s="68"/>
      <c r="E21" s="55"/>
      <c r="F21" s="21">
        <v>0</v>
      </c>
      <c r="G21" s="55"/>
      <c r="H21" s="64"/>
      <c r="I21" s="251">
        <v>1</v>
      </c>
      <c r="J21" s="251">
        <v>1</v>
      </c>
      <c r="K21" s="252" t="s">
        <v>409</v>
      </c>
      <c r="L21" s="253" t="s">
        <v>407</v>
      </c>
      <c r="M21" s="251">
        <v>919</v>
      </c>
      <c r="N21" s="253" t="s">
        <v>410</v>
      </c>
    </row>
    <row r="22" spans="1:14" ht="93.75" x14ac:dyDescent="0.25">
      <c r="A22" s="64"/>
      <c r="B22" s="21">
        <v>0</v>
      </c>
      <c r="C22" s="21">
        <v>0</v>
      </c>
      <c r="D22" s="68"/>
      <c r="E22" s="55"/>
      <c r="F22" s="21">
        <v>0</v>
      </c>
      <c r="G22" s="55"/>
      <c r="H22" s="64"/>
      <c r="I22" s="251">
        <v>1</v>
      </c>
      <c r="J22" s="251">
        <v>1</v>
      </c>
      <c r="K22" s="252" t="s">
        <v>411</v>
      </c>
      <c r="L22" s="253" t="s">
        <v>69</v>
      </c>
      <c r="M22" s="251">
        <v>500</v>
      </c>
      <c r="N22" s="253" t="s">
        <v>410</v>
      </c>
    </row>
    <row r="23" spans="1:14" ht="18.75" x14ac:dyDescent="0.3">
      <c r="B23" s="2"/>
      <c r="C23" s="2"/>
      <c r="D23" s="1"/>
      <c r="E23" s="1"/>
      <c r="F23" s="1"/>
      <c r="G23" s="1"/>
      <c r="L23" s="3"/>
      <c r="M23" s="231"/>
      <c r="N23" s="3"/>
    </row>
    <row r="24" spans="1:14" ht="18.75" x14ac:dyDescent="0.3">
      <c r="B24" s="2"/>
      <c r="C24" s="2"/>
      <c r="D24" s="1"/>
      <c r="E24" s="1"/>
      <c r="F24" s="1"/>
      <c r="G24" s="1"/>
      <c r="L24" s="3"/>
      <c r="M24" s="231"/>
      <c r="N24" s="3"/>
    </row>
    <row r="25" spans="1:14" ht="18.75" x14ac:dyDescent="0.3">
      <c r="B25" s="2"/>
      <c r="C25" s="2"/>
      <c r="D25" s="1"/>
      <c r="E25" s="1"/>
      <c r="F25" s="1"/>
      <c r="G25" s="1"/>
      <c r="L25" s="3"/>
      <c r="M25" s="3"/>
      <c r="N25" s="3"/>
    </row>
    <row r="26" spans="1:14" ht="18.75" x14ac:dyDescent="0.3">
      <c r="B26" s="2"/>
      <c r="C26" s="2"/>
      <c r="D26" s="1"/>
      <c r="E26" s="1"/>
      <c r="F26" s="1"/>
      <c r="G26" s="1"/>
      <c r="M26" s="3"/>
      <c r="N26" s="3"/>
    </row>
    <row r="27" spans="1:14" ht="18.75" x14ac:dyDescent="0.3">
      <c r="B27" s="2"/>
      <c r="C27" s="2"/>
      <c r="D27" s="1"/>
      <c r="E27" s="1"/>
      <c r="F27" s="1"/>
      <c r="G27" s="1"/>
    </row>
    <row r="28" spans="1:14" ht="18.75" x14ac:dyDescent="0.3">
      <c r="B28" s="2"/>
      <c r="C28" s="2"/>
      <c r="D28" s="1"/>
      <c r="E28" s="1"/>
      <c r="F28" s="1"/>
      <c r="G28" s="1"/>
    </row>
    <row r="29" spans="1:14" ht="18.75" x14ac:dyDescent="0.3">
      <c r="B29" s="2"/>
      <c r="C29" s="2"/>
      <c r="D29" s="1"/>
      <c r="E29" s="1"/>
      <c r="F29" s="1"/>
      <c r="G29" s="1"/>
    </row>
    <row r="30" spans="1:14" ht="18.75" x14ac:dyDescent="0.3">
      <c r="B30" s="2"/>
      <c r="C30" s="2"/>
      <c r="D30" s="1"/>
      <c r="E30" s="1"/>
      <c r="F30" s="1"/>
      <c r="G30" s="1"/>
    </row>
    <row r="31" spans="1:14" ht="18.75" x14ac:dyDescent="0.3">
      <c r="B31" s="2"/>
      <c r="C31" s="2"/>
      <c r="D31" s="1"/>
      <c r="E31" s="1"/>
      <c r="F31" s="1"/>
      <c r="G31" s="1"/>
    </row>
    <row r="32" spans="1:14" ht="18.75" x14ac:dyDescent="0.3">
      <c r="B32" s="2"/>
      <c r="C32" s="2"/>
      <c r="D32" s="1"/>
      <c r="E32" s="1"/>
      <c r="F32" s="1"/>
      <c r="G32" s="1"/>
    </row>
    <row r="33" spans="2:7" ht="18.75" x14ac:dyDescent="0.3">
      <c r="B33" s="2"/>
      <c r="C33" s="2"/>
      <c r="D33" s="1"/>
      <c r="E33" s="1"/>
      <c r="F33" s="1"/>
      <c r="G33" s="1"/>
    </row>
    <row r="34" spans="2:7" ht="18.75" x14ac:dyDescent="0.3">
      <c r="B34" s="2"/>
      <c r="C34" s="2"/>
      <c r="D34" s="1"/>
      <c r="E34" s="1"/>
      <c r="F34" s="1"/>
      <c r="G34" s="1"/>
    </row>
    <row r="35" spans="2:7" ht="18.75" x14ac:dyDescent="0.3">
      <c r="B35" s="2"/>
      <c r="C35" s="2"/>
      <c r="D35" s="1"/>
      <c r="E35" s="1"/>
      <c r="F35" s="1"/>
      <c r="G35" s="1"/>
    </row>
    <row r="36" spans="2:7" ht="18.75" x14ac:dyDescent="0.3">
      <c r="B36" s="2"/>
      <c r="C36" s="2"/>
      <c r="D36" s="1"/>
      <c r="E36" s="1"/>
      <c r="F36" s="1"/>
      <c r="G36" s="1"/>
    </row>
    <row r="37" spans="2:7" ht="18.75" x14ac:dyDescent="0.3">
      <c r="B37" s="2"/>
      <c r="C37" s="2"/>
      <c r="D37" s="1"/>
      <c r="E37" s="1"/>
      <c r="F37" s="1"/>
      <c r="G37" s="1"/>
    </row>
    <row r="38" spans="2:7" ht="18.75" x14ac:dyDescent="0.3">
      <c r="B38" s="2"/>
      <c r="C38" s="2"/>
      <c r="D38" s="1"/>
      <c r="E38" s="1"/>
      <c r="F38" s="1"/>
      <c r="G38" s="1"/>
    </row>
    <row r="39" spans="2:7" ht="18.75" x14ac:dyDescent="0.3">
      <c r="B39" s="2"/>
      <c r="C39" s="2"/>
      <c r="D39" s="1"/>
      <c r="E39" s="1"/>
      <c r="F39" s="1"/>
      <c r="G39" s="1"/>
    </row>
    <row r="40" spans="2:7" ht="18.75" x14ac:dyDescent="0.3">
      <c r="B40" s="2"/>
      <c r="C40" s="2"/>
      <c r="D40" s="1"/>
      <c r="E40" s="1"/>
      <c r="F40" s="1"/>
      <c r="G40" s="1"/>
    </row>
    <row r="41" spans="2:7" ht="18.75" x14ac:dyDescent="0.3">
      <c r="B41" s="2"/>
      <c r="C41" s="2"/>
      <c r="D41" s="1"/>
      <c r="E41" s="1"/>
      <c r="F41" s="1"/>
      <c r="G41" s="1"/>
    </row>
    <row r="42" spans="2:7" ht="18.75" x14ac:dyDescent="0.3">
      <c r="B42" s="2"/>
      <c r="C42" s="2"/>
      <c r="D42" s="1"/>
      <c r="E42" s="1"/>
      <c r="F42" s="1"/>
      <c r="G42" s="1"/>
    </row>
    <row r="43" spans="2:7" ht="18.75" x14ac:dyDescent="0.3">
      <c r="B43" s="2"/>
      <c r="C43" s="2"/>
      <c r="D43" s="1"/>
      <c r="E43" s="1"/>
      <c r="F43" s="1"/>
      <c r="G43" s="1"/>
    </row>
    <row r="44" spans="2:7" ht="18.75" x14ac:dyDescent="0.3">
      <c r="B44" s="2"/>
      <c r="C44" s="2"/>
      <c r="D44" s="1"/>
      <c r="E44" s="1"/>
      <c r="F44" s="1"/>
      <c r="G44" s="1"/>
    </row>
    <row r="45" spans="2:7" ht="18.75" x14ac:dyDescent="0.3">
      <c r="B45" s="2"/>
      <c r="C45" s="2"/>
      <c r="D45" s="1"/>
      <c r="E45" s="1"/>
      <c r="F45" s="1"/>
      <c r="G45" s="1"/>
    </row>
    <row r="46" spans="2:7" ht="18.75" x14ac:dyDescent="0.3">
      <c r="B46" s="2"/>
      <c r="C46" s="2"/>
      <c r="D46" s="1"/>
      <c r="E46" s="1"/>
      <c r="F46" s="1"/>
      <c r="G46" s="1"/>
    </row>
    <row r="47" spans="2:7" ht="18.75" x14ac:dyDescent="0.3">
      <c r="B47" s="2"/>
      <c r="C47" s="2"/>
      <c r="D47" s="1"/>
      <c r="E47" s="1"/>
      <c r="F47" s="1"/>
      <c r="G47" s="1"/>
    </row>
    <row r="48" spans="2:7" ht="18.75" x14ac:dyDescent="0.3">
      <c r="B48" s="2"/>
      <c r="C48" s="2"/>
      <c r="D48" s="1"/>
      <c r="E48" s="1"/>
      <c r="F48" s="1"/>
      <c r="G48" s="1"/>
    </row>
    <row r="49" spans="2:7" ht="18.75" x14ac:dyDescent="0.3">
      <c r="B49" s="2"/>
      <c r="C49" s="2"/>
      <c r="D49" s="1"/>
      <c r="E49" s="1"/>
      <c r="F49" s="1"/>
      <c r="G49" s="1"/>
    </row>
    <row r="50" spans="2:7" ht="18.75" x14ac:dyDescent="0.3">
      <c r="B50" s="2"/>
      <c r="C50" s="2"/>
      <c r="D50" s="1"/>
      <c r="E50" s="1"/>
      <c r="F50" s="1"/>
      <c r="G50" s="1"/>
    </row>
    <row r="51" spans="2:7" ht="18.75" x14ac:dyDescent="0.3">
      <c r="B51" s="2"/>
      <c r="C51" s="2"/>
      <c r="D51" s="1"/>
      <c r="E51" s="1"/>
      <c r="F51" s="1"/>
      <c r="G51" s="1"/>
    </row>
    <row r="52" spans="2:7" ht="18.75" x14ac:dyDescent="0.3">
      <c r="B52" s="2"/>
      <c r="C52" s="2"/>
      <c r="D52" s="1"/>
      <c r="E52" s="1"/>
      <c r="F52" s="1"/>
      <c r="G52" s="1"/>
    </row>
    <row r="53" spans="2:7" ht="18.75" x14ac:dyDescent="0.3">
      <c r="B53" s="2"/>
      <c r="C53" s="2"/>
      <c r="D53" s="1"/>
      <c r="E53" s="1"/>
      <c r="F53" s="1"/>
      <c r="G53" s="1"/>
    </row>
    <row r="54" spans="2:7" ht="18.75" x14ac:dyDescent="0.3">
      <c r="B54" s="2"/>
      <c r="C54" s="2"/>
      <c r="D54" s="1"/>
      <c r="E54" s="1"/>
      <c r="F54" s="1"/>
      <c r="G54" s="1"/>
    </row>
    <row r="55" spans="2:7" ht="18.75" x14ac:dyDescent="0.3">
      <c r="B55" s="2"/>
      <c r="C55" s="2"/>
      <c r="D55" s="1"/>
      <c r="E55" s="1"/>
      <c r="F55" s="1"/>
      <c r="G55" s="1"/>
    </row>
    <row r="56" spans="2:7" ht="18.75" x14ac:dyDescent="0.3">
      <c r="B56" s="2"/>
      <c r="C56" s="2"/>
      <c r="D56" s="1"/>
      <c r="E56" s="1"/>
      <c r="F56" s="1"/>
      <c r="G56" s="1"/>
    </row>
    <row r="57" spans="2:7" ht="18.75" x14ac:dyDescent="0.3">
      <c r="B57" s="2"/>
      <c r="C57" s="2"/>
      <c r="D57" s="1"/>
      <c r="E57" s="1"/>
      <c r="F57" s="1"/>
      <c r="G57" s="1"/>
    </row>
    <row r="58" spans="2:7" ht="18.75" x14ac:dyDescent="0.3">
      <c r="B58" s="2"/>
      <c r="C58" s="2"/>
      <c r="D58" s="1"/>
      <c r="E58" s="1"/>
      <c r="F58" s="1"/>
      <c r="G58" s="1"/>
    </row>
    <row r="59" spans="2:7" ht="18.75" x14ac:dyDescent="0.3">
      <c r="B59" s="2"/>
      <c r="C59" s="2"/>
      <c r="D59" s="1"/>
      <c r="E59" s="1"/>
      <c r="F59" s="1"/>
      <c r="G59" s="1"/>
    </row>
    <row r="60" spans="2:7" ht="18.75" x14ac:dyDescent="0.3">
      <c r="B60" s="2"/>
      <c r="C60" s="2"/>
      <c r="D60" s="1"/>
      <c r="E60" s="1"/>
      <c r="F60" s="1"/>
      <c r="G60" s="1"/>
    </row>
    <row r="61" spans="2:7" ht="18.75" x14ac:dyDescent="0.3">
      <c r="B61" s="2"/>
      <c r="C61" s="2"/>
      <c r="D61" s="1"/>
      <c r="E61" s="1"/>
      <c r="F61" s="1"/>
      <c r="G61" s="1"/>
    </row>
    <row r="62" spans="2:7" ht="18.75" x14ac:dyDescent="0.3">
      <c r="B62" s="2"/>
      <c r="C62" s="2"/>
      <c r="D62" s="1"/>
      <c r="E62" s="1"/>
      <c r="F62" s="1"/>
      <c r="G62" s="1"/>
    </row>
    <row r="63" spans="2:7" ht="18.75" x14ac:dyDescent="0.3">
      <c r="B63" s="2"/>
      <c r="C63" s="2"/>
      <c r="D63" s="1"/>
      <c r="E63" s="1"/>
      <c r="F63" s="1"/>
      <c r="G63" s="1"/>
    </row>
    <row r="64" spans="2:7" ht="18.75" x14ac:dyDescent="0.3">
      <c r="B64" s="2"/>
      <c r="C64" s="2"/>
      <c r="D64" s="1"/>
      <c r="E64" s="1"/>
      <c r="F64" s="1"/>
      <c r="G64" s="1"/>
    </row>
    <row r="65" spans="2:7" ht="18.75" x14ac:dyDescent="0.3">
      <c r="B65" s="2"/>
      <c r="C65" s="2"/>
      <c r="D65" s="1"/>
      <c r="E65" s="1"/>
      <c r="F65" s="1"/>
      <c r="G65" s="1"/>
    </row>
    <row r="66" spans="2:7" ht="18.75" x14ac:dyDescent="0.3">
      <c r="B66" s="2"/>
      <c r="C66" s="2"/>
      <c r="D66" s="1"/>
      <c r="E66" s="1"/>
      <c r="F66" s="1"/>
      <c r="G66" s="1"/>
    </row>
    <row r="67" spans="2:7" ht="18.75" x14ac:dyDescent="0.3">
      <c r="B67" s="2"/>
      <c r="C67" s="2"/>
      <c r="D67" s="1"/>
      <c r="E67" s="1"/>
      <c r="F67" s="1"/>
      <c r="G67" s="1"/>
    </row>
    <row r="68" spans="2:7" ht="18.75" x14ac:dyDescent="0.3">
      <c r="B68" s="2"/>
      <c r="C68" s="2"/>
      <c r="D68" s="1"/>
      <c r="E68" s="1"/>
      <c r="F68" s="1"/>
      <c r="G68" s="1"/>
    </row>
    <row r="69" spans="2:7" ht="18.75" x14ac:dyDescent="0.3">
      <c r="B69" s="2"/>
      <c r="C69" s="2"/>
      <c r="D69" s="1"/>
      <c r="E69" s="1"/>
      <c r="F69" s="1"/>
      <c r="G69" s="1"/>
    </row>
    <row r="70" spans="2:7" ht="18.75" x14ac:dyDescent="0.3">
      <c r="B70" s="2"/>
      <c r="C70" s="2"/>
      <c r="D70" s="1"/>
      <c r="E70" s="1"/>
      <c r="F70" s="1"/>
      <c r="G70" s="1"/>
    </row>
    <row r="71" spans="2:7" ht="18.75" x14ac:dyDescent="0.3">
      <c r="B71" s="2"/>
      <c r="C71" s="2"/>
      <c r="D71" s="1"/>
      <c r="E71" s="1"/>
      <c r="F71" s="1"/>
      <c r="G71" s="1"/>
    </row>
    <row r="72" spans="2:7" ht="18.75" x14ac:dyDescent="0.3">
      <c r="B72" s="2"/>
      <c r="C72" s="2"/>
      <c r="D72" s="1"/>
      <c r="E72" s="1"/>
      <c r="F72" s="1"/>
      <c r="G72" s="1"/>
    </row>
    <row r="73" spans="2:7" ht="18.75" x14ac:dyDescent="0.3">
      <c r="B73" s="2"/>
      <c r="C73" s="2"/>
      <c r="D73" s="1"/>
      <c r="E73" s="1"/>
      <c r="F73" s="1"/>
      <c r="G73" s="1"/>
    </row>
    <row r="74" spans="2:7" ht="18.75" x14ac:dyDescent="0.3">
      <c r="B74" s="2"/>
      <c r="C74" s="2"/>
      <c r="D74" s="1"/>
      <c r="E74" s="1"/>
      <c r="F74" s="1"/>
      <c r="G74" s="1"/>
    </row>
    <row r="75" spans="2:7" ht="18.75" x14ac:dyDescent="0.3">
      <c r="B75" s="2"/>
      <c r="C75" s="2"/>
      <c r="D75" s="1"/>
      <c r="E75" s="1"/>
      <c r="F75" s="1"/>
      <c r="G75" s="1"/>
    </row>
    <row r="76" spans="2:7" ht="18.75" x14ac:dyDescent="0.3">
      <c r="B76" s="2"/>
      <c r="C76" s="2"/>
      <c r="D76" s="1"/>
      <c r="E76" s="1"/>
      <c r="F76" s="1"/>
      <c r="G76" s="1"/>
    </row>
    <row r="77" spans="2:7" ht="18.75" x14ac:dyDescent="0.3">
      <c r="B77" s="2"/>
      <c r="C77" s="2"/>
      <c r="D77" s="1"/>
      <c r="E77" s="1"/>
      <c r="F77" s="1"/>
      <c r="G77" s="1"/>
    </row>
    <row r="78" spans="2:7" ht="18.75" x14ac:dyDescent="0.3">
      <c r="B78" s="2"/>
      <c r="C78" s="2"/>
      <c r="D78" s="1"/>
      <c r="E78" s="1"/>
      <c r="F78" s="1"/>
      <c r="G78" s="1"/>
    </row>
    <row r="79" spans="2:7" ht="18.75" x14ac:dyDescent="0.3">
      <c r="B79" s="2"/>
      <c r="C79" s="2"/>
      <c r="D79" s="1"/>
      <c r="E79" s="1"/>
      <c r="F79" s="1"/>
      <c r="G79" s="1"/>
    </row>
    <row r="80" spans="2:7" ht="18.75" x14ac:dyDescent="0.3">
      <c r="B80" s="2"/>
      <c r="C80" s="2"/>
      <c r="D80" s="1"/>
      <c r="E80" s="1"/>
      <c r="F80" s="1"/>
      <c r="G80" s="1"/>
    </row>
    <row r="81" spans="2:7" ht="18.75" x14ac:dyDescent="0.3">
      <c r="B81" s="2"/>
      <c r="C81" s="2"/>
      <c r="D81" s="1"/>
      <c r="E81" s="1"/>
      <c r="F81" s="1"/>
      <c r="G81" s="1"/>
    </row>
    <row r="82" spans="2:7" ht="18.75" x14ac:dyDescent="0.3">
      <c r="B82" s="2"/>
      <c r="C82" s="2"/>
      <c r="D82" s="1"/>
      <c r="E82" s="1"/>
      <c r="F82" s="1"/>
      <c r="G82" s="1"/>
    </row>
    <row r="83" spans="2:7" ht="18.75" x14ac:dyDescent="0.3">
      <c r="B83" s="2"/>
      <c r="C83" s="2"/>
      <c r="D83" s="1"/>
      <c r="E83" s="1"/>
      <c r="F83" s="1"/>
      <c r="G83" s="1"/>
    </row>
    <row r="84" spans="2:7" ht="18.75" x14ac:dyDescent="0.3">
      <c r="B84" s="2"/>
      <c r="C84" s="2"/>
      <c r="D84" s="1"/>
      <c r="E84" s="1"/>
      <c r="F84" s="1"/>
      <c r="G84" s="1"/>
    </row>
    <row r="85" spans="2:7" ht="18.75" x14ac:dyDescent="0.3">
      <c r="B85" s="2"/>
      <c r="C85" s="2"/>
      <c r="D85" s="1"/>
      <c r="E85" s="1"/>
      <c r="F85" s="1"/>
      <c r="G85" s="1"/>
    </row>
    <row r="86" spans="2:7" ht="18.75" x14ac:dyDescent="0.3">
      <c r="B86" s="2"/>
      <c r="C86" s="2"/>
      <c r="D86" s="1"/>
      <c r="E86" s="1"/>
      <c r="F86" s="1"/>
      <c r="G86" s="1"/>
    </row>
    <row r="87" spans="2:7" ht="18.75" x14ac:dyDescent="0.3">
      <c r="B87" s="2"/>
      <c r="C87" s="2"/>
      <c r="D87" s="1"/>
      <c r="E87" s="1"/>
      <c r="F87" s="1"/>
      <c r="G87" s="1"/>
    </row>
    <row r="88" spans="2:7" ht="18.75" x14ac:dyDescent="0.3">
      <c r="B88" s="2"/>
      <c r="C88" s="2"/>
      <c r="D88" s="1"/>
      <c r="E88" s="1"/>
      <c r="F88" s="1"/>
      <c r="G88" s="1"/>
    </row>
    <row r="89" spans="2:7" ht="18.75" x14ac:dyDescent="0.3">
      <c r="B89" s="2"/>
      <c r="C89" s="2"/>
      <c r="D89" s="1"/>
      <c r="E89" s="1"/>
      <c r="F89" s="1"/>
      <c r="G89" s="1"/>
    </row>
    <row r="90" spans="2:7" ht="18.75" x14ac:dyDescent="0.3">
      <c r="B90" s="2"/>
      <c r="C90" s="2"/>
      <c r="D90" s="1"/>
      <c r="E90" s="1"/>
      <c r="F90" s="1"/>
      <c r="G90" s="1"/>
    </row>
    <row r="91" spans="2:7" ht="18.75" x14ac:dyDescent="0.3">
      <c r="B91" s="2"/>
      <c r="C91" s="2"/>
      <c r="D91" s="1"/>
      <c r="E91" s="1"/>
      <c r="F91" s="1"/>
      <c r="G91" s="1"/>
    </row>
    <row r="92" spans="2:7" ht="18.75" x14ac:dyDescent="0.3">
      <c r="B92" s="2"/>
      <c r="C92" s="2"/>
      <c r="D92" s="1"/>
      <c r="E92" s="1"/>
      <c r="F92" s="1"/>
      <c r="G92" s="1"/>
    </row>
    <row r="93" spans="2:7" ht="18.75" x14ac:dyDescent="0.3">
      <c r="B93" s="2"/>
      <c r="C93" s="2"/>
      <c r="D93" s="1"/>
      <c r="E93" s="1"/>
      <c r="F93" s="1"/>
      <c r="G93" s="1"/>
    </row>
    <row r="94" spans="2:7" ht="18.75" x14ac:dyDescent="0.3">
      <c r="B94" s="2"/>
      <c r="C94" s="2"/>
      <c r="D94" s="1"/>
      <c r="E94" s="1"/>
      <c r="F94" s="1"/>
      <c r="G94" s="1"/>
    </row>
    <row r="95" spans="2:7" ht="18.75" x14ac:dyDescent="0.3">
      <c r="B95" s="2"/>
      <c r="C95" s="2"/>
      <c r="D95" s="1"/>
      <c r="E95" s="1"/>
      <c r="F95" s="1"/>
      <c r="G95" s="1"/>
    </row>
    <row r="96" spans="2:7" ht="18.75" x14ac:dyDescent="0.3">
      <c r="B96" s="2"/>
      <c r="C96" s="2"/>
      <c r="D96" s="1"/>
      <c r="E96" s="1"/>
      <c r="F96" s="1"/>
      <c r="G96" s="1"/>
    </row>
    <row r="97" spans="2:7" ht="18.75" x14ac:dyDescent="0.3">
      <c r="B97" s="2"/>
      <c r="C97" s="2"/>
      <c r="D97" s="1"/>
      <c r="E97" s="1"/>
      <c r="F97" s="1"/>
      <c r="G97" s="1"/>
    </row>
    <row r="98" spans="2:7" ht="18.75" x14ac:dyDescent="0.3">
      <c r="B98" s="2"/>
      <c r="C98" s="2"/>
      <c r="D98" s="1"/>
      <c r="E98" s="1"/>
      <c r="F98" s="1"/>
      <c r="G98" s="1"/>
    </row>
    <row r="99" spans="2:7" ht="18.75" x14ac:dyDescent="0.3">
      <c r="B99" s="2"/>
      <c r="C99" s="2"/>
      <c r="D99" s="1"/>
      <c r="E99" s="1"/>
      <c r="F99" s="1"/>
      <c r="G99" s="1"/>
    </row>
    <row r="100" spans="2:7" ht="18.75" x14ac:dyDescent="0.3">
      <c r="B100" s="2"/>
      <c r="C100" s="2"/>
      <c r="D100" s="1"/>
      <c r="E100" s="1"/>
      <c r="F100" s="1"/>
      <c r="G100" s="1"/>
    </row>
    <row r="101" spans="2:7" ht="18.75" x14ac:dyDescent="0.3">
      <c r="B101" s="2"/>
      <c r="C101" s="2"/>
      <c r="D101" s="1"/>
      <c r="E101" s="1"/>
      <c r="F101" s="1"/>
      <c r="G101" s="1"/>
    </row>
    <row r="102" spans="2:7" ht="18.75" x14ac:dyDescent="0.3">
      <c r="B102" s="2"/>
      <c r="C102" s="2"/>
      <c r="D102" s="1"/>
      <c r="E102" s="1"/>
      <c r="F102" s="1"/>
      <c r="G102" s="1"/>
    </row>
    <row r="103" spans="2:7" ht="18.75" x14ac:dyDescent="0.3">
      <c r="B103" s="2"/>
      <c r="C103" s="2"/>
      <c r="D103" s="1"/>
      <c r="E103" s="1"/>
      <c r="F103" s="1"/>
      <c r="G103" s="1"/>
    </row>
    <row r="104" spans="2:7" ht="18.75" x14ac:dyDescent="0.3">
      <c r="B104" s="2"/>
      <c r="C104" s="2"/>
      <c r="D104" s="1"/>
      <c r="E104" s="1"/>
      <c r="F104" s="1"/>
      <c r="G104" s="1"/>
    </row>
    <row r="105" spans="2:7" ht="18.75" x14ac:dyDescent="0.3">
      <c r="B105" s="2"/>
      <c r="C105" s="2"/>
      <c r="D105" s="1"/>
      <c r="E105" s="1"/>
      <c r="F105" s="1"/>
      <c r="G105" s="1"/>
    </row>
    <row r="106" spans="2:7" ht="18.75" x14ac:dyDescent="0.3">
      <c r="B106" s="2"/>
      <c r="C106" s="2"/>
      <c r="D106" s="1"/>
      <c r="E106" s="1"/>
      <c r="F106" s="1"/>
      <c r="G106" s="1"/>
    </row>
    <row r="107" spans="2:7" ht="18.75" x14ac:dyDescent="0.3">
      <c r="B107" s="2"/>
      <c r="C107" s="2"/>
      <c r="D107" s="1"/>
      <c r="E107" s="1"/>
      <c r="F107" s="1"/>
      <c r="G107" s="1"/>
    </row>
    <row r="108" spans="2:7" ht="18.75" x14ac:dyDescent="0.3">
      <c r="B108" s="2"/>
      <c r="C108" s="2"/>
      <c r="D108" s="1"/>
      <c r="E108" s="1"/>
      <c r="F108" s="1"/>
      <c r="G108" s="1"/>
    </row>
    <row r="109" spans="2:7" ht="18.75" x14ac:dyDescent="0.3">
      <c r="B109" s="2"/>
      <c r="C109" s="2"/>
      <c r="D109" s="1"/>
      <c r="E109" s="1"/>
      <c r="F109" s="1"/>
      <c r="G109" s="1"/>
    </row>
    <row r="110" spans="2:7" ht="18.75" x14ac:dyDescent="0.3">
      <c r="B110" s="2"/>
      <c r="C110" s="2"/>
      <c r="D110" s="1"/>
      <c r="E110" s="1"/>
      <c r="F110" s="1"/>
      <c r="G110" s="1"/>
    </row>
    <row r="111" spans="2:7" ht="18.75" x14ac:dyDescent="0.3">
      <c r="B111" s="2"/>
      <c r="C111" s="2"/>
      <c r="D111" s="1"/>
      <c r="E111" s="1"/>
      <c r="F111" s="1"/>
      <c r="G111" s="1"/>
    </row>
    <row r="112" spans="2:7" ht="18.75" x14ac:dyDescent="0.3">
      <c r="B112" s="2"/>
      <c r="C112" s="2"/>
      <c r="D112" s="1"/>
      <c r="E112" s="1"/>
      <c r="F112" s="1"/>
      <c r="G112" s="1"/>
    </row>
    <row r="113" spans="2:7" ht="18.75" x14ac:dyDescent="0.3">
      <c r="B113" s="2"/>
      <c r="C113" s="2"/>
      <c r="D113" s="1"/>
      <c r="E113" s="1"/>
      <c r="F113" s="1"/>
      <c r="G113" s="1"/>
    </row>
    <row r="114" spans="2:7" ht="18.75" x14ac:dyDescent="0.3">
      <c r="B114" s="2"/>
      <c r="C114" s="2"/>
      <c r="D114" s="1"/>
      <c r="E114" s="1"/>
      <c r="F114" s="1"/>
      <c r="G114" s="1"/>
    </row>
    <row r="115" spans="2:7" ht="18.75" x14ac:dyDescent="0.3">
      <c r="B115" s="2"/>
      <c r="C115" s="2"/>
      <c r="D115" s="1"/>
      <c r="E115" s="1"/>
      <c r="F115" s="1"/>
      <c r="G115" s="1"/>
    </row>
    <row r="116" spans="2:7" ht="18.75" x14ac:dyDescent="0.3">
      <c r="B116" s="2"/>
      <c r="C116" s="2"/>
      <c r="D116" s="1"/>
      <c r="E116" s="1"/>
      <c r="F116" s="1"/>
      <c r="G116" s="1"/>
    </row>
    <row r="117" spans="2:7" ht="18.75" x14ac:dyDescent="0.3">
      <c r="B117" s="2"/>
      <c r="C117" s="2"/>
      <c r="D117" s="1"/>
      <c r="E117" s="1"/>
      <c r="F117" s="1"/>
      <c r="G117" s="1"/>
    </row>
    <row r="118" spans="2:7" ht="18.75" x14ac:dyDescent="0.3">
      <c r="B118" s="2"/>
      <c r="C118" s="2"/>
      <c r="D118" s="1"/>
      <c r="E118" s="1"/>
      <c r="F118" s="1"/>
      <c r="G118" s="1"/>
    </row>
    <row r="119" spans="2:7" ht="18.75" x14ac:dyDescent="0.3">
      <c r="B119" s="2"/>
      <c r="C119" s="2"/>
      <c r="D119" s="1"/>
      <c r="E119" s="1"/>
      <c r="F119" s="1"/>
      <c r="G119" s="1"/>
    </row>
    <row r="120" spans="2:7" ht="18.75" x14ac:dyDescent="0.3">
      <c r="B120" s="2"/>
      <c r="C120" s="2"/>
      <c r="D120" s="1"/>
      <c r="E120" s="1"/>
      <c r="F120" s="1"/>
      <c r="G120" s="1"/>
    </row>
    <row r="121" spans="2:7" ht="18.75" x14ac:dyDescent="0.3">
      <c r="B121" s="2"/>
      <c r="C121" s="2"/>
      <c r="D121" s="1"/>
      <c r="E121" s="1"/>
      <c r="F121" s="1"/>
      <c r="G121" s="1"/>
    </row>
    <row r="122" spans="2:7" ht="18.75" x14ac:dyDescent="0.3">
      <c r="B122" s="2"/>
      <c r="C122" s="2"/>
      <c r="D122" s="1"/>
      <c r="E122" s="1"/>
      <c r="F122" s="1"/>
      <c r="G122" s="1"/>
    </row>
    <row r="123" spans="2:7" ht="18.75" x14ac:dyDescent="0.3">
      <c r="B123" s="2"/>
      <c r="C123" s="2"/>
      <c r="D123" s="1"/>
      <c r="E123" s="1"/>
      <c r="F123" s="1"/>
      <c r="G123" s="1"/>
    </row>
    <row r="124" spans="2:7" ht="18.75" x14ac:dyDescent="0.3">
      <c r="B124" s="2"/>
      <c r="C124" s="2"/>
      <c r="D124" s="1"/>
      <c r="E124" s="1"/>
      <c r="F124" s="1"/>
      <c r="G124" s="1"/>
    </row>
    <row r="125" spans="2:7" ht="18.75" x14ac:dyDescent="0.3">
      <c r="B125" s="2"/>
      <c r="C125" s="2"/>
      <c r="D125" s="1"/>
      <c r="E125" s="1"/>
      <c r="F125" s="1"/>
      <c r="G125" s="1"/>
    </row>
    <row r="126" spans="2:7" ht="18.75" x14ac:dyDescent="0.3">
      <c r="B126" s="2"/>
      <c r="C126" s="2"/>
      <c r="D126" s="1"/>
      <c r="E126" s="1"/>
      <c r="F126" s="1"/>
      <c r="G126" s="1"/>
    </row>
    <row r="127" spans="2:7" ht="18.75" x14ac:dyDescent="0.3">
      <c r="B127" s="2"/>
      <c r="C127" s="2"/>
      <c r="D127" s="1"/>
      <c r="E127" s="1"/>
      <c r="F127" s="1"/>
      <c r="G127" s="1"/>
    </row>
    <row r="128" spans="2:7" ht="18.75" x14ac:dyDescent="0.3">
      <c r="B128" s="2"/>
      <c r="C128" s="2"/>
      <c r="D128" s="1"/>
      <c r="E128" s="1"/>
      <c r="F128" s="1"/>
      <c r="G128" s="1"/>
    </row>
    <row r="129" spans="2:7" ht="18.75" x14ac:dyDescent="0.3">
      <c r="B129" s="2"/>
      <c r="C129" s="2"/>
      <c r="D129" s="1"/>
      <c r="E129" s="1"/>
      <c r="F129" s="1"/>
      <c r="G129" s="1"/>
    </row>
    <row r="130" spans="2:7" ht="18.75" x14ac:dyDescent="0.3">
      <c r="B130" s="2"/>
      <c r="C130" s="2"/>
      <c r="D130" s="1"/>
      <c r="E130" s="1"/>
      <c r="F130" s="1"/>
      <c r="G130" s="1"/>
    </row>
    <row r="131" spans="2:7" ht="18.75" x14ac:dyDescent="0.3">
      <c r="B131" s="2"/>
      <c r="C131" s="2"/>
      <c r="D131" s="1"/>
      <c r="E131" s="1"/>
      <c r="F131" s="1"/>
      <c r="G131" s="1"/>
    </row>
    <row r="132" spans="2:7" ht="18.75" x14ac:dyDescent="0.3">
      <c r="B132" s="2"/>
      <c r="C132" s="2"/>
      <c r="D132" s="1"/>
      <c r="E132" s="1"/>
      <c r="F132" s="1"/>
      <c r="G132" s="1"/>
    </row>
    <row r="133" spans="2:7" ht="18.75" x14ac:dyDescent="0.3">
      <c r="B133" s="2"/>
      <c r="C133" s="2"/>
      <c r="D133" s="1"/>
      <c r="E133" s="1"/>
      <c r="F133" s="1"/>
      <c r="G133" s="1"/>
    </row>
    <row r="134" spans="2:7" ht="18.75" x14ac:dyDescent="0.3">
      <c r="B134" s="2"/>
      <c r="C134" s="2"/>
      <c r="D134" s="1"/>
      <c r="E134" s="1"/>
      <c r="F134" s="1"/>
      <c r="G134" s="1"/>
    </row>
    <row r="135" spans="2:7" ht="18.75" x14ac:dyDescent="0.3">
      <c r="B135" s="2"/>
      <c r="C135" s="2"/>
      <c r="D135" s="1"/>
      <c r="E135" s="1"/>
      <c r="F135" s="1"/>
      <c r="G135" s="1"/>
    </row>
    <row r="136" spans="2:7" ht="18.75" x14ac:dyDescent="0.3">
      <c r="B136" s="2"/>
      <c r="C136" s="2"/>
      <c r="D136" s="1"/>
      <c r="E136" s="1"/>
      <c r="F136" s="1"/>
      <c r="G136" s="1"/>
    </row>
    <row r="137" spans="2:7" ht="18.75" x14ac:dyDescent="0.3">
      <c r="B137" s="2"/>
      <c r="C137" s="2"/>
      <c r="D137" s="1"/>
      <c r="E137" s="1"/>
      <c r="F137" s="1"/>
      <c r="G137" s="1"/>
    </row>
    <row r="138" spans="2:7" ht="18.75" x14ac:dyDescent="0.3">
      <c r="B138" s="2"/>
      <c r="C138" s="2"/>
      <c r="D138" s="1"/>
      <c r="E138" s="1"/>
      <c r="F138" s="1"/>
      <c r="G138" s="1"/>
    </row>
    <row r="139" spans="2:7" ht="18.75" x14ac:dyDescent="0.3">
      <c r="B139" s="2"/>
      <c r="C139" s="2"/>
      <c r="D139" s="1"/>
      <c r="E139" s="1"/>
      <c r="F139" s="1"/>
      <c r="G139" s="1"/>
    </row>
    <row r="140" spans="2:7" ht="18.75" x14ac:dyDescent="0.3">
      <c r="B140" s="2"/>
      <c r="C140" s="2"/>
      <c r="D140" s="1"/>
      <c r="E140" s="1"/>
      <c r="F140" s="1"/>
      <c r="G140" s="1"/>
    </row>
    <row r="141" spans="2:7" ht="18.75" x14ac:dyDescent="0.3">
      <c r="B141" s="2"/>
      <c r="C141" s="2"/>
      <c r="D141" s="1"/>
      <c r="E141" s="1"/>
      <c r="F141" s="1"/>
      <c r="G141" s="1"/>
    </row>
    <row r="142" spans="2:7" ht="18.75" x14ac:dyDescent="0.3">
      <c r="B142" s="2"/>
      <c r="C142" s="2"/>
      <c r="D142" s="1"/>
      <c r="E142" s="1"/>
      <c r="F142" s="1"/>
      <c r="G142" s="1"/>
    </row>
    <row r="143" spans="2:7" ht="18.75" x14ac:dyDescent="0.3">
      <c r="B143" s="2"/>
      <c r="C143" s="2"/>
      <c r="D143" s="1"/>
      <c r="E143" s="1"/>
      <c r="F143" s="1"/>
      <c r="G143" s="1"/>
    </row>
    <row r="144" spans="2:7" ht="18.75" x14ac:dyDescent="0.3">
      <c r="B144" s="2"/>
      <c r="C144" s="2"/>
      <c r="D144" s="1"/>
      <c r="E144" s="1"/>
      <c r="F144" s="1"/>
      <c r="G144" s="1"/>
    </row>
    <row r="145" spans="2:7" ht="18.75" x14ac:dyDescent="0.3">
      <c r="B145" s="2"/>
      <c r="C145" s="2"/>
      <c r="D145" s="1"/>
      <c r="E145" s="1"/>
      <c r="F145" s="1"/>
      <c r="G145" s="1"/>
    </row>
    <row r="146" spans="2:7" ht="18.75" x14ac:dyDescent="0.3">
      <c r="B146" s="2"/>
      <c r="C146" s="2"/>
      <c r="D146" s="1"/>
      <c r="E146" s="1"/>
      <c r="F146" s="1"/>
      <c r="G146" s="1"/>
    </row>
    <row r="147" spans="2:7" ht="18.75" x14ac:dyDescent="0.3">
      <c r="B147" s="2"/>
      <c r="C147" s="2"/>
      <c r="D147" s="1"/>
      <c r="E147" s="1"/>
      <c r="F147" s="1"/>
      <c r="G147" s="1"/>
    </row>
    <row r="148" spans="2:7" ht="18.75" x14ac:dyDescent="0.3">
      <c r="B148" s="2"/>
      <c r="C148" s="2"/>
      <c r="D148" s="1"/>
      <c r="E148" s="1"/>
      <c r="F148" s="1"/>
      <c r="G148" s="1"/>
    </row>
    <row r="149" spans="2:7" ht="18.75" x14ac:dyDescent="0.3">
      <c r="B149" s="2"/>
      <c r="C149" s="2"/>
      <c r="D149" s="1"/>
      <c r="E149" s="1"/>
      <c r="F149" s="1"/>
      <c r="G149" s="1"/>
    </row>
    <row r="150" spans="2:7" ht="18.75" x14ac:dyDescent="0.3">
      <c r="B150" s="2"/>
      <c r="C150" s="2"/>
      <c r="D150" s="1"/>
      <c r="E150" s="1"/>
      <c r="F150" s="1"/>
      <c r="G150" s="1"/>
    </row>
    <row r="151" spans="2:7" ht="18.75" x14ac:dyDescent="0.3">
      <c r="B151" s="2"/>
      <c r="C151" s="2"/>
      <c r="D151" s="1"/>
      <c r="E151" s="1"/>
      <c r="F151" s="1"/>
      <c r="G151" s="1"/>
    </row>
    <row r="152" spans="2:7" ht="18.75" x14ac:dyDescent="0.3">
      <c r="B152" s="2"/>
      <c r="C152" s="2"/>
      <c r="D152" s="1"/>
      <c r="E152" s="1"/>
      <c r="F152" s="1"/>
      <c r="G152" s="1"/>
    </row>
    <row r="153" spans="2:7" ht="18.75" x14ac:dyDescent="0.3">
      <c r="B153" s="2"/>
      <c r="C153" s="2"/>
      <c r="D153" s="1"/>
      <c r="E153" s="1"/>
      <c r="F153" s="1"/>
      <c r="G153" s="1"/>
    </row>
    <row r="154" spans="2:7" ht="18.75" x14ac:dyDescent="0.3">
      <c r="B154" s="2"/>
      <c r="C154" s="2"/>
      <c r="D154" s="1"/>
      <c r="E154" s="1"/>
      <c r="F154" s="1"/>
      <c r="G154" s="1"/>
    </row>
    <row r="155" spans="2:7" ht="18.75" x14ac:dyDescent="0.3">
      <c r="B155" s="2"/>
      <c r="C155" s="2"/>
      <c r="D155" s="1"/>
      <c r="E155" s="1"/>
      <c r="F155" s="1"/>
      <c r="G155" s="1"/>
    </row>
    <row r="156" spans="2:7" ht="18.75" x14ac:dyDescent="0.3">
      <c r="B156" s="2"/>
      <c r="C156" s="2"/>
      <c r="D156" s="1"/>
      <c r="E156" s="1"/>
      <c r="F156" s="1"/>
      <c r="G156" s="1"/>
    </row>
    <row r="157" spans="2:7" ht="18.75" x14ac:dyDescent="0.3">
      <c r="B157" s="2"/>
      <c r="C157" s="2"/>
      <c r="D157" s="1"/>
      <c r="E157" s="1"/>
      <c r="F157" s="1"/>
      <c r="G157" s="1"/>
    </row>
    <row r="158" spans="2:7" ht="18.75" x14ac:dyDescent="0.3">
      <c r="B158" s="2"/>
      <c r="C158" s="2"/>
      <c r="D158" s="1"/>
      <c r="E158" s="1"/>
      <c r="F158" s="1"/>
      <c r="G158" s="1"/>
    </row>
    <row r="159" spans="2:7" ht="18.75" x14ac:dyDescent="0.3">
      <c r="B159" s="2"/>
      <c r="C159" s="2"/>
      <c r="D159" s="1"/>
      <c r="E159" s="1"/>
      <c r="F159" s="1"/>
      <c r="G159" s="1"/>
    </row>
    <row r="160" spans="2:7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G3:G4"/>
    <mergeCell ref="A2:G2"/>
    <mergeCell ref="A3:A4"/>
    <mergeCell ref="B3:C3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3</vt:i4>
      </vt:variant>
    </vt:vector>
  </HeadingPairs>
  <TitlesOfParts>
    <vt:vector size="24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2020-11-09T08:19:33Z</cp:lastPrinted>
  <dcterms:created xsi:type="dcterms:W3CDTF">2013-11-25T08:04:18Z</dcterms:created>
  <dcterms:modified xsi:type="dcterms:W3CDTF">2020-11-27T04:14:09Z</dcterms:modified>
</cp:coreProperties>
</file>