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8430" windowHeight="6870" tabRatio="715" firstSheet="11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E3" i="29" l="1"/>
  <c r="B3" i="29"/>
  <c r="B10" i="35" l="1"/>
  <c r="C9" i="32" l="1"/>
  <c r="C8" i="32"/>
  <c r="B19" i="30" l="1"/>
  <c r="C5" i="9" l="1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C37" i="37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I61" i="33" s="1"/>
  <c r="H66" i="33"/>
  <c r="G66" i="33"/>
  <c r="D66" i="33"/>
  <c r="C66" i="33"/>
  <c r="L62" i="33"/>
  <c r="L61" i="33" s="1"/>
  <c r="K62" i="33"/>
  <c r="K61" i="33" s="1"/>
  <c r="J62" i="33"/>
  <c r="J61" i="33" s="1"/>
  <c r="I62" i="33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I4" i="33" s="1"/>
  <c r="H12" i="33"/>
  <c r="H4" i="33" s="1"/>
  <c r="G12" i="33"/>
  <c r="G4" i="33" s="1"/>
  <c r="D12" i="33"/>
  <c r="D4" i="33" s="1"/>
  <c r="C12" i="33"/>
  <c r="L5" i="33"/>
  <c r="K5" i="33"/>
  <c r="J5" i="33"/>
  <c r="J4" i="33" s="1"/>
  <c r="I5" i="33"/>
  <c r="H5" i="33"/>
  <c r="G5" i="33"/>
  <c r="C5" i="33"/>
  <c r="D75" i="33" l="1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<sst xmlns="http://schemas.openxmlformats.org/spreadsheetml/2006/main" count="1037" uniqueCount="793">
  <si>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</si>
  <si>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</si>
  <si>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</si>
  <si>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</si>
  <si>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</si>
  <si>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</si>
  <si>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</si>
  <si>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</si>
  <si>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</si>
  <si>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</si>
  <si>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</si>
  <si>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</si>
  <si>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</si>
  <si>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</si>
  <si>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</si>
  <si>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</si>
  <si>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</si>
  <si>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</si>
  <si>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</si>
  <si>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</si>
  <si>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</si>
  <si>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</si>
  <si>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</si>
  <si>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</si>
  <si>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</si>
  <si>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</si>
  <si>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</si>
  <si>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</si>
  <si>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</si>
  <si>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</si>
  <si>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</si>
  <si>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</si>
  <si>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</si>
  <si>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</si>
  <si>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</si>
  <si>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</si>
  <si>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</si>
  <si>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</si>
  <si>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</si>
  <si>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</si>
  <si>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</si>
  <si>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</si>
  <si>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</si>
  <si>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</si>
  <si>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</si>
  <si>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</si>
  <si>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</si>
  <si>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</si>
  <si>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</si>
  <si>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</si>
  <si>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</si>
  <si>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</si>
  <si>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</si>
  <si>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</si>
  <si>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</si>
  <si>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</si>
  <si>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</si>
  <si>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</si>
  <si>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</si>
  <si>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</si>
  <si>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</si>
  <si>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</si>
  <si>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</si>
  <si>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</si>
  <si>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</si>
  <si>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</si>
  <si>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</si>
  <si>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</si>
  <si>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</si>
  <si>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</si>
  <si>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</si>
  <si>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</si>
  <si>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</si>
  <si>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</si>
  <si>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</si>
  <si>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</si>
  <si>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</si>
  <si>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</si>
  <si>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</si>
  <si>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</si>
  <si>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</si>
  <si>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</si>
  <si>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</si>
  <si>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</si>
  <si>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</si>
  <si>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</si>
  <si>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</si>
  <si>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</si>
  <si>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</si>
  <si>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</si>
  <si>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</si>
  <si>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</si>
  <si>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</si>
  <si>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</si>
  <si>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</si>
  <si>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</si>
  <si>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</si>
  <si>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</si>
  <si>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</si>
  <si>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</si>
  <si>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</si>
  <si>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</si>
  <si>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</si>
  <si>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</si>
  <si>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</si>
  <si>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</si>
  <si>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</si>
  <si>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</si>
  <si>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</si>
  <si>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</si>
  <si>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</si>
  <si>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</si>
  <si>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</si>
  <si>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</si>
  <si>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</si>
  <si>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</si>
  <si>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</si>
  <si>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</si>
  <si>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</si>
  <si>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</si>
  <si>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</si>
  <si>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</si>
  <si>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</si>
  <si>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</si>
  <si>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</si>
  <si>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</si>
  <si>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</si>
  <si>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</si>
  <si>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</si>
  <si>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</si>
  <si>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</si>
  <si>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</si>
  <si>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</si>
  <si>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</si>
  <si>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</si>
  <si>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</si>
  <si>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</si>
  <si>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</si>
  <si>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</si>
  <si>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</si>
  <si>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</si>
  <si>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</si>
  <si>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</si>
  <si>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</si>
  <si>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</si>
  <si>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</si>
  <si>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</si>
  <si>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</si>
  <si>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</si>
  <si>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</si>
  <si>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</si>
  <si>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</si>
  <si>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</si>
  <si>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</si>
  <si>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</si>
  <si>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</si>
  <si>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</si>
  <si>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</si>
  <si>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</si>
  <si>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</si>
  <si>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</si>
  <si>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</si>
  <si>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</si>
  <si>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</si>
  <si>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</si>
  <si>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</si>
  <si>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</si>
  <si>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</si>
  <si>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</si>
  <si>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</si>
  <si>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</si>
  <si>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</si>
  <si>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</si>
  <si>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</si>
  <si>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</si>
  <si>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</si>
  <si>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</si>
  <si>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</si>
  <si>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</si>
  <si>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</si>
  <si>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</si>
  <si>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</si>
  <si>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</si>
  <si>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</si>
  <si>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</si>
  <si>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</si>
  <si>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</si>
  <si>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</si>
  <si>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</si>
  <si>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</si>
  <si>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</si>
  <si>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</si>
  <si>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</si>
  <si>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</si>
  <si>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</si>
  <si>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</si>
  <si>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</si>
  <si>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</si>
  <si>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</si>
  <si>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</si>
  <si>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</si>
  <si>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</si>
  <si>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</si>
  <si>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</si>
  <si>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</si>
  <si>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</si>
  <si>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</si>
  <si>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</si>
  <si>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</si>
  <si>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</si>
  <si>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</si>
  <si>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</si>
  <si>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</si>
  <si>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</si>
  <si>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</si>
  <si>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</si>
  <si>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</si>
  <si>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</si>
  <si>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</si>
  <si>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</si>
  <si>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</si>
  <si>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</si>
  <si>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</si>
  <si>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</si>
  <si>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</si>
  <si>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</si>
  <si>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</si>
  <si>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</si>
  <si>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</si>
  <si>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</si>
  <si>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</si>
  <si>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</si>
  <si>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</si>
  <si>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</si>
  <si>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</si>
  <si>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</si>
  <si>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</si>
  <si>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</si>
  <si>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</si>
  <si>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</si>
  <si>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</si>
  <si>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</si>
  <si>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</si>
  <si>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</si>
  <si>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</si>
  <si>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</si>
  <si>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</si>
  <si>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</si>
  <si>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</si>
  <si>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</si>
  <si>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</si>
  <si>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</si>
  <si>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</si>
  <si>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</si>
  <si>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</si>
  <si>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</si>
  <si>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</si>
  <si>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</si>
  <si>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</si>
  <si>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</si>
  <si>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</si>
  <si>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</si>
  <si>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</si>
  <si>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</si>
  <si>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</si>
  <si>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</si>
  <si>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</si>
  <si>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</si>
  <si>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</si>
  <si>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</si>
  <si>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</si>
  <si>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</si>
  <si>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</si>
  <si>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</si>
  <si>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</si>
  <si>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</si>
  <si>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</si>
  <si>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</si>
  <si>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</si>
  <si>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</si>
  <si>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</si>
  <si>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</si>
  <si>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ЦМД "Левобережье"</t>
  </si>
  <si>
    <t>Долганова О.Л.</t>
  </si>
  <si>
    <t xml:space="preserve">Муниципальное бюджетное учреждение Советского района города Новосибирска Центр молодежного досуга «Левобережье», именуемое в дальнейшем Учреждение, создано на основании постановления мэрии от 07.06.2008 № 10077-р «О реорганизации муниципальных образовательных учреждений дополнительного образования Советского района». Учреждение является правопреемником: муниципального образовательного учреждения Центра дополнительного образования детей, подростков и молодежи «Ровесник», муниципального образовательного учреждения дополнительного образования Центра развития творчества детей и подростков «Спутник», муниципального образовательного учреждения Центра дополнительного образования детей, подростков и молодежи «Факел» в соответствии с передаточными актами. Учреждение зарегистрировано в Межрайонной инспекции федеральной налоговой службы №13 по городу Новосибирску 17.02.2009 года за основным государственным номером №1095473001601, как муниципальное бюджетное образовательное учреждение дополнительного образования детей, подростков и молодежи Советского района города Новосибирска Центр молодежного досуга «Левобережье».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</si>
  <si>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</si>
  <si>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630057, г. Новосибирск, ул. Энгельса, 17                                                                                                    e-mail: levoberege@inbox.ru  тел. 306-49-72                                                                                                                                                                     страница на портале тымолод.рф:http: //www.timolod.ru/centers/levobereje/</t>
  </si>
  <si>
    <t>Долганова Оксана Леонидовна</t>
  </si>
  <si>
    <t xml:space="preserve">Основные отделы учреждения:                                                                                                                                                                                        ОО  «Левобережье» - Энгельса, 17, первый этаж пяти этажного жилого дома;
ОО «Спутник» - Варшавская, 12, второй этаж двухэтажного здания;
ОО «Факел» - Ветлужская, 28а, первый этаж двухэтажного здания;                                                  ОО ДМ «Маяк» - Русская, 1а, отдельное двухэтажное здание
</t>
  </si>
  <si>
    <t>Площадь по основным отделам:                                                                                                               ОО «Левобережье» – 180,9 кв.м;
ОО «Спутник» – 394,9 кв.м;
ОО «Факел» – 354,4 кв.м;                                                                                                                           ОО ДМ «Маяк» - 1648,4 кв.м
Итого: 2578,6 кв.м.</t>
  </si>
  <si>
    <t>Площадь по основным отделам:                                                                                                              ОО «Левобережье» – 180,9 кв.м;
ОО «Спутник» – 381,7 кв.м;
ОО «Факел» – 340,1 кв.м;                                                                                                                           ОО ДМ «Маяк» - 1231,6 кв.м.
Итого: 2134,3 кв.м.</t>
  </si>
  <si>
    <t>ОО «Левобережье» – 6;
ОО «Спутник» – 8;
ОО «Факел» – 6;                                                                                                                                            ОО ДМ «Маяк» - 12.      
Итого: 32.</t>
  </si>
  <si>
    <t>ОО «Левобережье» – 16;
ОО «Спутник» – 15;
ОО «Факел» – 15;                                                                                                                                          ОО ДМ «Маяк» - 26.
Итого: 72</t>
  </si>
  <si>
    <t>ОО «Левобережье» – пн.-пт. 09:00-21:00, сб. 10:00-21:00
ОО «Спутник» – пн.-сб. 09:00-21:00, вс. 09:00-19:00
ОО «Факел» – пн.-пт. 09:00-21:00, сб-вс. 10:00-20:00                                                                              ОО ДМ «Маяк» - пн.-вс. 09:00-22:00</t>
  </si>
  <si>
    <t>НООО "Талант - Инициатива Молодость"</t>
  </si>
  <si>
    <t>уборщик территории, подсобный роабочий</t>
  </si>
  <si>
    <t>01.06.2021-31.08.2021</t>
  </si>
  <si>
    <t>МБУ ЦМД «Левобережье»</t>
  </si>
  <si>
    <t>Спортивные сборы</t>
  </si>
  <si>
    <t>Патриотический поход "Фото- родные места"</t>
  </si>
  <si>
    <t>Ознакомительный-туристический поход</t>
  </si>
  <si>
    <t>Поход на берег Обского водохранилища</t>
  </si>
  <si>
    <t xml:space="preserve">24.06.2022 - 03.07.2022 </t>
  </si>
  <si>
    <t>Алтайский край, с.Ая, ул.Катунская 10 «Б», турбаза «Колибри»</t>
  </si>
  <si>
    <t>Советский район</t>
  </si>
  <si>
    <t>Набережная ОбьГэс</t>
  </si>
  <si>
    <t>Чемской бор, Обское водохранилище</t>
  </si>
  <si>
    <t>от 10 до 16</t>
  </si>
  <si>
    <t>от 14 до 18</t>
  </si>
  <si>
    <t>Роллер Фест, посвященный Дню России</t>
  </si>
  <si>
    <t>XXXII Открытый шахматный фестиваль «Отважная пешка»</t>
  </si>
  <si>
    <t>Фестиваль "Здорово FEST"</t>
  </si>
  <si>
    <t>от 3 до 65</t>
  </si>
  <si>
    <t>от 5 до 18</t>
  </si>
  <si>
    <t>от 5 до 35</t>
  </si>
  <si>
    <t>гражданское и патриотическое воспитание молодежи и содействие формированию здорового образа жизни</t>
  </si>
  <si>
    <t>содействие формированию здорового образа жизни</t>
  </si>
  <si>
    <t>«2501», творческая встреча</t>
  </si>
  <si>
    <t>XVIII рейтинг-турнир памяти А.А. Волокитина</t>
  </si>
  <si>
    <t>Интеллектуальная игра "Человек. Государство. Закон"</t>
  </si>
  <si>
    <t>Районные массовые лыжные старты "Лыжня ОбьГЭСа"</t>
  </si>
  <si>
    <t xml:space="preserve">Акция «Автоледи» </t>
  </si>
  <si>
    <t>VII Патриотический конкурс испол-нительского творчества подростков и молодежи «Голос Родины»</t>
  </si>
  <si>
    <t>Интерактивная программа «Вечер духовной музыки»</t>
  </si>
  <si>
    <t xml:space="preserve">Юрьева ночь </t>
  </si>
  <si>
    <t>Гала-концерт районного творческого конкурса "Строки, опаленные войной"</t>
  </si>
  <si>
    <t>Митинг, посвященный 77-ой годовщине Победы</t>
  </si>
  <si>
    <t>Военно-спортивные соревнования «Победный май» среди школьников ОУ, посвященные 77-ой годовщине Победы в ВОВ.</t>
  </si>
  <si>
    <t>Фестиваль народного творчества “Традициям быть”</t>
  </si>
  <si>
    <t>Районный фестиваль «Старая военная пластинка»</t>
  </si>
  <si>
    <t>Международный день семьи</t>
  </si>
  <si>
    <t>Районный слет трудовых отрядов "Здравствуй, лето трудовое!"</t>
  </si>
  <si>
    <t>Конкурс-фестиваль танцевальных культур "Ритмы лета"</t>
  </si>
  <si>
    <t>Митинги, посвященные Дню памяти и скорби</t>
  </si>
  <si>
    <t>Творческий фестиваль «Арбат на ОбьГЭСе»</t>
  </si>
  <si>
    <t>Фестиваль мультипликации "Обская чайка"</t>
  </si>
  <si>
    <t>Тимбилдинг, посвященный Дню физкультурника</t>
  </si>
  <si>
    <t>День физкультурника</t>
  </si>
  <si>
    <t xml:space="preserve">Food Battle «Нарезка» </t>
  </si>
  <si>
    <t>Фестиваль бега PRO#Активность</t>
  </si>
  <si>
    <t>Районная интеллектуальная игра "Город над Обью"</t>
  </si>
  <si>
    <t>гражданское и патриотическое воспитание молодежи</t>
  </si>
  <si>
    <t>от 14 до 16</t>
  </si>
  <si>
    <t>от 4 до 65</t>
  </si>
  <si>
    <t>содействие развитию активной жизненной позиции молодежи</t>
  </si>
  <si>
    <t>от 14 и старше</t>
  </si>
  <si>
    <t>от 5 и старше</t>
  </si>
  <si>
    <t>от 14 до 45</t>
  </si>
  <si>
    <t>от 0 и старше</t>
  </si>
  <si>
    <t>содействие формированию здорового образа жизни и гражданское и патриотическое воспитание молодежи</t>
  </si>
  <si>
    <t>от 12 до 16</t>
  </si>
  <si>
    <t>Содействие развитию активной жизненной позиции молодежи и  поддержка молодой семьи</t>
  </si>
  <si>
    <t xml:space="preserve">гражданское и патриотическое воспитание молодежи </t>
  </si>
  <si>
    <t>от 12 до 18</t>
  </si>
  <si>
    <t>содействие развитию активной жизненной позиции молодежи и содействие формированию здорового образа жизни</t>
  </si>
  <si>
    <t>от 6  до 16</t>
  </si>
  <si>
    <t>от 18 до 40</t>
  </si>
  <si>
    <t>от 10 до 40</t>
  </si>
  <si>
    <t>КВН "Молодежь выбирает ЗОЖ"</t>
  </si>
  <si>
    <t>Акция «Безопасный маршрут»</t>
  </si>
  <si>
    <t>Интеллектуально-творческий конкурс "Эко-триатлон"</t>
  </si>
  <si>
    <t>Открытый творческий конкурс "#Живи Ярко"</t>
  </si>
  <si>
    <t>отряд "Рассвет"</t>
  </si>
  <si>
    <t xml:space="preserve">Проект «ЕСО!» </t>
  </si>
  <si>
    <t xml:space="preserve">среднесрочные  январь-декабрь 2022 г. </t>
  </si>
  <si>
    <t>до 35 лет</t>
  </si>
  <si>
    <t>Проект "МИФ"</t>
  </si>
  <si>
    <t xml:space="preserve">среднесрочные январь-май 2022 г. 
сентябрь-декабрь 2022 г.
</t>
  </si>
  <si>
    <t>от 14 до 35 лет</t>
  </si>
  <si>
    <t>Проект открытое музыкальное пространство «Ключ»</t>
  </si>
  <si>
    <t>среднесрочные январь-декабрь 2022 года</t>
  </si>
  <si>
    <t>Проект «Soviet District Community»</t>
  </si>
  <si>
    <t>краткосрочный январь-июнь 2022 г.</t>
  </si>
  <si>
    <t>до 25 лет</t>
  </si>
  <si>
    <t>Проект открытое пространство «КаКаО»</t>
  </si>
  <si>
    <t xml:space="preserve">среднесрочные январь-декабрь 2022 г. </t>
  </si>
  <si>
    <t>Проект «Дом трудовых отрядов»</t>
  </si>
  <si>
    <t>среднесрочные январь-декабрь 2022 г.</t>
  </si>
  <si>
    <t>от 14 до 18 лет</t>
  </si>
  <si>
    <t>Проект "Киберспорт"</t>
  </si>
  <si>
    <t>Проект "Школа Роста"</t>
  </si>
  <si>
    <t>Проект «Эко-кухня»</t>
  </si>
  <si>
    <t>среднесрочные январь-декабрь 2022</t>
  </si>
  <si>
    <t>Проект «Лед»</t>
  </si>
  <si>
    <t>краткосрочные декабрь 2021 г. -март 2022 г.</t>
  </si>
  <si>
    <t>от 18 до 35 лет</t>
  </si>
  <si>
    <t xml:space="preserve">Проект «Окна» </t>
  </si>
  <si>
    <t>среднесрочные июнь-декабрь 2022</t>
  </si>
  <si>
    <t>11-16 лет</t>
  </si>
  <si>
    <t xml:space="preserve">Проект «Моё завтра» </t>
  </si>
  <si>
    <t>14-18 лет</t>
  </si>
  <si>
    <t>Фестиваль замороженных арт-объектов "Заморозки на ОбьГЭСе"</t>
  </si>
  <si>
    <t>г.Новосиьирск, ДК "Приморский"</t>
  </si>
  <si>
    <t>https://vk.com/dk_primorsky?w=wall-68857073_6723</t>
  </si>
  <si>
    <t>Диплом за участие -1 шт. (Младые Россы)</t>
  </si>
  <si>
    <t>День рожденья МБУ ЦМД "Левобереье"</t>
  </si>
  <si>
    <t>https://vk.com/levoberege?w=wall-34729061_16085</t>
  </si>
  <si>
    <t>Диплом 2 место - 1 шт. (Литвинов)
Диплом 3 место - 1 шт. (Кувшинова)
Диплом - 1 шт. (Зеброва)
Грамота - 4 шт.(Кувшинова, Привалов, Шмурыгина, Барабанова)
Благодаственное письмо - 1 шт. (Овчаренко)</t>
  </si>
  <si>
    <t>Открытый турнир по Вовинам Вьет Во Дао</t>
  </si>
  <si>
    <t>г.Новосибирск</t>
  </si>
  <si>
    <t>https://vk.com/wall-77575478_639</t>
  </si>
  <si>
    <t>Диплом 2 место- 1 шт. (Суханов)
Диплом 3 место - 1 шт. (Белозеров)</t>
  </si>
  <si>
    <t>Музыкально-литературная программа "Праздник армии родной", посвященная Дню защитника отчества</t>
  </si>
  <si>
    <t>МКУК ЦБС Советского района ЦРБ им. М.В.Ломоносова</t>
  </si>
  <si>
    <t>скан благодарственного письма</t>
  </si>
  <si>
    <t>Благодаственное письмо - 1 шт.</t>
  </si>
  <si>
    <t>Зимний фестиваль "Иглу", "Город Эскимосов"</t>
  </si>
  <si>
    <t>Набережная ГЭС</t>
  </si>
  <si>
    <t>https://vk.com/survive_igloo</t>
  </si>
  <si>
    <t>Диплом участника -1 шт. (Пронина)</t>
  </si>
  <si>
    <t>Вечер духовных стихов и кантов</t>
  </si>
  <si>
    <t>г. Бердск</t>
  </si>
  <si>
    <t>https://yandex.ru/video/preview/17537667502857841112</t>
  </si>
  <si>
    <t>Благодарственное письмо - 1 шт. (Круглый год)</t>
  </si>
  <si>
    <t>Экологический фестиваль "ЭкоЛайк&amp;Со" к благотворительному марафону "Добрый Новосибирск"</t>
  </si>
  <si>
    <t>https://vk.com/mc_levoberege</t>
  </si>
  <si>
    <t>Диплом за участие - 2 шт. (ТО"Пуам", "Младые россы")
Благодарственное письмо-1шт. ("Родник")
Сертификат - 6 шт. (Падусенко, Скареднева, Байгунова, Бруан, Песков, Пермяков)</t>
  </si>
  <si>
    <t>"Апрельский рапид в ШК Инициатива 2022"</t>
  </si>
  <si>
    <t>09-10.04.2022</t>
  </si>
  <si>
    <t>https://ratings.ruchess.ru/tournaments/110840</t>
  </si>
  <si>
    <t>Диплом 2 место - 1 шт. (Москвина)</t>
  </si>
  <si>
    <t>"Весенние каникулы в ШК Инициатива"</t>
  </si>
  <si>
    <t>23-27.03.2022</t>
  </si>
  <si>
    <t>https://ratings.ruchess.ru/tournaments/109419</t>
  </si>
  <si>
    <t>Грамота за участие (Москвина)</t>
  </si>
  <si>
    <t>Цикл занятий по "Урало-Сибирской росписи"</t>
  </si>
  <si>
    <t>Благодарность - 1 шт.</t>
  </si>
  <si>
    <t>Праздничная программа "Страна, что названа великой", посвященная Дню России</t>
  </si>
  <si>
    <t>ДК "Приморский", ул. Молодости, 15</t>
  </si>
  <si>
    <t>https://navigato.ru/novosti/publication/den-rossii-v-primorskom-otmetili-vmeste-s-otriadom-ermak</t>
  </si>
  <si>
    <t>Благодарность 1- шт.</t>
  </si>
  <si>
    <t>Квест-игра "На районе"</t>
  </si>
  <si>
    <t>https://vk.com/levoberege?w=wall-34729061_16621</t>
  </si>
  <si>
    <t>Благодарность - 1 шт. (ТО "Пума")</t>
  </si>
  <si>
    <t>Международный день защиты детей</t>
  </si>
  <si>
    <t>Благодарность - 1 шт. (Прокопенко Н.В.)</t>
  </si>
  <si>
    <t>проект "Ландшафт (Клумбы НЗК)"</t>
  </si>
  <si>
    <t>Благодарность -3 шт. (ТО "Пума", Кувшинова, "Младые россы")</t>
  </si>
  <si>
    <t>Торжнственное мероприятие, посвященное Дню медицинского работника"</t>
  </si>
  <si>
    <t>Благодарственное письмо - 1 шт. (Привалов М.)</t>
  </si>
  <si>
    <t>Участие в мероприятиях ТОС "НЗК"</t>
  </si>
  <si>
    <t>Благодарность - 3 шт.</t>
  </si>
  <si>
    <t>"Время выбирать спорт!", посвященное Дню физкультурника</t>
  </si>
  <si>
    <t>Благодарность - 1 шт. ("Дэнс-Коктейль")</t>
  </si>
  <si>
    <t>Спортивный праздник, посвященный 5-летию спортивного клуба "ОбьГЭС"</t>
  </si>
  <si>
    <t>Благодарность - 1 шт. (Подусенко Д.)</t>
  </si>
  <si>
    <t>ТОС"НЗК"</t>
  </si>
  <si>
    <t>Благодарность - 5 шт. (Привалов М., Кувшинова О., Зиновьева Я.Г., Корнеева Г.Я., Барабанова А.С.)</t>
  </si>
  <si>
    <t>Юбилей парка "У моря Обского"</t>
  </si>
  <si>
    <t>ул. Софийская, 15</t>
  </si>
  <si>
    <t>https://vk.com/park_y_morya_obskogo?w=wall-66764896_13728</t>
  </si>
  <si>
    <t>Литературно-музыкальная программа "Осенних красок хоровод"</t>
  </si>
  <si>
    <t>Благодарность - 1 шт. ("Младые россы")</t>
  </si>
  <si>
    <t>Концертная программа</t>
  </si>
  <si>
    <t>НСО, МАШКОВСКИЙ РАЙОН</t>
  </si>
  <si>
    <t>https://vk.com/mc_levoberege?w=wall-197112102_1269</t>
  </si>
  <si>
    <t>"Дуэт поколений"</t>
  </si>
  <si>
    <t>https://vk.com/dk_akademiya?w=wall-58055252_8816</t>
  </si>
  <si>
    <t>Благодарность - 1 шт.(Dance Queen's шоу)</t>
  </si>
  <si>
    <t>Торжественное мероприятие "Родники народной культуры", посвященное открытию Года культурного наследия народов России</t>
  </si>
  <si>
    <t>https://vk.com/dk_akademiya?w=wall-58055252_7982</t>
  </si>
  <si>
    <t>Благодаственное письмо - 1 шт. (Младые Россы)</t>
  </si>
  <si>
    <t>районная интелектуальная игра "Человек. Государство. Закон"</t>
  </si>
  <si>
    <t>https://vk.com/mc_levoberege?w=wall-197112102_709</t>
  </si>
  <si>
    <t>Диплом за участие -1 шт. (город 54),
Благодарственное письмо - 1 шт. (Барабанова А.С.)</t>
  </si>
  <si>
    <t>"Юрьева ночь", посвященная Дню космонавтики</t>
  </si>
  <si>
    <t>МБУ ЦМД "Левобережье" ДМ "Маяк"</t>
  </si>
  <si>
    <t>https://vk.com/club128520246?w=wall-128520246_915</t>
  </si>
  <si>
    <t xml:space="preserve">Диплом участника - 2 шт.
Благодарность - 12 шт. </t>
  </si>
  <si>
    <t>V Районный фстиваль хореографических коллективов "Танцующий район"</t>
  </si>
  <si>
    <t>ДК "Академия"</t>
  </si>
  <si>
    <t>https://vk.com/dk_akademiya</t>
  </si>
  <si>
    <t>Диплом лауреата I ст.-1 шт.(Дэнс-Коктейль)
Диплом дипломанта - 2шт. (Дэнс - Коктейль, Шоу-балет Натальи Бизяевой)</t>
  </si>
  <si>
    <t>Участие в районном мероприятии «День славянской письменности», ДК «Академия</t>
  </si>
  <si>
    <t>https://dk-akademiya.ru/blog/category/afisha/</t>
  </si>
  <si>
    <t>Благодарственное письмо - 1 шт. (Васильева А.С.)</t>
  </si>
  <si>
    <t>районный конкурс «Строки, опаленные войной»</t>
  </si>
  <si>
    <t xml:space="preserve">ПКиО "У моря Обского" </t>
  </si>
  <si>
    <t xml:space="preserve">https://vk.com/levoberege?w=wall-197112102_889 </t>
  </si>
  <si>
    <t>Димлом 1 место -1 шт.</t>
  </si>
  <si>
    <t>XI районный фестиваль "Старая военная пластинка", посвященный 77-й годовщине Победы в ВОВ</t>
  </si>
  <si>
    <t>https://vk.com/levoberege?w=wall-34729061_16594 
https://vk.com/mayak_dm?w=wall-84855270_9478</t>
  </si>
  <si>
    <t>Диплом участника - 1 шт. (Пренинг Виталина)</t>
  </si>
  <si>
    <t>Районные военно-спортивные соревнования "Победный май"</t>
  </si>
  <si>
    <t>https://vk.com/mcsputnik?w=wall-175268194_2128</t>
  </si>
  <si>
    <t>Диплом III место- 1 шт. (трудовой отряд "Пума")</t>
  </si>
  <si>
    <t>Фестиваль народного творчества "Традициям быть"</t>
  </si>
  <si>
    <t>https://vk.com/mayak_dm?w=wall-84855270_9568 
https://vk.com/mayak_dm?w=wall-84855270_9578</t>
  </si>
  <si>
    <t>Диплом лауреата - 1 шт. ("Младые россы")</t>
  </si>
  <si>
    <t>Районный фестиваль "Арбат на ОбьГЭСе"</t>
  </si>
  <si>
    <t>набережная ГЭС</t>
  </si>
  <si>
    <t>https://vk.com/levoberege?w=wall-34729061_16818</t>
  </si>
  <si>
    <t>Благодарность - 7 шт. (Курбатова, Unico, FREш)</t>
  </si>
  <si>
    <t>Торжественное мероприятие, посвященное Дню медицинского работника</t>
  </si>
  <si>
    <t>ГБУЗ НСО "ГКП№14"</t>
  </si>
  <si>
    <t>скан грамоты</t>
  </si>
  <si>
    <t>Грамота - 2 шт. (Бизяева Н.В., "Шоу-балет Натальи Бизяевой)</t>
  </si>
  <si>
    <t>Районный конкурс-фестиваль "Ритмы лета"</t>
  </si>
  <si>
    <t>ПКиО "У моря Обского"</t>
  </si>
  <si>
    <t>https://vk.com/mayak_dm?w=wall-84855270_9627</t>
  </si>
  <si>
    <t>Диплом лауреата 1 ст.- 2 шт. ("Младые россы", Unico)
Диплом лауреата 2 ст. - 3 шт.("Младые россы", "Дэнс-Коктейль", Unico)
Диплом лауреата 3 ст. - 2 шт. ("Дэнс-Коктейль", Unico)
Диплом участника - 7 шт. 
Благодарность - 1 шт.(Корнеева Г.Я.)</t>
  </si>
  <si>
    <t>Районный молодежный туристический фестиваль «TурФест- 2022»</t>
  </si>
  <si>
    <t>18-19.06.2022</t>
  </si>
  <si>
    <t xml:space="preserve">туристическая база «Азимут-Н» </t>
  </si>
  <si>
    <t>Диплом</t>
  </si>
  <si>
    <t>Оказание содействия в проведении 77 -й годовщине Победы в ВОВ</t>
  </si>
  <si>
    <t>Благодарственное письмо - 2 шт. (Прокопенко Н.В., Гуртенко И.С.)</t>
  </si>
  <si>
    <t>районная интеллектуальная игра «Город над Обью».</t>
  </si>
  <si>
    <t>https://vk.com/levoberege?w=wall-34729061_17391</t>
  </si>
  <si>
    <t>Диплом участника -1 шт.
Благодарность 1 шт.</t>
  </si>
  <si>
    <t>Информационно-агитационная акция "Военная служба по контракту в Вооруженных силах РФ -Твой выбор!"</t>
  </si>
  <si>
    <t>https://vk.com/mayak_dm?w=wall-84855270_9895 
https://vk.com/levoberege?w=wall-34729061_17309</t>
  </si>
  <si>
    <t>Благодарность - 4 шт. (Печенкин Е., Гуртенко И., Савенкова Е., "Младые россы")</t>
  </si>
  <si>
    <t>Чемпионат и Первенство Новосибирской области по рукопашному бою</t>
  </si>
  <si>
    <t>с.Криводановка НСО</t>
  </si>
  <si>
    <t>https://vk.com/cbe_perun?w=wall-77575478_652</t>
  </si>
  <si>
    <t>5 медалей</t>
  </si>
  <si>
    <t>Юношеский фестиваль лыжных гонок</t>
  </si>
  <si>
    <t>Лыжная база Алика Тульского</t>
  </si>
  <si>
    <t>https://vk.com/mc_levoberege?w=wall-197112102_757</t>
  </si>
  <si>
    <t xml:space="preserve">Благодарность  </t>
  </si>
  <si>
    <t>Чемпионат и первенство Новосибирской области</t>
  </si>
  <si>
    <t>28-29.05.2022</t>
  </si>
  <si>
    <t>скан диплома</t>
  </si>
  <si>
    <t>Диплом 3 место - 1 шт.</t>
  </si>
  <si>
    <t>Молодежный парламент НСО</t>
  </si>
  <si>
    <t>Благодарность - 1 шт. (ТО "Катэ")</t>
  </si>
  <si>
    <t>Новогодний рапид 2022</t>
  </si>
  <si>
    <t>08-09.01.2022</t>
  </si>
  <si>
    <t>НСО, г. Бердск</t>
  </si>
  <si>
    <t>https://ratings.ruchess.ru/tournaments/103740</t>
  </si>
  <si>
    <t>Грамота за III место - 1 шт. (Гаврюхин Данил)</t>
  </si>
  <si>
    <t>Новогодний турнир восточно боевых единоборств дисциплины Вьет Во Дао</t>
  </si>
  <si>
    <t>https://vk.com/cbe_perun?w=wall-77575478_617</t>
  </si>
  <si>
    <t>2-е общекомандное место</t>
  </si>
  <si>
    <t>"Январский рапид в Маэстро 2022"</t>
  </si>
  <si>
    <t>https://maestrochess.ru/news/6717-otkrytyj-kubok-berdska-po-rapidu-3.html</t>
  </si>
  <si>
    <t>Грамота 1 место - 2 шт. (Москвина Л., Москвина М)</t>
  </si>
  <si>
    <t>Кубок г.Новосибирска по рукопашному бою</t>
  </si>
  <si>
    <t>https://vk.com/cbe_perun?w=wall-77575478_633</t>
  </si>
  <si>
    <t>15 медалей</t>
  </si>
  <si>
    <t>Открытый турнир по Вовинам Вьет Во Дао посвященный "Дню защитника Отечества"</t>
  </si>
  <si>
    <t>https://vk.com/cbe_perun?w=wall-77575478_639</t>
  </si>
  <si>
    <t>1 общекомандное место</t>
  </si>
  <si>
    <t>Городская социальная акция Новосибирского штаба трудовых отрядов "Снегоборцы 2022"</t>
  </si>
  <si>
    <t>14-27.02.2022</t>
  </si>
  <si>
    <t>https://vk.com/dto2020?w=wall-202320413_26</t>
  </si>
  <si>
    <t>Благодарность - 1шт. (ТО "ПУМА")</t>
  </si>
  <si>
    <t>Этап спартакиады НШТО -киберспорт (В рамках проекта "Дом трудовых отрядов")</t>
  </si>
  <si>
    <t>скан диплома и бладарственного письма</t>
  </si>
  <si>
    <t>Диплом за участие - 3 шт.
Благодарность -1 шт.</t>
  </si>
  <si>
    <t>V Городской поэтический фестиваль «Переплёт»</t>
  </si>
  <si>
    <t xml:space="preserve">https://vk.com/pereplet_fest </t>
  </si>
  <si>
    <t>димлом участника</t>
  </si>
  <si>
    <t xml:space="preserve">Открытый фестиваль - конкурс КУЛЬТ.ПРО.СВЕТ </t>
  </si>
  <si>
    <t>Диплом участника - 1 шт. (Шоу - балет Натальи Бизяевой)</t>
  </si>
  <si>
    <t>Кубок г. Новосибирска по кикбоксингу памяти мастера спорта СССР Владимира Иванова</t>
  </si>
  <si>
    <t>16-17.04.2022</t>
  </si>
  <si>
    <t>скан дипломов</t>
  </si>
  <si>
    <t xml:space="preserve">Диплом 1-й ст. - 3 шт.(Брисова в 2-х разделах , Суханов)
Диплом 2-й ст. - 1 шт. (Коновалов) </t>
  </si>
  <si>
    <t>Городская патриотическая интернет-акция "Голос Победы"</t>
  </si>
  <si>
    <t>апрель-май 2022</t>
  </si>
  <si>
    <t>https://vk.com/club191553836?w=wall-191553836_2366</t>
  </si>
  <si>
    <t>Диплом лауреата 1 ст.- 2шт. (Мельникова Эмма, Младые россы)
Диплом участника - 4 шт.( "Младые россы, Крамаренко, Савенкова, Мельникова )</t>
  </si>
  <si>
    <t>Городская экологическая антиконференция "Делай Эко"</t>
  </si>
  <si>
    <t>https://yandex.ru/video/preview/4955944130338584853</t>
  </si>
  <si>
    <t>Благодарственное письмо - 1 шт. (Пономарева Ю.С.)</t>
  </si>
  <si>
    <t>III этап благотворительной акции "Хвостокрышечки"</t>
  </si>
  <si>
    <t>https://vk.com/hvostokrishechki?w=wall-204331888_215</t>
  </si>
  <si>
    <t>Благодарственное письмо - 1 шт. (ДМ "Маяк")</t>
  </si>
  <si>
    <t>"Юрьева ночь"</t>
  </si>
  <si>
    <t>https://vk.com/urisnight?w=wall-143708997_182%2Fall</t>
  </si>
  <si>
    <t>Благодарственное письмо - 2 шт. (Корнеева А.С., Барабанова Г.Я.)</t>
  </si>
  <si>
    <t>За большой вклад в организацию и проведение мероприятий, посвященных 77-й годовщине Победы в ВОВ</t>
  </si>
  <si>
    <t>Департамент культуры, спорта и молодежной политики мэрии г.Новосибирска</t>
  </si>
  <si>
    <t>скан бладарственного письма</t>
  </si>
  <si>
    <t>Благодарственное письмо - 1 шт. (Печенкин Е.С.)</t>
  </si>
  <si>
    <t>Городской фестиваль"ROLLER FEST"</t>
  </si>
  <si>
    <t>Набережная ОбьГЭС</t>
  </si>
  <si>
    <t>https://vk.com/rolikiobges</t>
  </si>
  <si>
    <t>диплом за участие - 1 шт. (КФ "Уроборос")
Благодарность - 3 шт. (Пономарева Ю.С., "Младые россы", ТО: "Муравей", "Пума", "Ушастый нянь")</t>
  </si>
  <si>
    <t>Развитие движения трудовых отрядов Советского района г.Новосибирска</t>
  </si>
  <si>
    <t>Управление МП мэрии г.Новосибирска</t>
  </si>
  <si>
    <t>Благодарность - 1шт. (Подусенко Д.П.)</t>
  </si>
  <si>
    <t>Городская добровольческая акция "Экологический теплоход"</t>
  </si>
  <si>
    <t>https://dobro.press/blogi/aktsiya-ekologicheskii-teplohod-proshla-pyatnadtsat-raz</t>
  </si>
  <si>
    <t>Диплом за участие - 1 шт. (Подусенко Д.))</t>
  </si>
  <si>
    <t>Фестиваль бега "PRO#АКТИВНОСТЬ"</t>
  </si>
  <si>
    <t>г.Новосибиррск</t>
  </si>
  <si>
    <t>Диплом за участие - 1 шт. (ТО КАТЭ)</t>
  </si>
  <si>
    <t>Городской фестиваль "Здорово FEST"</t>
  </si>
  <si>
    <t>г.Новосибирск 
Михайловская набережная</t>
  </si>
  <si>
    <t>https://vk.com/levoberege?w=wall-34729061_17174</t>
  </si>
  <si>
    <t xml:space="preserve">Диплом за участие - 5 шт. (КФ "Уроборос", Волонтерский отряд "Рассвет", "Младые россы", студия "Плюс", ТО КАТЭ)
</t>
  </si>
  <si>
    <t>Благодаственное письмо - 1 шт. (ТО "Пума")</t>
  </si>
  <si>
    <t>Чемпионат и первенство города Новосибирска по рукопашному бою</t>
  </si>
  <si>
    <t>https://vk.com/cbe_perun?w=wall-77575478_745</t>
  </si>
  <si>
    <t>Диплом I м. - 2 шт. (Бутырский И., Дианов Д.)
Диплом II м. - 3 шт. (Кулагин А., Коновалов А., Борисова)
Благодарность - 1 шт. (Перепадин)</t>
  </si>
  <si>
    <t>Конкурс трудовых отрядов города Новосибирска "Курсанты в танцах"</t>
  </si>
  <si>
    <t>https://vk.com/tokatensk?w=wall-191667826_249</t>
  </si>
  <si>
    <t>Диплом участника - 1 шт. (ТО КАТЭ)</t>
  </si>
  <si>
    <t xml:space="preserve">Кубок г. Новосибирска по кикбоксингу </t>
  </si>
  <si>
    <t>08-09.10.2022</t>
  </si>
  <si>
    <t>https://vk.com/cbe_perun?w=wall-77575478_746</t>
  </si>
  <si>
    <t>Диплом 1ст. - 3 шт. (Пожарский, Тихонов, Суханов) 
Диплом 2ст. - 3 шт. (Филянин, Борисова, Суханов)
Диплом 3ст. - 6 шт. (Мальков в 2-х номинациях, Семенов,  Тихонов, Гусляков- в 2-х ном.)</t>
  </si>
  <si>
    <t xml:space="preserve">Городской фестиваль современного сценического искусства Левтфест (левый фестиваль) </t>
  </si>
  <si>
    <t xml:space="preserve">ул.Молодости 15 ДК "Приморский" </t>
  </si>
  <si>
    <t xml:space="preserve">https://vk.com/dk_primorsky </t>
  </si>
  <si>
    <t>Диплом участника</t>
  </si>
  <si>
    <t>Кубок г.Новосибирска по Вовинам Вьет Во Дао</t>
  </si>
  <si>
    <t>https://vk.com/cbe_perun?w=wall-77575478_747</t>
  </si>
  <si>
    <t xml:space="preserve">Диплом 1 м. - 15 шт.  (Белозеров, Борисова 2 ном., Бутырский, Глинский 2 ном., Гусляков, Коновалов, Мальков, Семенов, Сойчик, Тихонов, Чеснов, Филянин 2 ном.)
Диплом 2 м. - 7 шт. (Гусляков, Котпыков, Мальков, Маковский, Пожарский, Сойчик, Тихонов)
Диплом 3м. - 6 шт. (Зезиков 2 ном., Котпыков, Пожарский, Сенекосов, Маковский) </t>
  </si>
  <si>
    <t>Фестиваль авторской музыки "Связки"</t>
  </si>
  <si>
    <t>https://vk.com/feed?w=wall-34729061_17462</t>
  </si>
  <si>
    <t>Благодарственное письмо - 1 шт. (Настя Бизяева)</t>
  </si>
  <si>
    <t>городской фестиваль уличной хореографии "ВаленОК"</t>
  </si>
  <si>
    <t>https://vk.com/id3908806?w=wall3908806_4671</t>
  </si>
  <si>
    <t>Диплом Лауреата 2 ст.- 2шт. (Дэнс-Коктейль )</t>
  </si>
  <si>
    <t>соревнования Сибирского-федерального округа по восточному боевому единоборству в дисциплине Вьет Во Дао</t>
  </si>
  <si>
    <t>г.Кемерово</t>
  </si>
  <si>
    <t>https://vk.com/levoberege?w=wall-34729061_15913</t>
  </si>
  <si>
    <t>Грамота за I место - 8 шт.
Грамота за II место - 1 шт.
 Грамота за Ш место - 2 шт.</t>
  </si>
  <si>
    <t>Чемпионат и Первенство г.Обь по рукопашному бою</t>
  </si>
  <si>
    <t>г.Обь НСО</t>
  </si>
  <si>
    <t>8 медалей</t>
  </si>
  <si>
    <t>IX открытый региональный чемпионат "Молодые профессионалы (WORLDSKILLS RUSSIA) Новосибирской области</t>
  </si>
  <si>
    <t>14-18.02.2022</t>
  </si>
  <si>
    <t>https://vk.com/wsrnovosibirsk</t>
  </si>
  <si>
    <t>Диплом эксперта - 1шт. (Привалов)</t>
  </si>
  <si>
    <t>Чемпионат и Первенство СФО по кикбоксингу</t>
  </si>
  <si>
    <t>г.Красноярск</t>
  </si>
  <si>
    <t>Региональный спортивно-патриотический фестиваль "Первая сборная. Путь к победе"</t>
  </si>
  <si>
    <t>Диплом 1 место - 20шт.
Диплом 2 место - 15 шт.
Диплом 3 место - 20 шт.</t>
  </si>
  <si>
    <t>Фольклорный фестиваль "Живое древо традиций"</t>
  </si>
  <si>
    <t>г. Барнаул</t>
  </si>
  <si>
    <t>https://vk.com/club15205534</t>
  </si>
  <si>
    <t>Диплом участника - 1 шт.</t>
  </si>
  <si>
    <t>Региональный Открытый Турнир по современному мечевому бою "Кубок"Сибирский клинок"</t>
  </si>
  <si>
    <t>Диплом 2 м. - 1 шт. (Быков В.)
Диплом 3 м. - 1 шт. (Быков В.)
Диплом - 3 шт. ( за профессиональное судейство: Пронина И., Попов М., Быков В.)</t>
  </si>
  <si>
    <t>Этнокультурный практикуи ПО-СИБИРСКИ</t>
  </si>
  <si>
    <t>09-18.09.2022</t>
  </si>
  <si>
    <t>https://vk.com/posibirsky?w=wall-188832171_539</t>
  </si>
  <si>
    <t>Диплом лауреата - 2 шт. (Круглый год)</t>
  </si>
  <si>
    <t>15-18.09.2022</t>
  </si>
  <si>
    <t>г.Томск</t>
  </si>
  <si>
    <t>https://vk.com/wall-34729061_17221</t>
  </si>
  <si>
    <t>Открытые региональные соревнования по кикбоксингу "Первый раунд"</t>
  </si>
  <si>
    <t>24-25.09.2022</t>
  </si>
  <si>
    <t>https://vk.com/cbe_perun?w=wall-77575478_739</t>
  </si>
  <si>
    <t xml:space="preserve">1 место- 2 медали; 2 место -4 медали; 3 место -1 медаль                                                                    </t>
  </si>
  <si>
    <t>https://vk.com/cbe_perun?w=wall-77575478_734</t>
  </si>
  <si>
    <t>Межрегиональный этнокультурный форум "Сибирь многоликая: диалоги культур и поколений" 2022</t>
  </si>
  <si>
    <t>МБУК ДК "Академия"</t>
  </si>
  <si>
    <t>https://vk.com/wall-58055252_8847</t>
  </si>
  <si>
    <t>Диплом лауреата 1 ст. - 1шт. (Круглый год)
Благодарность - 2 шт. (Младые россы, Круглый год)</t>
  </si>
  <si>
    <t>Рождественский фестиваль-конкурс талантов "XMAX FEST"</t>
  </si>
  <si>
    <t>Лауреат III степени - 1 шт. (Пренинг Виталина)</t>
  </si>
  <si>
    <t>Всероссийский фестиваль талантов "Сибирские самоцветы"</t>
  </si>
  <si>
    <t>29-30.01.2022</t>
  </si>
  <si>
    <t>г.Новосибирск
ДКЖ</t>
  </si>
  <si>
    <t>http://pro-kdk.ru/?p=17455</t>
  </si>
  <si>
    <t>Диплом лауреата - III степени (Пренинг Виталина)
Благодарственное письмо -1 шт.(Савенкова Е.А.)</t>
  </si>
  <si>
    <t>III Всероссийский чемпионат Street Dance Contest</t>
  </si>
  <si>
    <t>19-20.02.2022</t>
  </si>
  <si>
    <t>https://vk.com/street_dance_rf</t>
  </si>
  <si>
    <t>Диплом 5 место - 2шт.
Диплом 6 место - 1 шт.</t>
  </si>
  <si>
    <t>Всероссийский фестиваль детского и юношеского творчества "Парад искусств"</t>
  </si>
  <si>
    <t xml:space="preserve">http://kultura.novo-sibirsk.ru/SitePages/events.aspx?event=27500 </t>
  </si>
  <si>
    <t>Диплом I степени - 1 шт.
Благодарственное письмо - 1 шт.</t>
  </si>
  <si>
    <t>X юбилейный Чемпионат России по Современному Мечевому Бою</t>
  </si>
  <si>
    <t>г.Москва</t>
  </si>
  <si>
    <t>Благодарственное письмо - 1 шт.</t>
  </si>
  <si>
    <t>Всероссийский конкурс по хореографическому и народому песенному испалнительству "Гжельские узоры"</t>
  </si>
  <si>
    <t>https://vk.com/wall508700483_420</t>
  </si>
  <si>
    <t>Диплом II степени -  3 шт.
Диплом IIIстепени - 1 шт.
Специальный диплом - 1 шт.(Корнеева, Барабанова)
Юлагодарственное письмо - 2 шт.(Корнеева, Барабанова)</t>
  </si>
  <si>
    <t>Чемпионат и Первенство России по Вьет Во Дао</t>
  </si>
  <si>
    <t>11-13.03.2022</t>
  </si>
  <si>
    <t>Дворц спорта "Содружество" г.Москва</t>
  </si>
  <si>
    <t>https://vk.com/cbe_perun?w=wall-77575478_646</t>
  </si>
  <si>
    <t>12 медалей</t>
  </si>
  <si>
    <t>Всероссийский фестиваль-конкурс хореографического мастерствва "REDFEST"</t>
  </si>
  <si>
    <t xml:space="preserve">https://mosaicfest.ru/red-fest-2022/? </t>
  </si>
  <si>
    <t>Диплом участника - 1шт. (Счастливые сердца")</t>
  </si>
  <si>
    <t>Всероссийский конкур-фестиваль искусств "Серпантин искуств"</t>
  </si>
  <si>
    <t>https://vk.com/artserpantin</t>
  </si>
  <si>
    <t>Диплом 1 степени - 2 шт.(Гуляева А., Меньшова В., Сыченко Е.)
Благодаственное письмо - 2 шт.(Корнеева, Барабанова)</t>
  </si>
  <si>
    <t>Первенство России по кикбоксингу</t>
  </si>
  <si>
    <t>25-30.04.2022</t>
  </si>
  <si>
    <t>г.Барнаул</t>
  </si>
  <si>
    <t>https://vk.com/cbe_perun?w=wall-77575478_680 
https://vk.com/cbe_perun?w=wall-77575478_677</t>
  </si>
  <si>
    <t xml:space="preserve">Диплом 2 место - 2 шт.
Диплом 3 место - 4 шт. </t>
  </si>
  <si>
    <t xml:space="preserve"> XIV Всероссийский общественно-культурный форум "Живая традиция в Сибири"</t>
  </si>
  <si>
    <t>29.04-01.05.2022</t>
  </si>
  <si>
    <t>https://folklore.ru/news/xiv-vserossijskij-obshhestvenno-kulturnyj-forum-zhivaya-tradiciya-v-sibiri-prodet-v-novosibirske-s-26-po-28-noyabrya-2021-goda/</t>
  </si>
  <si>
    <t>Диплом участника - 1шт.(Круглый год)
Благодарственное письмо - 1 шт. (Васильева А.С.)</t>
  </si>
  <si>
    <t>Всероссийская акция "культурный год"</t>
  </si>
  <si>
    <t>онлайн г.Владивосток</t>
  </si>
  <si>
    <t>https://vk.com/club128520246?z=photo-128520246_457239..</t>
  </si>
  <si>
    <t>Сертификат участника - 1 шт (Младые россы)</t>
  </si>
  <si>
    <t>Чемпионат России по RPL по силовым видам спорта</t>
  </si>
  <si>
    <t>20-22.05.2022</t>
  </si>
  <si>
    <t>https://vk.com/rpl_power?from=quick_search</t>
  </si>
  <si>
    <t>Диплом II место- 1 шт. (Полетаева С.)</t>
  </si>
  <si>
    <t>Всероссийский танцевальный фестиваль "Dance Stars"</t>
  </si>
  <si>
    <t>Диплом лауреата - II степени (Ефименко Настя)</t>
  </si>
  <si>
    <t>Всероссийская акция "Библионочь 2022"</t>
  </si>
  <si>
    <t>Благодарность - 1 шт. (Пронина).</t>
  </si>
  <si>
    <t xml:space="preserve">Образовательные онлайн-заезды для деятелей культуры и искусства "Таврида" </t>
  </si>
  <si>
    <t>онлайн</t>
  </si>
  <si>
    <t>https://tavrida.art/online?utm_medium=email&amp;utm_source=UniSender&amp;utm_campaign=280089989&amp;utm_content=Ty+v+sage+ot+sertifikata%21#bacdecbbfidfeagfieebiahfedfhfhag</t>
  </si>
  <si>
    <t>сретификат участника</t>
  </si>
  <si>
    <t>Кубок России по Вьет Во Дао</t>
  </si>
  <si>
    <t>https://vk.com/cbe_perun?w=wall-77575478_748</t>
  </si>
  <si>
    <t>2-е место
3-е место</t>
  </si>
  <si>
    <t>Международный союз хореографов</t>
  </si>
  <si>
    <t>г.Санкт-Петербург</t>
  </si>
  <si>
    <t>скан свидетельства</t>
  </si>
  <si>
    <t>Свидетельство о том, что Барабанова А.С. Является членом международного союза хореографов</t>
  </si>
  <si>
    <t>Международный хореографический конкурс "Грани"</t>
  </si>
  <si>
    <t>05-08.03.2022</t>
  </si>
  <si>
    <t>https://www.culture.ru/events/1455532/khoreograficheskii-konkurs-grani</t>
  </si>
  <si>
    <t>Диплом лауреата I ст.- 1 шт.(младший состав "Дэнс-Коктейль")
Диплом лауреата III ст. - 6 шт. (младший состав и старший состав "Дэнс-Коктейль")</t>
  </si>
  <si>
    <t>Международный фестиваль по хореографическому искусству "АНТИгравитация"</t>
  </si>
  <si>
    <t xml:space="preserve">https://vk.com/soyuzdancensk </t>
  </si>
  <si>
    <t>Диплом 1 место -1 шт.(Чернышева Виолетта Unico)
Диплом 2 место - 1 шт. (Половнева Виктория  Unico)
Диплом 3 место - 2 шт. (Емельянова Анастасия, студия Unico)
Диплом 4 место - 1 шт. ( Unico)
Диплом 5 место - 1 шт. ( Unico)
Благодарственное письмо - 1 шт.</t>
  </si>
  <si>
    <t xml:space="preserve">Международный хореографический фестиваль -конкурс "Танцуй, Россия" </t>
  </si>
  <si>
    <t>02-03.04.2022</t>
  </si>
  <si>
    <t xml:space="preserve">г. Казань ул.Николая Ершова, 57а </t>
  </si>
  <si>
    <t>https://academy-funny.ru/kazan</t>
  </si>
  <si>
    <t xml:space="preserve">Дипломант 1 степени Танцевально-акробатическому коллективу "Счастливые сердца" в номинации "Эстрадный танец"; благодарность Счастливой В.С. </t>
  </si>
  <si>
    <t>Международный фестиваль искусств "Путеводная звезда"</t>
  </si>
  <si>
    <t>http://kultura.novo-sibirsk.ru/SitePages/projectsnews.aspx?itemID=366</t>
  </si>
  <si>
    <t>Диплом лауреата II ст.- 1 шт.(Меньшова В., Гуляева А.)
Диплом за участие - 10 шт.
Благодарсвенное письмо - 2 шт. (Корнеева Г.Я., Барабанова А.С,)</t>
  </si>
  <si>
    <t>Международные соревнования по кикбоксингу "Россия-спортивная держава"</t>
  </si>
  <si>
    <t>г.Кузбасс</t>
  </si>
  <si>
    <t>https://vk.com/cbe_perun?w=wall-77575478_750</t>
  </si>
  <si>
    <t>Диплом, медаль 2 м. - 1 шт. (Дианов Д)</t>
  </si>
  <si>
    <t>Международный хореографический форум</t>
  </si>
  <si>
    <t>30.09-02.10</t>
  </si>
  <si>
    <t>скан сертийфиката</t>
  </si>
  <si>
    <t>сертификат участника</t>
  </si>
  <si>
    <t>август</t>
  </si>
  <si>
    <t>май_июнь 2022</t>
  </si>
  <si>
    <t>Всероссийский конкурс фестиваль «НАШ» проект по развитию культуры России «Наследие фест»</t>
  </si>
  <si>
    <t xml:space="preserve">Культурно-досуговый центр им. К.С. Станиславского ул. Котовского, 2А </t>
  </si>
  <si>
    <t xml:space="preserve">https://www.culture.ru/events/2363122/vserossiiskii-konkurs-festival-tvorchestva-i-iskusstv-nash </t>
  </si>
  <si>
    <t>лауреат1 степени - 1 шт. (Половнева Виктория), благодарственное письмо руководителю</t>
  </si>
  <si>
    <t>благодарственноне письмо</t>
  </si>
  <si>
    <t>Международный фестиваль "Боевых искусств"</t>
  </si>
  <si>
    <t>г. Новосибирск</t>
  </si>
  <si>
    <t xml:space="preserve">https://timolod.ru/organization/molodezhnye-tsentry/levoberezhe/ </t>
  </si>
  <si>
    <t>https://vk.com/levoberege</t>
  </si>
  <si>
    <t>1. https://vk.com/mayak_dm
2. https://vk.com/mc_fakel
3. https://vk.com/mcsputnik
4. https://vk.com/mc_levoberege</t>
  </si>
  <si>
    <t>1. 1651
2. 678
3. 176
4. 123</t>
  </si>
  <si>
    <t>1. 17
2. 7
3. 4
4. 8</t>
  </si>
  <si>
    <t>1. 168
2. 84
3. 51
4. 99</t>
  </si>
  <si>
    <t>1. 3888
2. 1896
3. 1512
4. 1668</t>
  </si>
  <si>
    <t>Буклет о работе ЦМД "Левобережье": описание основных отделов, перечень клубов, секций и направлений работы, контактная информаци</t>
  </si>
  <si>
    <t>ВСЕГО: 2865
Вконтакте: 2774, СМИ: 91</t>
  </si>
  <si>
    <t>ООО «АТОН-НСК»      http://uc54aton.ru/</t>
  </si>
  <si>
    <t>Автономная некоммерческая организация дополнительного профессионального образования «Международный институт повышения квалификации и переподготовки»          https://www.mipkp.com/</t>
  </si>
  <si>
    <t>Частное образовательное учреждение дополнительного профессионального образования «Учебный центр технико-экономических знаний»                   http://uctez.su/</t>
  </si>
  <si>
    <t xml:space="preserve">"Школа сотрудников онлайн-офиса 2.0", 25 часов  </t>
  </si>
  <si>
    <t>Проект "Мама в деле" jane.negovorova.ru</t>
  </si>
  <si>
    <t>"Переживание горя. Помощь горюющему", 2 часа</t>
  </si>
  <si>
    <t>МБУ Центр "Радуга" https://vk.com/wall-180211470_434</t>
  </si>
  <si>
    <t>"Ронд. Начало освоения. Ронд на 45 и 90 градусов, на плие и полупальцах, у станка и на середине. Теория+практика", 2 часа</t>
  </si>
  <si>
    <t>Творческое движение "Вдохновение" https://vk.com/wall-87302398_73939</t>
  </si>
  <si>
    <t>"Постановка танца. От идеи до реализации на примере работы Кейхель Константина", 2 часа</t>
  </si>
  <si>
    <t>Творческое движение "Вдохновение"  https://vk.com/vdoxnovenie_fesf</t>
  </si>
  <si>
    <t>"Как полностью присутствовать в своем теле и проживать танец в каждом моменте. Практика+теория", 2 часа</t>
  </si>
  <si>
    <t>Творческое движение "Вдохновение"  https://vk.com/wall-87302398_74152</t>
  </si>
  <si>
    <t>"Сильный репертуар", 4 часа</t>
  </si>
  <si>
    <t>Театр "BRAVO" https://vk.com/wall-8827153_13346</t>
  </si>
  <si>
    <t>"Разработка моделей креативных кластеров в отрасли молодежной политики", 72 часа</t>
  </si>
  <si>
    <t>МАУ города Новосибирска "Городской центр проектного творчества" https://vk.com/wall-82906708_3958</t>
  </si>
  <si>
    <t>"Система оплаты труда в учреждениях госсектора. Применение профессиональных стандартов", 20 часов</t>
  </si>
  <si>
    <t>ООО "Аюдар Инфо"   https://www.audar-info.ru/event/webinarCert/view/id/93/</t>
  </si>
  <si>
    <t>"Ведение бухгалтерского (бюджетного) учета в соответствии с требованиями федеральных стандартов", 20 часов</t>
  </si>
  <si>
    <t>ООО "Аюдар Инфо" https://www.audar-info.ru/event/webinarCert/view/id/47/</t>
  </si>
  <si>
    <t>"Татарский танец", "Танцы Славянских народов", "Болгарский танец", "Характеристика и особенности исполнения движений Северного русского народного танца из репертуара Государственного академического Северного русского народного хора", 72 часа</t>
  </si>
  <si>
    <t>Международный союз хореографов   http://horeograf.spb.ru/forum</t>
  </si>
  <si>
    <t>"Бухгалтер по зарплате государственного (муниципального) учреждения", 120 часов</t>
  </si>
  <si>
    <t>НОЧУ ОДПО "Актион-МЦФЭР"            https://school-budget.budgetnik.ru/promo/200536</t>
  </si>
  <si>
    <t>"Основы проектного управленияю Грантовые проекты", 144 часа</t>
  </si>
  <si>
    <t>ГБУ НСО "АПМИ"   https://vk.com/wall-193091950_791</t>
  </si>
  <si>
    <t>"Составление и представление бухгалтерской (финансовой) отчетности экономического субъекта" (код В)-2022, 120 часов</t>
  </si>
  <si>
    <t>НОЧУ ОДПО "Актион-МЦФЭР"           https://school-budget.budgetnik.ru/programs/198398</t>
  </si>
  <si>
    <t>44 ФЗ и Электробезопасность</t>
  </si>
  <si>
    <t>Бухгалтер по зарплате государственного (муниципального) учреждения</t>
  </si>
  <si>
    <t>Государственное и муниципальное управление, кадровое делопроизводство, охрана труда</t>
  </si>
  <si>
    <t>отряды: "Пума", "КАТЭ", "Ушастый нянь", "Муравей", вожатский отряд "Смена"</t>
  </si>
  <si>
    <t>1 ст. - ФГБЩУ ВО "НГПУ", 2 курс, 44.04.01 педагогическое образование. Методическая деятельность и проектные технологии в дополнительном образовании и молодежных сообществах".    2 ст. - ФГБЩУ ВО "НГПУ", 2 курс, 44.04.01 педагогическое образование, магистерская программа, Педагогика досуга. Культурно-творческая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</si>
</sst>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10" fillId="0" borderId="28" xfId="0" applyFont="1" applyBorder="1" applyAlignment="1" applyProtection="1">
      <alignment vertical="center"/>
      <protection hidden="1"/>
    </xf>
    <xf numFmtId="0" fontId="26" fillId="0" borderId="28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5" xfId="0" applyFont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wrapText="1"/>
    </xf>
    <xf numFmtId="0" fontId="32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1" fillId="0" borderId="1" xfId="0" applyNumberFormat="1" applyFont="1" applyFill="1" applyBorder="1" applyAlignment="1">
      <alignment horizontal="left" vertical="top" wrapText="1"/>
    </xf>
    <xf numFmtId="0" fontId="2" fillId="1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>
      <alignment horizontal="left" vertical="top"/>
    </xf>
    <xf numFmtId="0" fontId="28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 indent="1"/>
    </xf>
    <xf numFmtId="0" fontId="29" fillId="0" borderId="1" xfId="1" applyFill="1" applyBorder="1" applyAlignment="1">
      <alignment horizontal="left" vertical="top" wrapText="1"/>
    </xf>
    <xf numFmtId="0" fontId="29" fillId="0" borderId="1" xfId="1" applyBorder="1" applyAlignment="1" applyProtection="1">
      <alignment horizontal="left" vertical="top" wrapText="1"/>
    </xf>
    <xf numFmtId="0" fontId="29" fillId="0" borderId="3" xfId="1" applyBorder="1" applyAlignment="1" applyProtection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4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29" fillId="0" borderId="1" xfId="1" applyFill="1" applyBorder="1" applyAlignment="1" applyProtection="1">
      <alignment horizontal="left" vertical="top" wrapText="1"/>
      <protection locked="0"/>
    </xf>
    <xf numFmtId="14" fontId="11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11" fillId="0" borderId="1" xfId="0" applyNumberFormat="1" applyFont="1" applyBorder="1" applyAlignment="1">
      <alignment horizontal="left" vertical="top" wrapText="1"/>
    </xf>
    <xf numFmtId="0" fontId="10" fillId="1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9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top" wrapText="1"/>
    </xf>
    <xf numFmtId="0" fontId="29" fillId="0" borderId="1" xfId="1" applyBorder="1" applyAlignment="1" applyProtection="1">
      <alignment horizontal="center" vertical="top" wrapText="1"/>
      <protection locked="0"/>
    </xf>
    <xf numFmtId="0" fontId="29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wrapText="1"/>
    </xf>
    <xf numFmtId="0" fontId="2" fillId="0" borderId="28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9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7FFFF"/>
      <color rgb="FFFFFF99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s://vk.com/cbe_perun?w=wall-77575478_617" TargetMode="External"/><Relationship Id="rId7" Type="http://schemas.openxmlformats.org/officeDocument/2006/relationships/hyperlink" Target="https://www.culture.ru/events/2363122/vserossiiskii-konkurs-festival-tvorchestva-i-iskusstv-nash" TargetMode="External"/><Relationship Id="rId2" Type="http://schemas.openxmlformats.org/officeDocument/2006/relationships/hyperlink" Target="https://vk.com/cbe_perun?w=wall-77575478_652" TargetMode="External"/><Relationship Id="rId1" Type="http://schemas.openxmlformats.org/officeDocument/2006/relationships/hyperlink" Target="https://vk.com/mayak_dm?w=wall-84855270_9895" TargetMode="External"/><Relationship Id="rId6" Type="http://schemas.openxmlformats.org/officeDocument/2006/relationships/hyperlink" Target="https://vk.com/cbe_perun?w=wall-77575478_646" TargetMode="External"/><Relationship Id="rId5" Type="http://schemas.openxmlformats.org/officeDocument/2006/relationships/hyperlink" Target="https://vk.com/cbe_perun?w=wall-77575478_633" TargetMode="External"/><Relationship Id="rId4" Type="http://schemas.openxmlformats.org/officeDocument/2006/relationships/hyperlink" Target="https://maestrochess.ru/news/6717-otkrytyj-kubok-berdska-po-rapidu-3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vk.com/levoberege" TargetMode="External"/><Relationship Id="rId1" Type="http://schemas.openxmlformats.org/officeDocument/2006/relationships/hyperlink" Target="https://timolod.ru/organization/molodezhnye-tsentry/levoberezhe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N29"/>
  <sheetViews>
    <sheetView view="pageBreakPreview" topLeftCell="A2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7" t="s">
        <v>263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9"/>
    </row>
    <row r="2" spans="1:14" ht="38.25" customHeight="1" x14ac:dyDescent="0.25">
      <c r="A2" s="224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225"/>
    </row>
    <row r="3" spans="1:14" ht="19.5" customHeight="1" x14ac:dyDescent="0.25">
      <c r="A3" s="314" t="s">
        <v>199</v>
      </c>
      <c r="B3" s="315"/>
      <c r="C3" s="315"/>
      <c r="D3" s="315"/>
      <c r="E3" s="315"/>
      <c r="F3" s="89"/>
      <c r="G3" s="89"/>
      <c r="H3" s="89"/>
      <c r="I3" s="89"/>
      <c r="J3" s="89"/>
      <c r="K3" s="89"/>
      <c r="L3" s="300"/>
      <c r="M3" s="300"/>
      <c r="N3" s="301"/>
    </row>
    <row r="4" spans="1:14" ht="15.75" x14ac:dyDescent="0.25">
      <c r="A4" s="226" t="s">
        <v>72</v>
      </c>
      <c r="B4" s="313" t="s">
        <v>282</v>
      </c>
      <c r="C4" s="313"/>
      <c r="D4" s="313"/>
      <c r="E4" s="313"/>
      <c r="F4" s="89"/>
      <c r="G4" s="89"/>
      <c r="H4" s="89"/>
      <c r="I4" s="89"/>
      <c r="J4" s="89"/>
      <c r="K4" s="89"/>
      <c r="L4" s="89"/>
      <c r="M4" s="89"/>
      <c r="N4" s="225"/>
    </row>
    <row r="5" spans="1:14" ht="21.75" customHeight="1" x14ac:dyDescent="0.25">
      <c r="A5" s="318"/>
      <c r="B5" s="313"/>
      <c r="C5" s="313"/>
      <c r="D5" s="313"/>
      <c r="E5" s="313"/>
      <c r="F5" s="89"/>
      <c r="G5" s="89"/>
      <c r="H5" s="89"/>
      <c r="I5" s="89"/>
      <c r="J5" s="89"/>
      <c r="K5" s="89"/>
      <c r="L5" s="89"/>
      <c r="M5" s="89"/>
      <c r="N5" s="225"/>
    </row>
    <row r="6" spans="1:14" ht="30.75" customHeight="1" x14ac:dyDescent="0.25">
      <c r="A6" s="316" t="s">
        <v>283</v>
      </c>
      <c r="B6" s="317"/>
      <c r="C6" s="89"/>
      <c r="D6" s="319"/>
      <c r="E6" s="319"/>
      <c r="F6" s="89"/>
      <c r="G6" s="89"/>
      <c r="H6" s="89"/>
      <c r="I6" s="89"/>
      <c r="J6" s="89"/>
      <c r="K6" s="89"/>
      <c r="L6" s="89"/>
      <c r="M6" s="89"/>
      <c r="N6" s="225"/>
    </row>
    <row r="7" spans="1:14" ht="12.75" customHeight="1" x14ac:dyDescent="0.25">
      <c r="A7" s="320" t="s">
        <v>200</v>
      </c>
      <c r="B7" s="321"/>
      <c r="C7" s="89"/>
      <c r="D7" s="295" t="s">
        <v>201</v>
      </c>
      <c r="E7" s="295"/>
      <c r="F7" s="89"/>
      <c r="G7" s="89"/>
      <c r="H7" s="89"/>
      <c r="I7" s="89"/>
      <c r="J7" s="89"/>
      <c r="K7" s="89"/>
      <c r="L7" s="89"/>
      <c r="M7" s="89"/>
      <c r="N7" s="225"/>
    </row>
    <row r="8" spans="1:14" ht="12.75" customHeight="1" x14ac:dyDescent="0.25">
      <c r="A8" s="227"/>
      <c r="B8" s="296" t="s">
        <v>202</v>
      </c>
      <c r="C8" s="296"/>
      <c r="D8" s="296"/>
      <c r="E8" s="107"/>
      <c r="F8" s="89"/>
      <c r="G8" s="89"/>
      <c r="H8" s="89"/>
      <c r="I8" s="89"/>
      <c r="J8" s="89"/>
      <c r="K8" s="89"/>
      <c r="L8" s="89"/>
      <c r="M8" s="89"/>
      <c r="N8" s="225"/>
    </row>
    <row r="9" spans="1:14" ht="101.25" customHeight="1" x14ac:dyDescent="0.25">
      <c r="A9" s="224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225"/>
    </row>
    <row r="10" spans="1:14" ht="18.75" x14ac:dyDescent="0.3">
      <c r="A10" s="303" t="s">
        <v>93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5"/>
    </row>
    <row r="11" spans="1:14" ht="18.75" customHeight="1" x14ac:dyDescent="0.3">
      <c r="A11" s="306" t="s">
        <v>282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8"/>
    </row>
    <row r="12" spans="1:14" x14ac:dyDescent="0.25">
      <c r="A12" s="309" t="s">
        <v>94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1"/>
    </row>
    <row r="13" spans="1:14" ht="18.75" x14ac:dyDescent="0.3">
      <c r="A13" s="224"/>
      <c r="B13" s="89"/>
      <c r="C13" s="89"/>
      <c r="D13" s="89"/>
      <c r="E13" s="228" t="s">
        <v>95</v>
      </c>
      <c r="F13" s="302">
        <v>2022</v>
      </c>
      <c r="G13" s="302"/>
      <c r="H13" s="312" t="s">
        <v>96</v>
      </c>
      <c r="I13" s="312"/>
      <c r="J13" s="312"/>
      <c r="K13" s="89"/>
      <c r="L13" s="89"/>
      <c r="M13" s="89"/>
      <c r="N13" s="225"/>
    </row>
    <row r="14" spans="1:14" x14ac:dyDescent="0.25">
      <c r="A14" s="224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225"/>
    </row>
    <row r="15" spans="1:14" x14ac:dyDescent="0.25">
      <c r="A15" s="224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25"/>
    </row>
    <row r="16" spans="1:14" x14ac:dyDescent="0.25">
      <c r="A16" s="224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225"/>
    </row>
    <row r="17" spans="1:14" x14ac:dyDescent="0.25">
      <c r="A17" s="224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225"/>
    </row>
    <row r="18" spans="1:14" x14ac:dyDescent="0.25">
      <c r="A18" s="224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25"/>
    </row>
    <row r="19" spans="1:14" x14ac:dyDescent="0.25">
      <c r="A19" s="224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225"/>
    </row>
    <row r="20" spans="1:14" x14ac:dyDescent="0.25">
      <c r="A20" s="224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225"/>
    </row>
    <row r="21" spans="1:14" x14ac:dyDescent="0.25">
      <c r="A21" s="224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225"/>
    </row>
    <row r="22" spans="1:14" x14ac:dyDescent="0.25">
      <c r="A22" s="224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225"/>
    </row>
    <row r="23" spans="1:14" ht="18.75" x14ac:dyDescent="0.25">
      <c r="A23" s="292" t="s">
        <v>188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4"/>
    </row>
    <row r="24" spans="1:14" x14ac:dyDescent="0.25">
      <c r="A24" s="224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225"/>
    </row>
    <row r="25" spans="1:14" x14ac:dyDescent="0.25">
      <c r="A25" s="224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225"/>
    </row>
    <row r="26" spans="1:14" x14ac:dyDescent="0.25">
      <c r="A26" s="224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225"/>
    </row>
    <row r="27" spans="1:14" x14ac:dyDescent="0.25">
      <c r="A27" s="22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225"/>
    </row>
    <row r="28" spans="1:14" x14ac:dyDescent="0.25">
      <c r="A28" s="224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225"/>
    </row>
    <row r="29" spans="1:14" x14ac:dyDescent="0.25">
      <c r="A29" s="229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1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65" t="s">
        <v>240</v>
      </c>
      <c r="B1" s="365"/>
      <c r="C1" s="365"/>
      <c r="D1" s="365"/>
      <c r="E1" s="365"/>
      <c r="F1" s="365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0" t="s">
        <v>259</v>
      </c>
      <c r="E2" s="148" t="s">
        <v>246</v>
      </c>
      <c r="F2" s="147" t="s">
        <v>260</v>
      </c>
    </row>
    <row r="3" spans="1:6" ht="18.75" x14ac:dyDescent="0.25">
      <c r="A3" s="136"/>
      <c r="B3" s="137" t="s">
        <v>218</v>
      </c>
      <c r="C3" s="136"/>
      <c r="D3" s="160"/>
      <c r="E3" s="160"/>
      <c r="F3" s="136"/>
    </row>
    <row r="4" spans="1:6" ht="18.75" x14ac:dyDescent="0.3">
      <c r="A4" s="138"/>
      <c r="B4" s="134" t="s">
        <v>55</v>
      </c>
      <c r="C4" s="135"/>
      <c r="D4" s="135"/>
      <c r="E4" s="135"/>
      <c r="F4" s="135"/>
    </row>
    <row r="5" spans="1:6" ht="18.75" x14ac:dyDescent="0.25">
      <c r="A5" s="95">
        <v>1</v>
      </c>
      <c r="B5" s="67"/>
      <c r="C5" s="67"/>
      <c r="D5" s="67"/>
      <c r="E5" s="67"/>
      <c r="F5" s="67"/>
    </row>
    <row r="6" spans="1:6" ht="18.75" x14ac:dyDescent="0.25">
      <c r="A6" s="95">
        <v>2</v>
      </c>
      <c r="B6" s="67"/>
      <c r="C6" s="67"/>
      <c r="D6" s="67"/>
      <c r="E6" s="67"/>
      <c r="F6" s="67"/>
    </row>
    <row r="7" spans="1:6" ht="18.75" x14ac:dyDescent="0.25">
      <c r="A7" s="95">
        <v>3</v>
      </c>
      <c r="B7" s="67"/>
      <c r="C7" s="67"/>
      <c r="D7" s="67"/>
      <c r="E7" s="67"/>
      <c r="F7" s="67"/>
    </row>
    <row r="8" spans="1:6" ht="18.75" x14ac:dyDescent="0.25">
      <c r="A8" s="95">
        <v>4</v>
      </c>
      <c r="B8" s="67"/>
      <c r="C8" s="67"/>
      <c r="D8" s="67"/>
      <c r="E8" s="67"/>
      <c r="F8" s="67"/>
    </row>
    <row r="9" spans="1:6" ht="18.75" x14ac:dyDescent="0.25">
      <c r="A9" s="95">
        <v>5</v>
      </c>
      <c r="B9" s="67"/>
      <c r="C9" s="67"/>
      <c r="D9" s="67"/>
      <c r="E9" s="67"/>
      <c r="F9" s="67"/>
    </row>
    <row r="10" spans="1:6" ht="23.25" customHeight="1" x14ac:dyDescent="0.3">
      <c r="A10" s="138"/>
      <c r="B10" s="134" t="s">
        <v>220</v>
      </c>
      <c r="C10" s="135"/>
      <c r="D10" s="135"/>
      <c r="E10" s="135"/>
      <c r="F10" s="135"/>
    </row>
    <row r="11" spans="1:6" ht="18.75" x14ac:dyDescent="0.25">
      <c r="A11" s="95">
        <v>1</v>
      </c>
      <c r="B11" s="56"/>
      <c r="C11" s="56"/>
      <c r="D11" s="56"/>
      <c r="E11" s="56"/>
      <c r="F11" s="56"/>
    </row>
    <row r="12" spans="1:6" ht="18.75" x14ac:dyDescent="0.25">
      <c r="A12" s="95">
        <v>2</v>
      </c>
      <c r="B12" s="56"/>
      <c r="C12" s="56"/>
      <c r="D12" s="56"/>
      <c r="E12" s="56"/>
      <c r="F12" s="56"/>
    </row>
    <row r="13" spans="1:6" ht="18.75" x14ac:dyDescent="0.25">
      <c r="A13" s="95">
        <v>3</v>
      </c>
      <c r="B13" s="56"/>
      <c r="C13" s="56"/>
      <c r="D13" s="56"/>
      <c r="E13" s="56"/>
      <c r="F13" s="56"/>
    </row>
    <row r="14" spans="1:6" ht="18.75" x14ac:dyDescent="0.25">
      <c r="A14" s="95">
        <v>4</v>
      </c>
      <c r="B14" s="56"/>
      <c r="C14" s="56"/>
      <c r="D14" s="56"/>
      <c r="E14" s="56"/>
      <c r="F14" s="56"/>
    </row>
    <row r="15" spans="1:6" ht="18.75" x14ac:dyDescent="0.25">
      <c r="A15" s="95">
        <v>5</v>
      </c>
      <c r="B15" s="56"/>
      <c r="C15" s="56"/>
      <c r="D15" s="56"/>
      <c r="E15" s="56"/>
      <c r="F15" s="56"/>
    </row>
    <row r="16" spans="1:6" ht="18.75" x14ac:dyDescent="0.3">
      <c r="A16" s="138"/>
      <c r="B16" s="134" t="s">
        <v>65</v>
      </c>
      <c r="C16" s="135"/>
      <c r="D16" s="135"/>
      <c r="E16" s="135"/>
      <c r="F16" s="135"/>
    </row>
    <row r="17" spans="1:6" ht="18.75" x14ac:dyDescent="0.25">
      <c r="A17" s="95">
        <v>1</v>
      </c>
      <c r="B17" s="56"/>
      <c r="C17" s="56"/>
      <c r="D17" s="56"/>
      <c r="E17" s="56"/>
      <c r="F17" s="56"/>
    </row>
    <row r="18" spans="1:6" ht="18.75" x14ac:dyDescent="0.25">
      <c r="A18" s="95">
        <v>2</v>
      </c>
      <c r="B18" s="56"/>
      <c r="C18" s="56"/>
      <c r="D18" s="56"/>
      <c r="E18" s="56"/>
      <c r="F18" s="56"/>
    </row>
    <row r="19" spans="1:6" ht="18.75" x14ac:dyDescent="0.25">
      <c r="A19" s="95">
        <v>3</v>
      </c>
      <c r="B19" s="56"/>
      <c r="C19" s="56"/>
      <c r="D19" s="56"/>
      <c r="E19" s="56"/>
      <c r="F19" s="56"/>
    </row>
    <row r="20" spans="1:6" ht="18.75" x14ac:dyDescent="0.25">
      <c r="A20" s="95">
        <v>4</v>
      </c>
      <c r="B20" s="56"/>
      <c r="C20" s="56"/>
      <c r="D20" s="56"/>
      <c r="E20" s="56"/>
      <c r="F20" s="56"/>
    </row>
    <row r="21" spans="1:6" ht="18.75" x14ac:dyDescent="0.25">
      <c r="A21" s="95">
        <v>5</v>
      </c>
      <c r="B21" s="67"/>
      <c r="C21" s="67"/>
      <c r="D21" s="67"/>
      <c r="E21" s="67"/>
      <c r="F21" s="67"/>
    </row>
    <row r="22" spans="1:6" ht="37.5" x14ac:dyDescent="0.3">
      <c r="A22" s="138"/>
      <c r="B22" s="140" t="s">
        <v>180</v>
      </c>
      <c r="C22" s="135"/>
      <c r="D22" s="135"/>
      <c r="E22" s="135"/>
      <c r="F22" s="135"/>
    </row>
    <row r="23" spans="1:6" ht="18.75" x14ac:dyDescent="0.3">
      <c r="A23" s="156">
        <v>1</v>
      </c>
      <c r="B23" s="141"/>
      <c r="C23" s="139"/>
      <c r="D23" s="139"/>
      <c r="E23" s="139"/>
      <c r="F23" s="139"/>
    </row>
    <row r="24" spans="1:6" ht="18.75" x14ac:dyDescent="0.3">
      <c r="A24" s="156">
        <v>2</v>
      </c>
      <c r="B24" s="141"/>
      <c r="C24" s="139"/>
      <c r="D24" s="139"/>
      <c r="E24" s="139"/>
      <c r="F24" s="139"/>
    </row>
    <row r="25" spans="1:6" ht="18.75" x14ac:dyDescent="0.3">
      <c r="A25" s="156">
        <v>3</v>
      </c>
      <c r="B25" s="141"/>
      <c r="C25" s="139"/>
      <c r="D25" s="139"/>
      <c r="E25" s="139"/>
      <c r="F25" s="139"/>
    </row>
    <row r="26" spans="1:6" ht="18.75" x14ac:dyDescent="0.3">
      <c r="A26" s="156">
        <v>4</v>
      </c>
      <c r="B26" s="141"/>
      <c r="C26" s="139"/>
      <c r="D26" s="139"/>
      <c r="E26" s="139"/>
      <c r="F26" s="139"/>
    </row>
    <row r="27" spans="1:6" ht="18.75" x14ac:dyDescent="0.3">
      <c r="A27" s="156">
        <v>5</v>
      </c>
      <c r="B27" s="141"/>
      <c r="C27" s="139"/>
      <c r="D27" s="139"/>
      <c r="E27" s="139"/>
      <c r="F27" s="139"/>
    </row>
    <row r="28" spans="1:6" ht="18.75" x14ac:dyDescent="0.25">
      <c r="A28" s="160"/>
      <c r="B28" s="137" t="s">
        <v>217</v>
      </c>
      <c r="C28" s="199"/>
      <c r="D28" s="199"/>
      <c r="E28" s="199"/>
      <c r="F28" s="199"/>
    </row>
    <row r="29" spans="1:6" ht="18.75" x14ac:dyDescent="0.3">
      <c r="A29" s="138"/>
      <c r="B29" s="134" t="s">
        <v>221</v>
      </c>
      <c r="C29" s="198"/>
      <c r="D29" s="135"/>
      <c r="E29" s="135"/>
      <c r="F29" s="135"/>
    </row>
    <row r="30" spans="1:6" ht="18.75" x14ac:dyDescent="0.25">
      <c r="A30" s="95">
        <v>1</v>
      </c>
      <c r="B30" s="56"/>
      <c r="C30" s="56"/>
      <c r="D30" s="56"/>
      <c r="E30" s="56"/>
      <c r="F30" s="56"/>
    </row>
    <row r="31" spans="1:6" ht="18.75" x14ac:dyDescent="0.25">
      <c r="A31" s="95">
        <v>2</v>
      </c>
      <c r="B31" s="56"/>
      <c r="C31" s="56"/>
      <c r="D31" s="56"/>
      <c r="E31" s="56"/>
      <c r="F31" s="56"/>
    </row>
    <row r="32" spans="1:6" ht="18.75" x14ac:dyDescent="0.25">
      <c r="A32" s="95">
        <v>3</v>
      </c>
      <c r="B32" s="56"/>
      <c r="C32" s="56"/>
      <c r="D32" s="56"/>
      <c r="E32" s="56"/>
      <c r="F32" s="56"/>
    </row>
    <row r="33" spans="1:6" ht="18.75" x14ac:dyDescent="0.25">
      <c r="A33" s="95">
        <v>4</v>
      </c>
      <c r="B33" s="56"/>
      <c r="C33" s="56"/>
      <c r="D33" s="56"/>
      <c r="E33" s="56"/>
      <c r="F33" s="56"/>
    </row>
    <row r="34" spans="1:6" ht="18.75" x14ac:dyDescent="0.25">
      <c r="A34" s="95">
        <v>5</v>
      </c>
      <c r="B34" s="67"/>
      <c r="C34" s="152"/>
      <c r="D34" s="153"/>
      <c r="E34" s="153"/>
      <c r="F34" s="153"/>
    </row>
    <row r="35" spans="1:6" ht="18.75" x14ac:dyDescent="0.3">
      <c r="A35" s="161"/>
      <c r="B35" s="134" t="s">
        <v>220</v>
      </c>
      <c r="C35" s="135"/>
      <c r="D35" s="135"/>
      <c r="E35" s="135"/>
      <c r="F35" s="135"/>
    </row>
    <row r="36" spans="1:6" ht="18.75" customHeight="1" x14ac:dyDescent="0.25">
      <c r="A36" s="95">
        <v>1</v>
      </c>
      <c r="B36" s="56"/>
      <c r="C36" s="56"/>
      <c r="D36" s="56"/>
      <c r="E36" s="56"/>
      <c r="F36" s="56"/>
    </row>
    <row r="37" spans="1:6" ht="24" customHeight="1" x14ac:dyDescent="0.25">
      <c r="A37" s="95">
        <v>2</v>
      </c>
      <c r="B37" s="56"/>
      <c r="C37" s="56"/>
      <c r="D37" s="56"/>
      <c r="E37" s="56"/>
      <c r="F37" s="56"/>
    </row>
    <row r="38" spans="1:6" ht="21" customHeight="1" x14ac:dyDescent="0.25">
      <c r="A38" s="95">
        <v>3</v>
      </c>
      <c r="B38" s="56"/>
      <c r="C38" s="56"/>
      <c r="D38" s="56"/>
      <c r="E38" s="56"/>
      <c r="F38" s="56"/>
    </row>
    <row r="39" spans="1:6" ht="18.75" customHeight="1" x14ac:dyDescent="0.25">
      <c r="A39" s="95">
        <v>4</v>
      </c>
      <c r="B39" s="56"/>
      <c r="C39" s="56"/>
      <c r="D39" s="56"/>
      <c r="E39" s="56"/>
      <c r="F39" s="56"/>
    </row>
    <row r="40" spans="1:6" ht="19.5" customHeight="1" x14ac:dyDescent="0.25">
      <c r="A40" s="95">
        <v>5</v>
      </c>
      <c r="B40" s="56"/>
      <c r="C40" s="56"/>
      <c r="D40" s="56"/>
      <c r="E40" s="56"/>
      <c r="F40" s="56"/>
    </row>
    <row r="41" spans="1:6" ht="18.75" x14ac:dyDescent="0.25">
      <c r="A41" s="95">
        <v>6</v>
      </c>
      <c r="B41" s="56"/>
      <c r="C41" s="56"/>
      <c r="D41" s="56"/>
      <c r="E41" s="56"/>
      <c r="F41" s="56"/>
    </row>
    <row r="42" spans="1:6" ht="18" customHeight="1" x14ac:dyDescent="0.25">
      <c r="A42" s="95">
        <v>7</v>
      </c>
      <c r="B42" s="56"/>
      <c r="C42" s="56"/>
      <c r="D42" s="56"/>
      <c r="E42" s="56"/>
      <c r="F42" s="56"/>
    </row>
    <row r="43" spans="1:6" ht="20.25" customHeight="1" x14ac:dyDescent="0.25">
      <c r="A43" s="162">
        <v>8</v>
      </c>
      <c r="B43" s="56"/>
      <c r="C43" s="56"/>
      <c r="D43" s="56"/>
      <c r="E43" s="56"/>
      <c r="F43" s="56"/>
    </row>
    <row r="44" spans="1:6" ht="20.25" customHeight="1" x14ac:dyDescent="0.25">
      <c r="A44" s="162">
        <v>9</v>
      </c>
      <c r="B44" s="56"/>
      <c r="C44" s="56"/>
      <c r="D44" s="56"/>
      <c r="E44" s="56"/>
      <c r="F44" s="56"/>
    </row>
    <row r="45" spans="1:6" ht="21" customHeight="1" x14ac:dyDescent="0.25">
      <c r="A45" s="162">
        <v>10</v>
      </c>
      <c r="B45" s="56"/>
      <c r="C45" s="56"/>
      <c r="D45" s="56"/>
      <c r="E45" s="56"/>
      <c r="F45" s="56"/>
    </row>
    <row r="46" spans="1:6" ht="18.75" x14ac:dyDescent="0.3">
      <c r="A46" s="163"/>
      <c r="B46" s="134" t="s">
        <v>65</v>
      </c>
      <c r="C46" s="135"/>
      <c r="D46" s="135"/>
      <c r="E46" s="135"/>
      <c r="F46" s="135"/>
    </row>
    <row r="47" spans="1:6" ht="18.75" x14ac:dyDescent="0.25">
      <c r="A47" s="95">
        <v>1</v>
      </c>
      <c r="B47" s="56"/>
      <c r="C47" s="56"/>
      <c r="D47" s="56"/>
      <c r="E47" s="56"/>
      <c r="F47" s="56"/>
    </row>
    <row r="48" spans="1:6" ht="22.5" customHeight="1" x14ac:dyDescent="0.25">
      <c r="A48" s="95">
        <v>2</v>
      </c>
      <c r="B48" s="56"/>
      <c r="C48" s="56"/>
      <c r="D48" s="56"/>
      <c r="E48" s="56"/>
      <c r="F48" s="56"/>
    </row>
    <row r="49" spans="1:6" ht="17.25" customHeight="1" x14ac:dyDescent="0.25">
      <c r="A49" s="95">
        <v>3</v>
      </c>
      <c r="B49" s="56"/>
      <c r="C49" s="56"/>
      <c r="D49" s="56"/>
      <c r="E49" s="56"/>
      <c r="F49" s="56"/>
    </row>
    <row r="50" spans="1:6" ht="18.75" x14ac:dyDescent="0.25">
      <c r="A50" s="95">
        <v>4</v>
      </c>
      <c r="B50" s="56"/>
      <c r="C50" s="56"/>
      <c r="D50" s="56"/>
      <c r="E50" s="56"/>
      <c r="F50" s="56"/>
    </row>
    <row r="51" spans="1:6" ht="18.75" x14ac:dyDescent="0.25">
      <c r="A51" s="95">
        <v>5</v>
      </c>
      <c r="B51" s="56"/>
      <c r="C51" s="56"/>
      <c r="D51" s="56"/>
      <c r="E51" s="56"/>
      <c r="F51" s="56"/>
    </row>
    <row r="52" spans="1:6" ht="18.75" x14ac:dyDescent="0.25">
      <c r="A52" s="95">
        <v>6</v>
      </c>
      <c r="B52" s="56"/>
      <c r="C52" s="56"/>
      <c r="D52" s="56"/>
      <c r="E52" s="56"/>
      <c r="F52" s="56"/>
    </row>
    <row r="53" spans="1:6" ht="18.75" x14ac:dyDescent="0.25">
      <c r="A53" s="95">
        <v>7</v>
      </c>
      <c r="B53" s="56"/>
      <c r="C53" s="56"/>
      <c r="D53" s="56"/>
      <c r="E53" s="56"/>
      <c r="F53" s="56"/>
    </row>
    <row r="54" spans="1:6" ht="18.75" x14ac:dyDescent="0.25">
      <c r="A54" s="95">
        <v>8</v>
      </c>
      <c r="B54" s="56"/>
      <c r="C54" s="56"/>
      <c r="D54" s="56"/>
      <c r="E54" s="56"/>
      <c r="F54" s="56"/>
    </row>
    <row r="55" spans="1:6" ht="18.75" x14ac:dyDescent="0.25">
      <c r="A55" s="95">
        <v>9</v>
      </c>
      <c r="B55" s="56"/>
      <c r="C55" s="56"/>
      <c r="D55" s="56"/>
      <c r="E55" s="56"/>
      <c r="F55" s="56"/>
    </row>
    <row r="56" spans="1:6" ht="18.75" x14ac:dyDescent="0.25">
      <c r="A56" s="95">
        <v>10</v>
      </c>
      <c r="B56" s="56"/>
      <c r="C56" s="56"/>
      <c r="D56" s="56"/>
      <c r="E56" s="56"/>
      <c r="F56" s="56"/>
    </row>
    <row r="57" spans="1:6" ht="37.5" x14ac:dyDescent="0.3">
      <c r="A57" s="138"/>
      <c r="B57" s="140" t="s">
        <v>180</v>
      </c>
      <c r="C57" s="135"/>
      <c r="D57" s="135"/>
      <c r="E57" s="135"/>
      <c r="F57" s="135"/>
    </row>
    <row r="58" spans="1:6" ht="18.75" x14ac:dyDescent="0.25">
      <c r="A58" s="95">
        <v>1</v>
      </c>
      <c r="B58" s="67"/>
      <c r="C58" s="67"/>
      <c r="D58" s="67"/>
      <c r="E58" s="67"/>
      <c r="F58" s="67"/>
    </row>
    <row r="59" spans="1:6" ht="18.75" x14ac:dyDescent="0.25">
      <c r="A59" s="95">
        <v>2</v>
      </c>
      <c r="B59" s="67"/>
      <c r="C59" s="67"/>
      <c r="D59" s="67"/>
      <c r="E59" s="67"/>
      <c r="F59" s="67"/>
    </row>
    <row r="60" spans="1:6" ht="18.75" x14ac:dyDescent="0.25">
      <c r="A60" s="95">
        <v>3</v>
      </c>
      <c r="B60" s="67"/>
      <c r="C60" s="67"/>
      <c r="D60" s="67"/>
      <c r="E60" s="67"/>
      <c r="F60" s="67"/>
    </row>
    <row r="61" spans="1:6" ht="18.75" x14ac:dyDescent="0.25">
      <c r="A61" s="95">
        <v>4</v>
      </c>
      <c r="B61" s="67"/>
      <c r="C61" s="67"/>
      <c r="D61" s="67"/>
      <c r="E61" s="67"/>
      <c r="F61" s="67"/>
    </row>
    <row r="62" spans="1:6" ht="18.75" x14ac:dyDescent="0.25">
      <c r="A62" s="95">
        <v>5</v>
      </c>
      <c r="B62" s="67"/>
      <c r="C62" s="67"/>
      <c r="D62" s="67"/>
      <c r="E62" s="67"/>
      <c r="F62" s="67"/>
    </row>
    <row r="63" spans="1:6" ht="18.75" x14ac:dyDescent="0.25">
      <c r="A63" s="160"/>
      <c r="B63" s="137" t="s">
        <v>219</v>
      </c>
      <c r="C63" s="199"/>
      <c r="D63" s="199"/>
      <c r="E63" s="199"/>
      <c r="F63" s="199"/>
    </row>
    <row r="64" spans="1:6" ht="18.75" x14ac:dyDescent="0.3">
      <c r="A64" s="138"/>
      <c r="B64" s="134" t="s">
        <v>221</v>
      </c>
      <c r="C64" s="135"/>
      <c r="D64" s="135"/>
      <c r="E64" s="135"/>
      <c r="F64" s="135"/>
    </row>
    <row r="65" spans="1:6" ht="20.25" customHeight="1" x14ac:dyDescent="0.25">
      <c r="A65" s="95">
        <v>1</v>
      </c>
      <c r="B65" s="56"/>
      <c r="C65" s="56"/>
      <c r="D65" s="56"/>
      <c r="E65" s="56"/>
      <c r="F65" s="56"/>
    </row>
    <row r="66" spans="1:6" ht="20.25" customHeight="1" x14ac:dyDescent="0.25">
      <c r="A66" s="95">
        <v>2</v>
      </c>
      <c r="B66" s="56"/>
      <c r="C66" s="56"/>
      <c r="D66" s="56"/>
      <c r="E66" s="56"/>
      <c r="F66" s="56"/>
    </row>
    <row r="67" spans="1:6" ht="20.25" customHeight="1" x14ac:dyDescent="0.25">
      <c r="A67" s="95">
        <v>3</v>
      </c>
      <c r="B67" s="56"/>
      <c r="C67" s="56"/>
      <c r="D67" s="56"/>
      <c r="E67" s="56"/>
      <c r="F67" s="56"/>
    </row>
    <row r="68" spans="1:6" ht="18.75" x14ac:dyDescent="0.25">
      <c r="A68" s="95">
        <v>4</v>
      </c>
      <c r="B68" s="56"/>
      <c r="C68" s="56"/>
      <c r="D68" s="56"/>
      <c r="E68" s="56"/>
      <c r="F68" s="56"/>
    </row>
    <row r="69" spans="1:6" ht="18.75" x14ac:dyDescent="0.25">
      <c r="A69" s="95">
        <v>5</v>
      </c>
      <c r="B69" s="67"/>
      <c r="C69" s="67"/>
      <c r="D69" s="67"/>
      <c r="E69" s="67"/>
      <c r="F69" s="67"/>
    </row>
    <row r="70" spans="1:6" ht="18.75" x14ac:dyDescent="0.3">
      <c r="A70" s="138"/>
      <c r="B70" s="134" t="s">
        <v>220</v>
      </c>
      <c r="C70" s="135"/>
      <c r="D70" s="135"/>
      <c r="E70" s="135"/>
      <c r="F70" s="135"/>
    </row>
    <row r="71" spans="1:6" ht="18.75" x14ac:dyDescent="0.25">
      <c r="A71" s="95">
        <v>1</v>
      </c>
      <c r="B71" s="56"/>
      <c r="C71" s="56"/>
      <c r="D71" s="56"/>
      <c r="E71" s="56"/>
      <c r="F71" s="56"/>
    </row>
    <row r="72" spans="1:6" ht="18.75" x14ac:dyDescent="0.25">
      <c r="A72" s="95">
        <v>2</v>
      </c>
      <c r="B72" s="56"/>
      <c r="C72" s="56"/>
      <c r="D72" s="56"/>
      <c r="E72" s="56"/>
      <c r="F72" s="56"/>
    </row>
    <row r="73" spans="1:6" ht="18.75" x14ac:dyDescent="0.25">
      <c r="A73" s="95">
        <v>3</v>
      </c>
      <c r="B73" s="56"/>
      <c r="C73" s="56"/>
      <c r="D73" s="56"/>
      <c r="E73" s="56"/>
      <c r="F73" s="56"/>
    </row>
    <row r="74" spans="1:6" ht="18.75" x14ac:dyDescent="0.25">
      <c r="A74" s="95">
        <v>4</v>
      </c>
      <c r="B74" s="56"/>
      <c r="C74" s="56"/>
      <c r="D74" s="56"/>
      <c r="E74" s="56"/>
      <c r="F74" s="56"/>
    </row>
    <row r="75" spans="1:6" ht="18.75" x14ac:dyDescent="0.25">
      <c r="A75" s="95">
        <v>5</v>
      </c>
      <c r="B75" s="56"/>
      <c r="C75" s="56"/>
      <c r="D75" s="56"/>
      <c r="E75" s="56"/>
      <c r="F75" s="56"/>
    </row>
    <row r="76" spans="1:6" ht="18.75" x14ac:dyDescent="0.25">
      <c r="A76" s="95">
        <v>6</v>
      </c>
      <c r="B76" s="56"/>
      <c r="C76" s="56"/>
      <c r="D76" s="56"/>
      <c r="E76" s="56"/>
      <c r="F76" s="56"/>
    </row>
    <row r="77" spans="1:6" ht="19.5" customHeight="1" x14ac:dyDescent="0.25">
      <c r="A77" s="95">
        <v>7</v>
      </c>
      <c r="B77" s="56"/>
      <c r="C77" s="56"/>
      <c r="D77" s="56"/>
      <c r="E77" s="56"/>
      <c r="F77" s="56"/>
    </row>
    <row r="78" spans="1:6" ht="21.75" customHeight="1" x14ac:dyDescent="0.25">
      <c r="A78" s="95">
        <v>8</v>
      </c>
      <c r="B78" s="56"/>
      <c r="C78" s="56"/>
      <c r="D78" s="56"/>
      <c r="E78" s="56"/>
      <c r="F78" s="56"/>
    </row>
    <row r="79" spans="1:6" ht="21" customHeight="1" x14ac:dyDescent="0.25">
      <c r="A79" s="95">
        <v>9</v>
      </c>
      <c r="B79" s="56"/>
      <c r="C79" s="56"/>
      <c r="D79" s="56"/>
      <c r="E79" s="56"/>
      <c r="F79" s="56"/>
    </row>
    <row r="80" spans="1:6" ht="21.75" customHeight="1" x14ac:dyDescent="0.25">
      <c r="A80" s="95">
        <v>10</v>
      </c>
      <c r="B80" s="56"/>
      <c r="C80" s="56"/>
      <c r="D80" s="56"/>
      <c r="E80" s="56"/>
      <c r="F80" s="56"/>
    </row>
    <row r="81" spans="1:6" ht="22.5" customHeight="1" x14ac:dyDescent="0.25">
      <c r="A81" s="95">
        <v>11</v>
      </c>
      <c r="B81" s="56"/>
      <c r="C81" s="56"/>
      <c r="D81" s="56"/>
      <c r="E81" s="56"/>
      <c r="F81" s="56"/>
    </row>
    <row r="82" spans="1:6" ht="20.25" customHeight="1" x14ac:dyDescent="0.25">
      <c r="A82" s="95">
        <v>12</v>
      </c>
      <c r="B82" s="56"/>
      <c r="C82" s="56"/>
      <c r="D82" s="56"/>
      <c r="E82" s="56"/>
      <c r="F82" s="56"/>
    </row>
    <row r="83" spans="1:6" ht="18.75" x14ac:dyDescent="0.3">
      <c r="A83" s="138"/>
      <c r="B83" s="134" t="s">
        <v>65</v>
      </c>
      <c r="C83" s="135"/>
      <c r="D83" s="200"/>
      <c r="E83" s="200"/>
      <c r="F83" s="135"/>
    </row>
    <row r="84" spans="1:6" ht="18.75" x14ac:dyDescent="0.25">
      <c r="A84" s="156">
        <v>1</v>
      </c>
      <c r="B84" s="56"/>
      <c r="C84" s="56"/>
      <c r="D84" s="56"/>
      <c r="E84" s="56"/>
      <c r="F84" s="56"/>
    </row>
    <row r="85" spans="1:6" ht="18.75" customHeight="1" x14ac:dyDescent="0.25">
      <c r="A85" s="156">
        <v>2</v>
      </c>
      <c r="B85" s="56"/>
      <c r="C85" s="56"/>
      <c r="D85" s="56"/>
      <c r="E85" s="56"/>
      <c r="F85" s="56"/>
    </row>
    <row r="86" spans="1:6" ht="18.75" x14ac:dyDescent="0.25">
      <c r="A86" s="156">
        <v>3</v>
      </c>
      <c r="B86" s="56"/>
      <c r="C86" s="56"/>
      <c r="D86" s="56"/>
      <c r="E86" s="56"/>
      <c r="F86" s="56"/>
    </row>
    <row r="87" spans="1:6" ht="18.75" customHeight="1" x14ac:dyDescent="0.25">
      <c r="A87" s="156">
        <v>4</v>
      </c>
      <c r="B87" s="56"/>
      <c r="C87" s="56"/>
      <c r="D87" s="56"/>
      <c r="E87" s="56"/>
      <c r="F87" s="56"/>
    </row>
    <row r="88" spans="1:6" ht="18" customHeight="1" x14ac:dyDescent="0.25">
      <c r="A88" s="156">
        <v>5</v>
      </c>
      <c r="B88" s="56"/>
      <c r="C88" s="56"/>
      <c r="D88" s="56"/>
      <c r="E88" s="56"/>
      <c r="F88" s="56"/>
    </row>
    <row r="89" spans="1:6" ht="23.25" customHeight="1" x14ac:dyDescent="0.25">
      <c r="A89" s="156">
        <v>6</v>
      </c>
      <c r="B89" s="56"/>
      <c r="C89" s="56"/>
      <c r="D89" s="56"/>
      <c r="E89" s="56"/>
      <c r="F89" s="56"/>
    </row>
    <row r="90" spans="1:6" ht="19.5" customHeight="1" x14ac:dyDescent="0.25">
      <c r="A90" s="156">
        <v>7</v>
      </c>
      <c r="B90" s="56"/>
      <c r="C90" s="56"/>
      <c r="D90" s="56"/>
      <c r="E90" s="56"/>
      <c r="F90" s="56"/>
    </row>
    <row r="91" spans="1:6" ht="24.75" customHeight="1" x14ac:dyDescent="0.25">
      <c r="A91" s="197">
        <v>8</v>
      </c>
      <c r="B91" s="56"/>
      <c r="C91" s="56"/>
      <c r="D91" s="56"/>
      <c r="E91" s="56"/>
      <c r="F91" s="56"/>
    </row>
    <row r="92" spans="1:6" ht="21" customHeight="1" x14ac:dyDescent="0.25">
      <c r="A92" s="197">
        <v>9</v>
      </c>
      <c r="B92" s="56"/>
      <c r="C92" s="56"/>
      <c r="D92" s="56"/>
      <c r="E92" s="56"/>
      <c r="F92" s="56"/>
    </row>
    <row r="93" spans="1:6" ht="37.5" x14ac:dyDescent="0.3">
      <c r="A93" s="163"/>
      <c r="B93" s="140" t="s">
        <v>180</v>
      </c>
      <c r="C93" s="135"/>
      <c r="D93" s="135"/>
      <c r="E93" s="135"/>
      <c r="F93" s="135"/>
    </row>
    <row r="94" spans="1:6" ht="18.75" x14ac:dyDescent="0.3">
      <c r="A94" s="156">
        <v>1</v>
      </c>
      <c r="B94" s="57"/>
      <c r="C94" s="139"/>
      <c r="D94" s="139"/>
      <c r="E94" s="139"/>
      <c r="F94" s="139"/>
    </row>
    <row r="95" spans="1:6" ht="18.75" x14ac:dyDescent="0.3">
      <c r="A95" s="156">
        <v>2</v>
      </c>
      <c r="B95" s="57"/>
      <c r="C95" s="139"/>
      <c r="D95" s="139"/>
      <c r="E95" s="139"/>
      <c r="F95" s="139"/>
    </row>
    <row r="96" spans="1:6" ht="18.75" x14ac:dyDescent="0.3">
      <c r="A96" s="156">
        <v>3</v>
      </c>
      <c r="B96" s="57"/>
      <c r="C96" s="139"/>
      <c r="D96" s="139"/>
      <c r="E96" s="139"/>
      <c r="F96" s="139"/>
    </row>
    <row r="97" spans="1:6" ht="18.75" x14ac:dyDescent="0.3">
      <c r="A97" s="156">
        <v>4</v>
      </c>
      <c r="B97" s="57"/>
      <c r="C97" s="139"/>
      <c r="D97" s="139"/>
      <c r="E97" s="139"/>
      <c r="F97" s="139"/>
    </row>
    <row r="98" spans="1:6" ht="18.75" x14ac:dyDescent="0.3">
      <c r="A98" s="156">
        <v>5</v>
      </c>
      <c r="B98" s="57"/>
      <c r="C98" s="139"/>
      <c r="D98" s="139"/>
      <c r="E98" s="139"/>
      <c r="F98" s="139"/>
    </row>
    <row r="99" spans="1:6" ht="18.75" x14ac:dyDescent="0.25">
      <c r="A99" s="160"/>
      <c r="B99" s="137" t="s">
        <v>215</v>
      </c>
      <c r="C99" s="137"/>
      <c r="D99" s="137"/>
      <c r="E99" s="137"/>
      <c r="F99" s="137"/>
    </row>
    <row r="100" spans="1:6" ht="18.75" x14ac:dyDescent="0.3">
      <c r="A100" s="138"/>
      <c r="B100" s="134" t="s">
        <v>221</v>
      </c>
      <c r="C100" s="135"/>
      <c r="D100" s="135"/>
      <c r="E100" s="135"/>
      <c r="F100" s="135"/>
    </row>
    <row r="101" spans="1:6" ht="18.75" x14ac:dyDescent="0.25">
      <c r="A101" s="95">
        <v>1</v>
      </c>
      <c r="B101" s="67"/>
      <c r="C101" s="67"/>
      <c r="D101" s="67"/>
      <c r="E101" s="67"/>
      <c r="F101" s="67"/>
    </row>
    <row r="102" spans="1:6" ht="18.75" x14ac:dyDescent="0.25">
      <c r="A102" s="95">
        <v>2</v>
      </c>
      <c r="B102" s="67"/>
      <c r="C102" s="67"/>
      <c r="D102" s="67"/>
      <c r="E102" s="67"/>
      <c r="F102" s="67"/>
    </row>
    <row r="103" spans="1:6" ht="18.75" x14ac:dyDescent="0.25">
      <c r="A103" s="95">
        <v>3</v>
      </c>
      <c r="B103" s="67"/>
      <c r="C103" s="67"/>
      <c r="D103" s="67"/>
      <c r="E103" s="67"/>
      <c r="F103" s="67"/>
    </row>
    <row r="104" spans="1:6" ht="18.75" x14ac:dyDescent="0.25">
      <c r="A104" s="95">
        <v>4</v>
      </c>
      <c r="B104" s="67"/>
      <c r="C104" s="67"/>
      <c r="D104" s="67"/>
      <c r="E104" s="67"/>
      <c r="F104" s="67"/>
    </row>
    <row r="105" spans="1:6" ht="18.75" x14ac:dyDescent="0.25">
      <c r="A105" s="95">
        <v>5</v>
      </c>
      <c r="B105" s="67"/>
      <c r="C105" s="67"/>
      <c r="D105" s="67"/>
      <c r="E105" s="67"/>
      <c r="F105" s="67"/>
    </row>
    <row r="106" spans="1:6" ht="18.75" x14ac:dyDescent="0.3">
      <c r="A106" s="138"/>
      <c r="B106" s="134" t="s">
        <v>220</v>
      </c>
      <c r="C106" s="135"/>
      <c r="D106" s="135"/>
      <c r="E106" s="135"/>
      <c r="F106" s="135"/>
    </row>
    <row r="107" spans="1:6" ht="18.75" x14ac:dyDescent="0.25">
      <c r="A107" s="95">
        <v>1</v>
      </c>
      <c r="B107" s="56"/>
      <c r="C107" s="56"/>
      <c r="D107" s="56"/>
      <c r="E107" s="56"/>
      <c r="F107" s="56"/>
    </row>
    <row r="108" spans="1:6" ht="18.75" x14ac:dyDescent="0.25">
      <c r="A108" s="95">
        <v>2</v>
      </c>
      <c r="B108" s="56"/>
      <c r="C108" s="56"/>
      <c r="D108" s="56"/>
      <c r="E108" s="56"/>
      <c r="F108" s="56"/>
    </row>
    <row r="109" spans="1:6" ht="18.75" x14ac:dyDescent="0.25">
      <c r="A109" s="95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5">
        <v>4</v>
      </c>
      <c r="B110" s="56"/>
      <c r="C110" s="56"/>
      <c r="D110" s="56"/>
      <c r="E110" s="56"/>
      <c r="F110" s="56"/>
    </row>
    <row r="111" spans="1:6" ht="18.75" x14ac:dyDescent="0.25">
      <c r="A111" s="95">
        <v>5</v>
      </c>
      <c r="B111" s="56"/>
      <c r="C111" s="56"/>
      <c r="D111" s="56"/>
      <c r="E111" s="56"/>
      <c r="F111" s="56"/>
    </row>
    <row r="112" spans="1:6" ht="18.75" x14ac:dyDescent="0.25">
      <c r="A112" s="95">
        <v>6</v>
      </c>
      <c r="B112" s="56"/>
      <c r="C112" s="56"/>
      <c r="D112" s="56"/>
      <c r="E112" s="56"/>
      <c r="F112" s="56"/>
    </row>
    <row r="113" spans="1:6" ht="18.75" x14ac:dyDescent="0.25">
      <c r="A113" s="95">
        <v>7</v>
      </c>
      <c r="B113" s="56"/>
      <c r="C113" s="56"/>
      <c r="D113" s="56"/>
      <c r="E113" s="56"/>
      <c r="F113" s="56"/>
    </row>
    <row r="114" spans="1:6" ht="22.5" customHeight="1" x14ac:dyDescent="0.25">
      <c r="A114" s="95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5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5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5">
        <v>11</v>
      </c>
      <c r="B117" s="56"/>
      <c r="C117" s="56"/>
      <c r="D117" s="56"/>
      <c r="E117" s="56"/>
      <c r="F117" s="56"/>
    </row>
    <row r="118" spans="1:6" ht="24" customHeight="1" x14ac:dyDescent="0.25">
      <c r="A118" s="95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5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5">
        <v>14</v>
      </c>
      <c r="B120" s="56"/>
      <c r="C120" s="56"/>
      <c r="D120" s="56"/>
      <c r="E120" s="56"/>
      <c r="F120" s="56"/>
    </row>
    <row r="121" spans="1:6" ht="18.75" x14ac:dyDescent="0.25">
      <c r="A121" s="138"/>
      <c r="B121" s="133" t="s">
        <v>65</v>
      </c>
      <c r="C121" s="201"/>
      <c r="D121" s="201"/>
      <c r="E121" s="201"/>
      <c r="F121" s="201"/>
    </row>
    <row r="122" spans="1:6" ht="18.75" x14ac:dyDescent="0.25">
      <c r="A122" s="156">
        <v>1</v>
      </c>
      <c r="B122" s="56"/>
      <c r="C122" s="56"/>
      <c r="D122" s="56"/>
      <c r="E122" s="56"/>
      <c r="F122" s="56"/>
    </row>
    <row r="123" spans="1:6" ht="18.75" x14ac:dyDescent="0.25">
      <c r="A123" s="156">
        <v>2</v>
      </c>
      <c r="B123" s="56"/>
      <c r="C123" s="56"/>
      <c r="D123" s="56"/>
      <c r="E123" s="56"/>
      <c r="F123" s="56"/>
    </row>
    <row r="124" spans="1:6" ht="18.75" x14ac:dyDescent="0.25">
      <c r="A124" s="156">
        <v>3</v>
      </c>
      <c r="B124" s="56"/>
      <c r="C124" s="56"/>
      <c r="D124" s="56"/>
      <c r="E124" s="56"/>
      <c r="F124" s="56"/>
    </row>
    <row r="125" spans="1:6" ht="18.75" x14ac:dyDescent="0.25">
      <c r="A125" s="156">
        <v>4</v>
      </c>
      <c r="B125" s="56"/>
      <c r="C125" s="56"/>
      <c r="D125" s="56"/>
      <c r="E125" s="56"/>
      <c r="F125" s="56"/>
    </row>
    <row r="126" spans="1:6" ht="18.75" x14ac:dyDescent="0.3">
      <c r="A126" s="156">
        <v>5</v>
      </c>
      <c r="B126" s="57"/>
      <c r="C126" s="139"/>
      <c r="D126" s="139"/>
      <c r="E126" s="139"/>
      <c r="F126" s="139"/>
    </row>
    <row r="127" spans="1:6" ht="37.5" x14ac:dyDescent="0.3">
      <c r="A127" s="138"/>
      <c r="B127" s="140" t="s">
        <v>180</v>
      </c>
      <c r="C127" s="135"/>
      <c r="D127" s="135"/>
      <c r="E127" s="135"/>
      <c r="F127" s="135"/>
    </row>
    <row r="128" spans="1:6" ht="18.75" x14ac:dyDescent="0.3">
      <c r="A128" s="156">
        <v>1</v>
      </c>
      <c r="B128" s="57"/>
      <c r="C128" s="139"/>
      <c r="D128" s="139"/>
      <c r="E128" s="139"/>
      <c r="F128" s="139"/>
    </row>
    <row r="129" spans="1:6" ht="18.75" x14ac:dyDescent="0.3">
      <c r="A129" s="156">
        <v>2</v>
      </c>
      <c r="B129" s="57"/>
      <c r="C129" s="139"/>
      <c r="D129" s="139"/>
      <c r="E129" s="139"/>
      <c r="F129" s="139"/>
    </row>
    <row r="130" spans="1:6" ht="18.75" x14ac:dyDescent="0.3">
      <c r="A130" s="156">
        <v>3</v>
      </c>
      <c r="B130" s="57"/>
      <c r="C130" s="139"/>
      <c r="D130" s="139"/>
      <c r="E130" s="139"/>
      <c r="F130" s="139"/>
    </row>
    <row r="131" spans="1:6" ht="18.75" x14ac:dyDescent="0.3">
      <c r="A131" s="156">
        <v>4</v>
      </c>
      <c r="B131" s="57"/>
      <c r="C131" s="139"/>
      <c r="D131" s="139"/>
      <c r="E131" s="139"/>
      <c r="F131" s="139"/>
    </row>
    <row r="132" spans="1:6" ht="18.75" x14ac:dyDescent="0.3">
      <c r="A132" s="156">
        <v>5</v>
      </c>
      <c r="B132" s="57"/>
      <c r="C132" s="139"/>
      <c r="D132" s="139"/>
      <c r="E132" s="139"/>
      <c r="F132" s="139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E25"/>
  <sheetViews>
    <sheetView view="pageBreakPreview" zoomScale="90" zoomScaleNormal="100" zoomScaleSheetLayoutView="90" workbookViewId="0">
      <selection activeCell="B5" sqref="B5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66" t="s">
        <v>129</v>
      </c>
      <c r="B1" s="366"/>
      <c r="C1" s="366"/>
      <c r="D1" s="366"/>
      <c r="E1" s="366"/>
    </row>
    <row r="2" spans="1:5" ht="94.5" customHeight="1" x14ac:dyDescent="0.25">
      <c r="A2" s="173" t="s">
        <v>130</v>
      </c>
      <c r="B2" s="173" t="s">
        <v>131</v>
      </c>
      <c r="C2" s="173" t="s">
        <v>132</v>
      </c>
      <c r="D2" s="173" t="s">
        <v>133</v>
      </c>
      <c r="E2" s="173" t="s">
        <v>134</v>
      </c>
    </row>
    <row r="3" spans="1:5" ht="56.25" x14ac:dyDescent="0.3">
      <c r="A3" s="64" t="s">
        <v>135</v>
      </c>
      <c r="B3" s="54">
        <v>42</v>
      </c>
      <c r="C3" s="99">
        <v>12</v>
      </c>
      <c r="D3" s="99">
        <v>30</v>
      </c>
      <c r="E3" s="99">
        <v>12</v>
      </c>
    </row>
    <row r="4" spans="1:5" ht="75" x14ac:dyDescent="0.3">
      <c r="A4" s="64" t="s">
        <v>136</v>
      </c>
      <c r="B4" s="54">
        <v>95</v>
      </c>
      <c r="C4" s="99">
        <v>7</v>
      </c>
      <c r="D4" s="99">
        <v>5</v>
      </c>
      <c r="E4" s="99">
        <v>8</v>
      </c>
    </row>
    <row r="5" spans="1:5" ht="112.5" x14ac:dyDescent="0.3">
      <c r="A5" s="64" t="s">
        <v>203</v>
      </c>
      <c r="B5" s="108">
        <v>0</v>
      </c>
      <c r="C5" s="108">
        <f>C6+C7+C8+C9</f>
        <v>0</v>
      </c>
      <c r="D5" s="108">
        <f>D6+D7+D8+D9</f>
        <v>0</v>
      </c>
      <c r="E5" s="108">
        <f>E6+E7+E8+E9</f>
        <v>0</v>
      </c>
    </row>
    <row r="6" spans="1:5" ht="24" customHeight="1" x14ac:dyDescent="0.3">
      <c r="A6" s="64" t="s">
        <v>241</v>
      </c>
      <c r="B6" s="54">
        <v>3</v>
      </c>
      <c r="C6" s="99">
        <v>0</v>
      </c>
      <c r="D6" s="99">
        <v>0</v>
      </c>
      <c r="E6" s="99">
        <v>0</v>
      </c>
    </row>
    <row r="7" spans="1:5" ht="37.5" x14ac:dyDescent="0.3">
      <c r="A7" s="64" t="s">
        <v>137</v>
      </c>
      <c r="B7" s="54">
        <v>0</v>
      </c>
      <c r="C7" s="99">
        <v>0</v>
      </c>
      <c r="D7" s="99">
        <v>0</v>
      </c>
      <c r="E7" s="99">
        <v>0</v>
      </c>
    </row>
    <row r="8" spans="1:5" ht="56.25" x14ac:dyDescent="0.3">
      <c r="A8" s="64" t="s">
        <v>138</v>
      </c>
      <c r="B8" s="54">
        <v>0</v>
      </c>
      <c r="C8" s="99">
        <v>0</v>
      </c>
      <c r="D8" s="99">
        <v>0</v>
      </c>
      <c r="E8" s="99">
        <v>0</v>
      </c>
    </row>
    <row r="9" spans="1:5" ht="56.25" x14ac:dyDescent="0.3">
      <c r="A9" s="64" t="s">
        <v>139</v>
      </c>
      <c r="B9" s="54">
        <v>0</v>
      </c>
      <c r="C9" s="99">
        <v>0</v>
      </c>
      <c r="D9" s="99">
        <v>0</v>
      </c>
      <c r="E9" s="99">
        <v>0</v>
      </c>
    </row>
    <row r="10" spans="1:5" ht="18.75" x14ac:dyDescent="0.25">
      <c r="A10" s="65" t="s">
        <v>84</v>
      </c>
      <c r="B10" s="97">
        <f>B9+B8+B7+B6+B5+B3+B4</f>
        <v>140</v>
      </c>
      <c r="C10" s="97">
        <f>C9+C8+C7+C6+C5+C4+C3</f>
        <v>19</v>
      </c>
      <c r="D10" s="97">
        <f>D9+D8+D7+D6+D5+D4+D3</f>
        <v>35</v>
      </c>
      <c r="E10" s="97">
        <f>E9+E8+E7+E6+E5+E4+E3</f>
        <v>20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E314"/>
  <sheetViews>
    <sheetView view="pageBreakPreview" zoomScale="90" zoomScaleNormal="100" zoomScaleSheetLayoutView="90" workbookViewId="0">
      <selection activeCell="D157" sqref="D157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65" t="s">
        <v>140</v>
      </c>
      <c r="B1" s="367"/>
      <c r="C1" s="367"/>
      <c r="D1" s="367"/>
      <c r="E1" s="367"/>
    </row>
    <row r="2" spans="1:5" ht="90.75" customHeight="1" x14ac:dyDescent="0.25">
      <c r="A2" s="27" t="s">
        <v>86</v>
      </c>
      <c r="B2" s="27" t="s">
        <v>245</v>
      </c>
      <c r="C2" s="238" t="s">
        <v>247</v>
      </c>
      <c r="D2" s="27" t="s">
        <v>261</v>
      </c>
      <c r="E2" s="27" t="s">
        <v>141</v>
      </c>
    </row>
    <row r="3" spans="1:5" ht="18.75" x14ac:dyDescent="0.25">
      <c r="A3" s="131" t="s">
        <v>204</v>
      </c>
      <c r="B3" s="132"/>
      <c r="C3" s="131"/>
      <c r="D3" s="131"/>
      <c r="E3" s="132"/>
    </row>
    <row r="4" spans="1:5" ht="31.5" x14ac:dyDescent="0.25">
      <c r="A4" s="253" t="s">
        <v>391</v>
      </c>
      <c r="B4" s="154">
        <v>44567</v>
      </c>
      <c r="C4" s="150" t="s">
        <v>392</v>
      </c>
      <c r="D4" s="150" t="s">
        <v>393</v>
      </c>
      <c r="E4" s="150" t="s">
        <v>394</v>
      </c>
    </row>
    <row r="5" spans="1:5" ht="110.25" x14ac:dyDescent="0.25">
      <c r="A5" s="165" t="s">
        <v>395</v>
      </c>
      <c r="B5" s="154">
        <v>44610</v>
      </c>
      <c r="C5" s="165" t="s">
        <v>282</v>
      </c>
      <c r="D5" s="165" t="s">
        <v>396</v>
      </c>
      <c r="E5" s="165" t="s">
        <v>397</v>
      </c>
    </row>
    <row r="6" spans="1:5" ht="31.5" x14ac:dyDescent="0.25">
      <c r="A6" s="165" t="s">
        <v>398</v>
      </c>
      <c r="B6" s="154">
        <v>44619</v>
      </c>
      <c r="C6" s="165" t="s">
        <v>399</v>
      </c>
      <c r="D6" s="165" t="s">
        <v>400</v>
      </c>
      <c r="E6" s="165" t="s">
        <v>401</v>
      </c>
    </row>
    <row r="7" spans="1:5" ht="47.25" x14ac:dyDescent="0.25">
      <c r="A7" s="165" t="s">
        <v>402</v>
      </c>
      <c r="B7" s="154">
        <v>44614</v>
      </c>
      <c r="C7" s="165" t="s">
        <v>403</v>
      </c>
      <c r="D7" s="165" t="s">
        <v>404</v>
      </c>
      <c r="E7" s="165" t="s">
        <v>405</v>
      </c>
    </row>
    <row r="8" spans="1:5" ht="31.5" x14ac:dyDescent="0.25">
      <c r="A8" s="165" t="s">
        <v>406</v>
      </c>
      <c r="B8" s="154">
        <v>44604</v>
      </c>
      <c r="C8" s="165" t="s">
        <v>407</v>
      </c>
      <c r="D8" s="165" t="s">
        <v>408</v>
      </c>
      <c r="E8" s="165" t="s">
        <v>409</v>
      </c>
    </row>
    <row r="9" spans="1:5" ht="47.25" x14ac:dyDescent="0.25">
      <c r="A9" s="165" t="s">
        <v>410</v>
      </c>
      <c r="B9" s="154">
        <v>44661</v>
      </c>
      <c r="C9" s="165" t="s">
        <v>411</v>
      </c>
      <c r="D9" s="165" t="s">
        <v>412</v>
      </c>
      <c r="E9" s="165" t="s">
        <v>413</v>
      </c>
    </row>
    <row r="10" spans="1:5" ht="110.25" x14ac:dyDescent="0.25">
      <c r="A10" s="165" t="s">
        <v>414</v>
      </c>
      <c r="B10" s="154">
        <v>44673</v>
      </c>
      <c r="C10" s="165" t="s">
        <v>399</v>
      </c>
      <c r="D10" s="165" t="s">
        <v>415</v>
      </c>
      <c r="E10" s="165" t="s">
        <v>416</v>
      </c>
    </row>
    <row r="11" spans="1:5" ht="31.5" x14ac:dyDescent="0.25">
      <c r="A11" s="165" t="s">
        <v>417</v>
      </c>
      <c r="B11" s="272" t="s">
        <v>418</v>
      </c>
      <c r="C11" s="165" t="s">
        <v>399</v>
      </c>
      <c r="D11" s="165" t="s">
        <v>419</v>
      </c>
      <c r="E11" s="165" t="s">
        <v>420</v>
      </c>
    </row>
    <row r="12" spans="1:5" ht="31.5" x14ac:dyDescent="0.25">
      <c r="A12" s="165" t="s">
        <v>421</v>
      </c>
      <c r="B12" s="272" t="s">
        <v>422</v>
      </c>
      <c r="C12" s="165" t="s">
        <v>399</v>
      </c>
      <c r="D12" s="165" t="s">
        <v>423</v>
      </c>
      <c r="E12" s="165" t="s">
        <v>424</v>
      </c>
    </row>
    <row r="13" spans="1:5" ht="31.5" x14ac:dyDescent="0.25">
      <c r="A13" s="165" t="s">
        <v>425</v>
      </c>
      <c r="B13" s="272" t="s">
        <v>742</v>
      </c>
      <c r="C13" s="165" t="s">
        <v>399</v>
      </c>
      <c r="D13" s="165" t="s">
        <v>404</v>
      </c>
      <c r="E13" s="165" t="s">
        <v>426</v>
      </c>
    </row>
    <row r="14" spans="1:5" ht="63" x14ac:dyDescent="0.25">
      <c r="A14" s="165" t="s">
        <v>427</v>
      </c>
      <c r="B14" s="272">
        <v>44721</v>
      </c>
      <c r="C14" s="165" t="s">
        <v>428</v>
      </c>
      <c r="D14" s="165" t="s">
        <v>429</v>
      </c>
      <c r="E14" s="165" t="s">
        <v>430</v>
      </c>
    </row>
    <row r="15" spans="1:5" ht="31.5" x14ac:dyDescent="0.25">
      <c r="A15" s="165" t="s">
        <v>431</v>
      </c>
      <c r="B15" s="154">
        <v>44696</v>
      </c>
      <c r="C15" s="165" t="s">
        <v>399</v>
      </c>
      <c r="D15" s="165" t="s">
        <v>432</v>
      </c>
      <c r="E15" s="165" t="s">
        <v>433</v>
      </c>
    </row>
    <row r="16" spans="1:5" ht="31.5" x14ac:dyDescent="0.25">
      <c r="A16" s="165" t="s">
        <v>434</v>
      </c>
      <c r="B16" s="154">
        <v>44732</v>
      </c>
      <c r="C16" s="165" t="s">
        <v>399</v>
      </c>
      <c r="D16" s="165" t="s">
        <v>404</v>
      </c>
      <c r="E16" s="165" t="s">
        <v>435</v>
      </c>
    </row>
    <row r="17" spans="1:5" ht="31.5" x14ac:dyDescent="0.25">
      <c r="A17" s="165" t="s">
        <v>436</v>
      </c>
      <c r="B17" s="154">
        <v>44735</v>
      </c>
      <c r="C17" s="165" t="s">
        <v>399</v>
      </c>
      <c r="D17" s="165" t="s">
        <v>404</v>
      </c>
      <c r="E17" s="165" t="s">
        <v>437</v>
      </c>
    </row>
    <row r="18" spans="1:5" ht="47.25" x14ac:dyDescent="0.25">
      <c r="A18" s="165" t="s">
        <v>438</v>
      </c>
      <c r="B18" s="272">
        <v>44713</v>
      </c>
      <c r="C18" s="165" t="s">
        <v>399</v>
      </c>
      <c r="D18" s="165" t="s">
        <v>404</v>
      </c>
      <c r="E18" s="165" t="s">
        <v>439</v>
      </c>
    </row>
    <row r="19" spans="1:5" ht="31.5" x14ac:dyDescent="0.25">
      <c r="A19" s="165" t="s">
        <v>440</v>
      </c>
      <c r="B19" s="272">
        <v>44713</v>
      </c>
      <c r="C19" s="165" t="s">
        <v>399</v>
      </c>
      <c r="D19" s="165" t="s">
        <v>404</v>
      </c>
      <c r="E19" s="165" t="s">
        <v>441</v>
      </c>
    </row>
    <row r="20" spans="1:5" ht="31.5" x14ac:dyDescent="0.25">
      <c r="A20" s="165" t="s">
        <v>442</v>
      </c>
      <c r="B20" s="154">
        <v>44786</v>
      </c>
      <c r="C20" s="165" t="s">
        <v>399</v>
      </c>
      <c r="D20" s="165" t="s">
        <v>404</v>
      </c>
      <c r="E20" s="165" t="s">
        <v>443</v>
      </c>
    </row>
    <row r="21" spans="1:5" ht="31.5" x14ac:dyDescent="0.25">
      <c r="A21" s="165" t="s">
        <v>444</v>
      </c>
      <c r="B21" s="272" t="s">
        <v>741</v>
      </c>
      <c r="C21" s="165" t="s">
        <v>399</v>
      </c>
      <c r="D21" s="165" t="s">
        <v>404</v>
      </c>
      <c r="E21" s="165" t="s">
        <v>445</v>
      </c>
    </row>
    <row r="22" spans="1:5" ht="47.25" x14ac:dyDescent="0.25">
      <c r="A22" s="165" t="s">
        <v>446</v>
      </c>
      <c r="B22" s="272">
        <v>44774</v>
      </c>
      <c r="C22" s="165" t="s">
        <v>399</v>
      </c>
      <c r="D22" s="165" t="s">
        <v>404</v>
      </c>
      <c r="E22" s="165" t="s">
        <v>447</v>
      </c>
    </row>
    <row r="23" spans="1:5" ht="47.25" x14ac:dyDescent="0.25">
      <c r="A23" s="165" t="s">
        <v>448</v>
      </c>
      <c r="B23" s="154">
        <v>44794</v>
      </c>
      <c r="C23" s="165" t="s">
        <v>449</v>
      </c>
      <c r="D23" s="165" t="s">
        <v>450</v>
      </c>
      <c r="E23" s="165" t="s">
        <v>441</v>
      </c>
    </row>
    <row r="24" spans="1:5" ht="31.5" x14ac:dyDescent="0.25">
      <c r="A24" s="165" t="s">
        <v>451</v>
      </c>
      <c r="B24" s="154">
        <v>44840</v>
      </c>
      <c r="C24" s="165" t="s">
        <v>399</v>
      </c>
      <c r="D24" s="165" t="s">
        <v>404</v>
      </c>
      <c r="E24" s="165" t="s">
        <v>452</v>
      </c>
    </row>
    <row r="25" spans="1:5" ht="47.25" x14ac:dyDescent="0.25">
      <c r="A25" s="165" t="s">
        <v>453</v>
      </c>
      <c r="B25" s="154">
        <v>44842</v>
      </c>
      <c r="C25" s="165" t="s">
        <v>454</v>
      </c>
      <c r="D25" s="165" t="s">
        <v>455</v>
      </c>
      <c r="E25" s="165" t="s">
        <v>452</v>
      </c>
    </row>
    <row r="26" spans="1:5" ht="31.5" x14ac:dyDescent="0.25">
      <c r="A26" s="165" t="s">
        <v>456</v>
      </c>
      <c r="B26" s="272">
        <v>44857</v>
      </c>
      <c r="C26" s="165" t="s">
        <v>399</v>
      </c>
      <c r="D26" s="165" t="s">
        <v>457</v>
      </c>
      <c r="E26" s="272" t="s">
        <v>458</v>
      </c>
    </row>
    <row r="27" spans="1:5" ht="18.75" x14ac:dyDescent="0.25">
      <c r="A27" s="128"/>
      <c r="B27" s="128"/>
      <c r="C27" s="128"/>
      <c r="D27" s="128"/>
      <c r="E27" s="128"/>
    </row>
    <row r="28" spans="1:5" ht="18.75" x14ac:dyDescent="0.25">
      <c r="A28" s="67"/>
      <c r="B28" s="67"/>
      <c r="C28" s="67"/>
      <c r="D28" s="67"/>
      <c r="E28" s="67"/>
    </row>
    <row r="29" spans="1:5" ht="15.75" x14ac:dyDescent="0.25">
      <c r="A29" s="150"/>
      <c r="B29" s="154"/>
      <c r="C29" s="154"/>
      <c r="D29" s="154"/>
      <c r="E29" s="150"/>
    </row>
    <row r="30" spans="1:5" ht="15.75" x14ac:dyDescent="0.25">
      <c r="A30" s="150"/>
      <c r="B30" s="154"/>
      <c r="C30" s="154"/>
      <c r="D30" s="154"/>
      <c r="E30" s="150"/>
    </row>
    <row r="31" spans="1:5" ht="18.75" x14ac:dyDescent="0.25">
      <c r="A31" s="131" t="s">
        <v>114</v>
      </c>
      <c r="B31" s="273"/>
      <c r="C31" s="131"/>
      <c r="D31" s="131"/>
      <c r="E31" s="131"/>
    </row>
    <row r="32" spans="1:5" ht="30.75" customHeight="1" x14ac:dyDescent="0.25">
      <c r="A32" s="165" t="s">
        <v>459</v>
      </c>
      <c r="B32" s="154">
        <v>44584</v>
      </c>
      <c r="C32" s="165" t="s">
        <v>399</v>
      </c>
      <c r="D32" s="165" t="s">
        <v>460</v>
      </c>
      <c r="E32" s="165" t="s">
        <v>461</v>
      </c>
    </row>
    <row r="33" spans="1:5" ht="30.75" customHeight="1" x14ac:dyDescent="0.25">
      <c r="A33" s="253" t="s">
        <v>462</v>
      </c>
      <c r="B33" s="154">
        <v>44636</v>
      </c>
      <c r="C33" s="150" t="s">
        <v>282</v>
      </c>
      <c r="D33" s="150" t="s">
        <v>463</v>
      </c>
      <c r="E33" s="150" t="s">
        <v>464</v>
      </c>
    </row>
    <row r="34" spans="1:5" ht="30.75" customHeight="1" x14ac:dyDescent="0.25">
      <c r="A34" s="253" t="s">
        <v>465</v>
      </c>
      <c r="B34" s="154">
        <v>44660</v>
      </c>
      <c r="C34" s="150" t="s">
        <v>466</v>
      </c>
      <c r="D34" s="150" t="s">
        <v>467</v>
      </c>
      <c r="E34" s="150" t="s">
        <v>468</v>
      </c>
    </row>
    <row r="35" spans="1:5" ht="30.75" customHeight="1" x14ac:dyDescent="0.25">
      <c r="A35" s="253" t="s">
        <v>469</v>
      </c>
      <c r="B35" s="154">
        <v>44675</v>
      </c>
      <c r="C35" s="150" t="s">
        <v>470</v>
      </c>
      <c r="D35" s="150" t="s">
        <v>471</v>
      </c>
      <c r="E35" s="150" t="s">
        <v>472</v>
      </c>
    </row>
    <row r="36" spans="1:5" ht="30.75" customHeight="1" x14ac:dyDescent="0.25">
      <c r="A36" s="253" t="s">
        <v>473</v>
      </c>
      <c r="B36" s="154">
        <v>44705</v>
      </c>
      <c r="C36" s="150" t="s">
        <v>470</v>
      </c>
      <c r="D36" s="150" t="s">
        <v>474</v>
      </c>
      <c r="E36" s="150" t="s">
        <v>475</v>
      </c>
    </row>
    <row r="37" spans="1:5" ht="30.75" customHeight="1" x14ac:dyDescent="0.25">
      <c r="A37" s="253" t="s">
        <v>476</v>
      </c>
      <c r="B37" s="154">
        <v>44690</v>
      </c>
      <c r="C37" s="150" t="s">
        <v>477</v>
      </c>
      <c r="D37" s="150" t="s">
        <v>478</v>
      </c>
      <c r="E37" s="150" t="s">
        <v>479</v>
      </c>
    </row>
    <row r="38" spans="1:5" ht="30.75" customHeight="1" x14ac:dyDescent="0.25">
      <c r="A38" s="253" t="s">
        <v>480</v>
      </c>
      <c r="B38" s="154">
        <v>44689</v>
      </c>
      <c r="C38" s="150" t="s">
        <v>282</v>
      </c>
      <c r="D38" s="150" t="s">
        <v>481</v>
      </c>
      <c r="E38" s="150" t="s">
        <v>482</v>
      </c>
    </row>
    <row r="39" spans="1:5" ht="30.75" customHeight="1" x14ac:dyDescent="0.25">
      <c r="A39" s="253" t="s">
        <v>483</v>
      </c>
      <c r="B39" s="154">
        <v>44701</v>
      </c>
      <c r="C39" s="150" t="s">
        <v>282</v>
      </c>
      <c r="D39" s="253" t="s">
        <v>484</v>
      </c>
      <c r="E39" s="150" t="s">
        <v>485</v>
      </c>
    </row>
    <row r="40" spans="1:5" ht="30.75" customHeight="1" x14ac:dyDescent="0.25">
      <c r="A40" s="150" t="s">
        <v>486</v>
      </c>
      <c r="B40" s="154">
        <v>44710</v>
      </c>
      <c r="C40" s="150" t="s">
        <v>282</v>
      </c>
      <c r="D40" s="150" t="s">
        <v>487</v>
      </c>
      <c r="E40" s="150" t="s">
        <v>488</v>
      </c>
    </row>
    <row r="41" spans="1:5" ht="30.75" customHeight="1" x14ac:dyDescent="0.25">
      <c r="A41" s="253" t="s">
        <v>489</v>
      </c>
      <c r="B41" s="154">
        <v>44716</v>
      </c>
      <c r="C41" s="150" t="s">
        <v>490</v>
      </c>
      <c r="D41" s="150" t="s">
        <v>491</v>
      </c>
      <c r="E41" s="150" t="s">
        <v>492</v>
      </c>
    </row>
    <row r="42" spans="1:5" ht="30.75" customHeight="1" x14ac:dyDescent="0.25">
      <c r="A42" s="150" t="s">
        <v>493</v>
      </c>
      <c r="B42" s="154">
        <v>44728</v>
      </c>
      <c r="C42" s="150" t="s">
        <v>494</v>
      </c>
      <c r="D42" s="150" t="s">
        <v>495</v>
      </c>
      <c r="E42" s="150" t="s">
        <v>496</v>
      </c>
    </row>
    <row r="43" spans="1:5" ht="30.75" customHeight="1" x14ac:dyDescent="0.25">
      <c r="A43" s="253" t="s">
        <v>497</v>
      </c>
      <c r="B43" s="154">
        <v>44730</v>
      </c>
      <c r="C43" s="150" t="s">
        <v>498</v>
      </c>
      <c r="D43" s="150" t="s">
        <v>499</v>
      </c>
      <c r="E43" s="150" t="s">
        <v>500</v>
      </c>
    </row>
    <row r="44" spans="1:5" ht="30.75" customHeight="1" x14ac:dyDescent="0.25">
      <c r="A44" s="253" t="s">
        <v>501</v>
      </c>
      <c r="B44" s="154" t="s">
        <v>502</v>
      </c>
      <c r="C44" s="150" t="s">
        <v>503</v>
      </c>
      <c r="D44" s="150" t="s">
        <v>415</v>
      </c>
      <c r="E44" s="150" t="s">
        <v>504</v>
      </c>
    </row>
    <row r="45" spans="1:5" ht="30.75" customHeight="1" x14ac:dyDescent="0.25">
      <c r="A45" s="253" t="s">
        <v>505</v>
      </c>
      <c r="B45" s="154">
        <v>44682</v>
      </c>
      <c r="C45" s="150" t="s">
        <v>399</v>
      </c>
      <c r="D45" s="150" t="s">
        <v>404</v>
      </c>
      <c r="E45" s="150" t="s">
        <v>506</v>
      </c>
    </row>
    <row r="46" spans="1:5" ht="30.75" customHeight="1" x14ac:dyDescent="0.25">
      <c r="A46" s="253" t="s">
        <v>507</v>
      </c>
      <c r="B46" s="154">
        <v>44853</v>
      </c>
      <c r="C46" s="150" t="s">
        <v>282</v>
      </c>
      <c r="D46" s="150" t="s">
        <v>508</v>
      </c>
      <c r="E46" s="150" t="s">
        <v>509</v>
      </c>
    </row>
    <row r="47" spans="1:5" ht="30.75" customHeight="1" x14ac:dyDescent="0.25">
      <c r="A47" s="165" t="s">
        <v>510</v>
      </c>
      <c r="B47" s="154">
        <v>44836</v>
      </c>
      <c r="C47" s="165" t="s">
        <v>399</v>
      </c>
      <c r="D47" s="274" t="s">
        <v>511</v>
      </c>
      <c r="E47" s="165" t="s">
        <v>512</v>
      </c>
    </row>
    <row r="48" spans="1:5" ht="15.75" customHeight="1" x14ac:dyDescent="0.25">
      <c r="A48" s="150"/>
      <c r="B48" s="154"/>
      <c r="C48" s="150"/>
      <c r="D48" s="150"/>
      <c r="E48" s="150"/>
    </row>
    <row r="49" spans="1:5" ht="15.75" customHeight="1" x14ac:dyDescent="0.25">
      <c r="A49" s="150"/>
      <c r="B49" s="154"/>
      <c r="C49" s="150"/>
      <c r="D49" s="150"/>
      <c r="E49" s="150"/>
    </row>
    <row r="50" spans="1:5" ht="15.75" customHeight="1" x14ac:dyDescent="0.25">
      <c r="A50" s="150"/>
      <c r="B50" s="154"/>
      <c r="C50" s="150"/>
      <c r="D50" s="150"/>
      <c r="E50" s="150"/>
    </row>
    <row r="51" spans="1:5" ht="15.75" customHeight="1" x14ac:dyDescent="0.25">
      <c r="A51" s="150"/>
      <c r="B51" s="154"/>
      <c r="C51" s="150"/>
      <c r="D51" s="150"/>
      <c r="E51" s="150"/>
    </row>
    <row r="52" spans="1:5" ht="15.75" customHeight="1" x14ac:dyDescent="0.25">
      <c r="A52" s="150"/>
      <c r="B52" s="154"/>
      <c r="C52" s="150"/>
      <c r="D52" s="150"/>
      <c r="E52" s="150"/>
    </row>
    <row r="53" spans="1:5" ht="19.5" customHeight="1" x14ac:dyDescent="0.25">
      <c r="A53" s="237" t="s">
        <v>218</v>
      </c>
      <c r="B53" s="236"/>
      <c r="C53" s="235"/>
      <c r="D53" s="235"/>
      <c r="E53" s="235"/>
    </row>
    <row r="54" spans="1:5" ht="49.5" customHeight="1" x14ac:dyDescent="0.25">
      <c r="A54" s="275" t="s">
        <v>513</v>
      </c>
      <c r="B54" s="157">
        <v>44640</v>
      </c>
      <c r="C54" s="157" t="s">
        <v>514</v>
      </c>
      <c r="D54" s="269" t="s">
        <v>515</v>
      </c>
      <c r="E54" s="253" t="s">
        <v>516</v>
      </c>
    </row>
    <row r="55" spans="1:5" ht="49.5" customHeight="1" x14ac:dyDescent="0.25">
      <c r="A55" s="275" t="s">
        <v>517</v>
      </c>
      <c r="B55" s="157">
        <v>44654</v>
      </c>
      <c r="C55" s="157" t="s">
        <v>518</v>
      </c>
      <c r="D55" s="253" t="s">
        <v>519</v>
      </c>
      <c r="E55" s="253" t="s">
        <v>520</v>
      </c>
    </row>
    <row r="56" spans="1:5" ht="49.5" customHeight="1" x14ac:dyDescent="0.25">
      <c r="A56" s="150" t="s">
        <v>521</v>
      </c>
      <c r="B56" s="157" t="s">
        <v>522</v>
      </c>
      <c r="C56" s="150" t="s">
        <v>399</v>
      </c>
      <c r="D56" s="253" t="s">
        <v>523</v>
      </c>
      <c r="E56" s="150" t="s">
        <v>524</v>
      </c>
    </row>
    <row r="57" spans="1:5" ht="49.5" customHeight="1" x14ac:dyDescent="0.25">
      <c r="A57" s="150" t="s">
        <v>525</v>
      </c>
      <c r="B57" s="157">
        <v>44816</v>
      </c>
      <c r="C57" s="150" t="s">
        <v>399</v>
      </c>
      <c r="D57" s="253" t="s">
        <v>404</v>
      </c>
      <c r="E57" s="150" t="s">
        <v>526</v>
      </c>
    </row>
    <row r="58" spans="1:5" ht="16.5" customHeight="1" x14ac:dyDescent="0.25">
      <c r="A58" s="150"/>
      <c r="B58" s="157"/>
      <c r="C58" s="150"/>
      <c r="D58" s="150"/>
      <c r="E58" s="150"/>
    </row>
    <row r="59" spans="1:5" ht="16.5" customHeight="1" x14ac:dyDescent="0.25">
      <c r="A59" s="150"/>
      <c r="B59" s="157"/>
      <c r="C59" s="150"/>
      <c r="D59" s="150"/>
      <c r="E59" s="150"/>
    </row>
    <row r="60" spans="1:5" ht="16.5" customHeight="1" x14ac:dyDescent="0.25">
      <c r="A60" s="150"/>
      <c r="B60" s="157"/>
      <c r="C60" s="150"/>
      <c r="D60" s="150"/>
      <c r="E60" s="150"/>
    </row>
    <row r="61" spans="1:5" ht="18.75" x14ac:dyDescent="0.25">
      <c r="A61" s="131" t="s">
        <v>216</v>
      </c>
      <c r="B61" s="273"/>
      <c r="C61" s="131"/>
      <c r="D61" s="131"/>
      <c r="E61" s="131"/>
    </row>
    <row r="62" spans="1:5" ht="43.5" customHeight="1" x14ac:dyDescent="0.25">
      <c r="A62" s="165" t="s">
        <v>527</v>
      </c>
      <c r="B62" s="154" t="s">
        <v>528</v>
      </c>
      <c r="C62" s="165" t="s">
        <v>529</v>
      </c>
      <c r="D62" s="165" t="s">
        <v>530</v>
      </c>
      <c r="E62" s="165" t="s">
        <v>531</v>
      </c>
    </row>
    <row r="63" spans="1:5" ht="43.5" customHeight="1" x14ac:dyDescent="0.25">
      <c r="A63" s="253" t="s">
        <v>532</v>
      </c>
      <c r="B63" s="164">
        <v>44567</v>
      </c>
      <c r="C63" s="165" t="s">
        <v>399</v>
      </c>
      <c r="D63" s="270" t="s">
        <v>533</v>
      </c>
      <c r="E63" s="165" t="s">
        <v>534</v>
      </c>
    </row>
    <row r="64" spans="1:5" ht="43.5" customHeight="1" x14ac:dyDescent="0.25">
      <c r="A64" s="165" t="s">
        <v>535</v>
      </c>
      <c r="B64" s="154">
        <v>44590</v>
      </c>
      <c r="C64" s="165" t="s">
        <v>529</v>
      </c>
      <c r="D64" s="271" t="s">
        <v>536</v>
      </c>
      <c r="E64" s="165" t="s">
        <v>537</v>
      </c>
    </row>
    <row r="65" spans="1:5" ht="43.5" customHeight="1" x14ac:dyDescent="0.25">
      <c r="A65" s="165" t="s">
        <v>538</v>
      </c>
      <c r="B65" s="154">
        <v>44611</v>
      </c>
      <c r="C65" s="165" t="s">
        <v>399</v>
      </c>
      <c r="D65" s="271" t="s">
        <v>539</v>
      </c>
      <c r="E65" s="165" t="s">
        <v>540</v>
      </c>
    </row>
    <row r="66" spans="1:5" ht="43.5" customHeight="1" x14ac:dyDescent="0.25">
      <c r="A66" s="165" t="s">
        <v>541</v>
      </c>
      <c r="B66" s="154">
        <v>44619</v>
      </c>
      <c r="C66" s="165" t="s">
        <v>399</v>
      </c>
      <c r="D66" s="271" t="s">
        <v>542</v>
      </c>
      <c r="E66" s="165" t="s">
        <v>543</v>
      </c>
    </row>
    <row r="67" spans="1:5" ht="43.5" customHeight="1" x14ac:dyDescent="0.25">
      <c r="A67" s="253" t="s">
        <v>544</v>
      </c>
      <c r="B67" s="154" t="s">
        <v>545</v>
      </c>
      <c r="C67" s="150" t="s">
        <v>399</v>
      </c>
      <c r="D67" s="150" t="s">
        <v>546</v>
      </c>
      <c r="E67" s="150" t="s">
        <v>547</v>
      </c>
    </row>
    <row r="68" spans="1:5" ht="43.5" customHeight="1" x14ac:dyDescent="0.25">
      <c r="A68" s="253" t="s">
        <v>548</v>
      </c>
      <c r="B68" s="154">
        <v>44642</v>
      </c>
      <c r="C68" s="150" t="s">
        <v>399</v>
      </c>
      <c r="D68" s="253" t="s">
        <v>549</v>
      </c>
      <c r="E68" s="150" t="s">
        <v>550</v>
      </c>
    </row>
    <row r="69" spans="1:5" ht="43.5" customHeight="1" x14ac:dyDescent="0.25">
      <c r="A69" s="253" t="s">
        <v>551</v>
      </c>
      <c r="B69" s="154">
        <v>44640</v>
      </c>
      <c r="C69" s="150" t="s">
        <v>399</v>
      </c>
      <c r="D69" s="150" t="s">
        <v>552</v>
      </c>
      <c r="E69" s="150" t="s">
        <v>553</v>
      </c>
    </row>
    <row r="70" spans="1:5" ht="43.5" customHeight="1" x14ac:dyDescent="0.25">
      <c r="A70" s="253" t="s">
        <v>554</v>
      </c>
      <c r="B70" s="276">
        <v>44661</v>
      </c>
      <c r="C70" s="150" t="s">
        <v>399</v>
      </c>
      <c r="D70" s="253" t="s">
        <v>523</v>
      </c>
      <c r="E70" s="150" t="s">
        <v>555</v>
      </c>
    </row>
    <row r="71" spans="1:5" ht="43.5" customHeight="1" x14ac:dyDescent="0.25">
      <c r="A71" s="253" t="s">
        <v>556</v>
      </c>
      <c r="B71" s="150" t="s">
        <v>557</v>
      </c>
      <c r="C71" s="150" t="s">
        <v>399</v>
      </c>
      <c r="D71" s="253" t="s">
        <v>558</v>
      </c>
      <c r="E71" s="150" t="s">
        <v>559</v>
      </c>
    </row>
    <row r="72" spans="1:5" ht="43.5" customHeight="1" x14ac:dyDescent="0.25">
      <c r="A72" s="253" t="s">
        <v>560</v>
      </c>
      <c r="B72" s="158" t="s">
        <v>561</v>
      </c>
      <c r="C72" s="158" t="s">
        <v>399</v>
      </c>
      <c r="D72" s="158" t="s">
        <v>562</v>
      </c>
      <c r="E72" s="150" t="s">
        <v>563</v>
      </c>
    </row>
    <row r="73" spans="1:5" ht="43.5" customHeight="1" x14ac:dyDescent="0.25">
      <c r="A73" s="150" t="s">
        <v>564</v>
      </c>
      <c r="B73" s="154">
        <v>44672</v>
      </c>
      <c r="C73" s="150" t="s">
        <v>399</v>
      </c>
      <c r="D73" s="150" t="s">
        <v>565</v>
      </c>
      <c r="E73" s="150" t="s">
        <v>566</v>
      </c>
    </row>
    <row r="74" spans="1:5" ht="43.5" customHeight="1" x14ac:dyDescent="0.25">
      <c r="A74" s="150" t="s">
        <v>567</v>
      </c>
      <c r="B74" s="277">
        <v>44652</v>
      </c>
      <c r="C74" s="158" t="s">
        <v>399</v>
      </c>
      <c r="D74" s="158" t="s">
        <v>568</v>
      </c>
      <c r="E74" s="150" t="s">
        <v>569</v>
      </c>
    </row>
    <row r="75" spans="1:5" ht="43.5" customHeight="1" x14ac:dyDescent="0.25">
      <c r="A75" s="150" t="s">
        <v>570</v>
      </c>
      <c r="B75" s="276">
        <v>44660</v>
      </c>
      <c r="C75" s="150" t="s">
        <v>282</v>
      </c>
      <c r="D75" s="150" t="s">
        <v>571</v>
      </c>
      <c r="E75" s="150" t="s">
        <v>572</v>
      </c>
    </row>
    <row r="76" spans="1:5" ht="43.5" customHeight="1" x14ac:dyDescent="0.25">
      <c r="A76" s="150" t="s">
        <v>573</v>
      </c>
      <c r="B76" s="154">
        <v>44721</v>
      </c>
      <c r="C76" s="150" t="s">
        <v>574</v>
      </c>
      <c r="D76" s="253" t="s">
        <v>575</v>
      </c>
      <c r="E76" s="150" t="s">
        <v>576</v>
      </c>
    </row>
    <row r="77" spans="1:5" ht="43.5" customHeight="1" x14ac:dyDescent="0.25">
      <c r="A77" s="253" t="s">
        <v>577</v>
      </c>
      <c r="B77" s="276">
        <v>44724</v>
      </c>
      <c r="C77" s="150" t="s">
        <v>578</v>
      </c>
      <c r="D77" s="150" t="s">
        <v>579</v>
      </c>
      <c r="E77" s="150" t="s">
        <v>580</v>
      </c>
    </row>
    <row r="78" spans="1:5" ht="43.5" customHeight="1" x14ac:dyDescent="0.25">
      <c r="A78" s="150" t="s">
        <v>581</v>
      </c>
      <c r="B78" s="282">
        <v>44713</v>
      </c>
      <c r="C78" s="150" t="s">
        <v>582</v>
      </c>
      <c r="D78" s="150" t="s">
        <v>575</v>
      </c>
      <c r="E78" s="150" t="s">
        <v>583</v>
      </c>
    </row>
    <row r="79" spans="1:5" ht="43.5" customHeight="1" x14ac:dyDescent="0.25">
      <c r="A79" s="150" t="s">
        <v>584</v>
      </c>
      <c r="B79" s="154">
        <v>44754</v>
      </c>
      <c r="C79" s="150" t="s">
        <v>399</v>
      </c>
      <c r="D79" s="150" t="s">
        <v>585</v>
      </c>
      <c r="E79" s="150" t="s">
        <v>586</v>
      </c>
    </row>
    <row r="80" spans="1:5" ht="43.5" customHeight="1" x14ac:dyDescent="0.25">
      <c r="A80" s="150" t="s">
        <v>587</v>
      </c>
      <c r="B80" s="154">
        <v>44814</v>
      </c>
      <c r="C80" s="150" t="s">
        <v>588</v>
      </c>
      <c r="D80" s="253" t="s">
        <v>523</v>
      </c>
      <c r="E80" s="150" t="s">
        <v>589</v>
      </c>
    </row>
    <row r="81" spans="1:5" ht="43.5" customHeight="1" x14ac:dyDescent="0.25">
      <c r="A81" s="253" t="s">
        <v>590</v>
      </c>
      <c r="B81" s="154">
        <v>44815</v>
      </c>
      <c r="C81" s="150" t="s">
        <v>591</v>
      </c>
      <c r="D81" s="150" t="s">
        <v>592</v>
      </c>
      <c r="E81" s="150" t="s">
        <v>593</v>
      </c>
    </row>
    <row r="82" spans="1:5" ht="43.5" customHeight="1" x14ac:dyDescent="0.25">
      <c r="A82" s="150" t="s">
        <v>525</v>
      </c>
      <c r="B82" s="154">
        <v>44816</v>
      </c>
      <c r="C82" s="150" t="s">
        <v>399</v>
      </c>
      <c r="D82" s="150"/>
      <c r="E82" s="150" t="s">
        <v>594</v>
      </c>
    </row>
    <row r="83" spans="1:5" ht="43.5" customHeight="1" x14ac:dyDescent="0.25">
      <c r="A83" s="150" t="s">
        <v>595</v>
      </c>
      <c r="B83" s="276">
        <v>44835</v>
      </c>
      <c r="C83" s="150" t="s">
        <v>399</v>
      </c>
      <c r="D83" s="150" t="s">
        <v>596</v>
      </c>
      <c r="E83" s="150" t="s">
        <v>597</v>
      </c>
    </row>
    <row r="84" spans="1:5" ht="43.5" customHeight="1" x14ac:dyDescent="0.25">
      <c r="A84" s="150" t="s">
        <v>598</v>
      </c>
      <c r="B84" s="154">
        <v>44835</v>
      </c>
      <c r="C84" s="150" t="s">
        <v>399</v>
      </c>
      <c r="D84" s="150" t="s">
        <v>599</v>
      </c>
      <c r="E84" s="150" t="s">
        <v>600</v>
      </c>
    </row>
    <row r="85" spans="1:5" ht="43.5" customHeight="1" x14ac:dyDescent="0.25">
      <c r="A85" s="150" t="s">
        <v>601</v>
      </c>
      <c r="B85" s="154" t="s">
        <v>602</v>
      </c>
      <c r="C85" s="150" t="s">
        <v>399</v>
      </c>
      <c r="D85" s="150" t="s">
        <v>603</v>
      </c>
      <c r="E85" s="150" t="s">
        <v>604</v>
      </c>
    </row>
    <row r="86" spans="1:5" ht="43.5" customHeight="1" x14ac:dyDescent="0.25">
      <c r="A86" s="150" t="s">
        <v>605</v>
      </c>
      <c r="B86" s="154">
        <v>44844</v>
      </c>
      <c r="C86" s="150" t="s">
        <v>606</v>
      </c>
      <c r="D86" s="150" t="s">
        <v>607</v>
      </c>
      <c r="E86" s="150" t="s">
        <v>608</v>
      </c>
    </row>
    <row r="87" spans="1:5" ht="43.5" customHeight="1" x14ac:dyDescent="0.25">
      <c r="A87" s="150" t="s">
        <v>609</v>
      </c>
      <c r="B87" s="154">
        <v>44850</v>
      </c>
      <c r="C87" s="150" t="s">
        <v>399</v>
      </c>
      <c r="D87" s="150" t="s">
        <v>610</v>
      </c>
      <c r="E87" s="150" t="s">
        <v>611</v>
      </c>
    </row>
    <row r="88" spans="1:5" ht="43.5" customHeight="1" x14ac:dyDescent="0.25">
      <c r="A88" s="150" t="s">
        <v>612</v>
      </c>
      <c r="B88" s="154">
        <v>44861</v>
      </c>
      <c r="C88" s="150" t="s">
        <v>399</v>
      </c>
      <c r="D88" s="150" t="s">
        <v>613</v>
      </c>
      <c r="E88" s="150" t="s">
        <v>614</v>
      </c>
    </row>
    <row r="89" spans="1:5" ht="43.5" customHeight="1" x14ac:dyDescent="0.25">
      <c r="A89" s="150" t="s">
        <v>615</v>
      </c>
      <c r="B89" s="154">
        <v>44863</v>
      </c>
      <c r="C89" s="150" t="s">
        <v>399</v>
      </c>
      <c r="D89" s="150" t="s">
        <v>616</v>
      </c>
      <c r="E89" s="150" t="s">
        <v>617</v>
      </c>
    </row>
    <row r="90" spans="1:5" ht="19.5" customHeight="1" x14ac:dyDescent="0.25">
      <c r="A90" s="150"/>
      <c r="B90" s="154"/>
      <c r="C90" s="150"/>
      <c r="D90" s="150"/>
      <c r="E90" s="150"/>
    </row>
    <row r="91" spans="1:5" ht="14.25" customHeight="1" x14ac:dyDescent="0.25">
      <c r="A91" s="150"/>
      <c r="B91" s="154"/>
      <c r="C91" s="150"/>
      <c r="D91" s="150"/>
      <c r="E91" s="150"/>
    </row>
    <row r="92" spans="1:5" ht="18" customHeight="1" x14ac:dyDescent="0.25">
      <c r="A92" s="150"/>
      <c r="B92" s="154"/>
      <c r="C92" s="150"/>
      <c r="D92" s="150"/>
      <c r="E92" s="150"/>
    </row>
    <row r="93" spans="1:5" ht="16.5" customHeight="1" x14ac:dyDescent="0.25">
      <c r="A93" s="150"/>
      <c r="B93" s="154"/>
      <c r="C93" s="150"/>
      <c r="D93" s="150"/>
      <c r="E93" s="150"/>
    </row>
    <row r="94" spans="1:5" ht="18.75" customHeight="1" x14ac:dyDescent="0.25">
      <c r="A94" s="131" t="s">
        <v>217</v>
      </c>
      <c r="B94" s="273"/>
      <c r="C94" s="131"/>
      <c r="D94" s="131"/>
      <c r="E94" s="131"/>
    </row>
    <row r="95" spans="1:5" ht="30.75" customHeight="1" x14ac:dyDescent="0.25">
      <c r="A95" s="253" t="s">
        <v>618</v>
      </c>
      <c r="B95" s="157">
        <v>44577</v>
      </c>
      <c r="C95" s="150" t="s">
        <v>619</v>
      </c>
      <c r="D95" s="150" t="s">
        <v>620</v>
      </c>
      <c r="E95" s="150" t="s">
        <v>621</v>
      </c>
    </row>
    <row r="96" spans="1:5" ht="30.75" customHeight="1" x14ac:dyDescent="0.25">
      <c r="A96" s="253" t="s">
        <v>622</v>
      </c>
      <c r="B96" s="157">
        <v>44598</v>
      </c>
      <c r="C96" s="150" t="s">
        <v>623</v>
      </c>
      <c r="D96" s="278"/>
      <c r="E96" s="150" t="s">
        <v>624</v>
      </c>
    </row>
    <row r="97" spans="1:5" ht="30.75" customHeight="1" x14ac:dyDescent="0.25">
      <c r="A97" s="253" t="s">
        <v>625</v>
      </c>
      <c r="B97" s="157" t="s">
        <v>626</v>
      </c>
      <c r="C97" s="150" t="s">
        <v>399</v>
      </c>
      <c r="D97" s="253" t="s">
        <v>627</v>
      </c>
      <c r="E97" s="150" t="s">
        <v>628</v>
      </c>
    </row>
    <row r="98" spans="1:5" ht="30.75" customHeight="1" x14ac:dyDescent="0.25">
      <c r="A98" s="253" t="s">
        <v>629</v>
      </c>
      <c r="B98" s="157" t="s">
        <v>422</v>
      </c>
      <c r="C98" s="150" t="s">
        <v>630</v>
      </c>
      <c r="D98" s="278"/>
      <c r="E98" s="278"/>
    </row>
    <row r="99" spans="1:5" ht="30.75" customHeight="1" x14ac:dyDescent="0.25">
      <c r="A99" s="253" t="s">
        <v>631</v>
      </c>
      <c r="B99" s="157">
        <v>44703</v>
      </c>
      <c r="C99" s="150" t="s">
        <v>399</v>
      </c>
      <c r="D99" s="253" t="s">
        <v>558</v>
      </c>
      <c r="E99" s="150" t="s">
        <v>632</v>
      </c>
    </row>
    <row r="100" spans="1:5" ht="30.75" customHeight="1" x14ac:dyDescent="0.25">
      <c r="A100" s="253" t="s">
        <v>633</v>
      </c>
      <c r="B100" s="157">
        <v>44792</v>
      </c>
      <c r="C100" s="150" t="s">
        <v>634</v>
      </c>
      <c r="D100" s="150" t="s">
        <v>635</v>
      </c>
      <c r="E100" s="150" t="s">
        <v>636</v>
      </c>
    </row>
    <row r="101" spans="1:5" ht="30.75" customHeight="1" x14ac:dyDescent="0.25">
      <c r="A101" s="253" t="s">
        <v>637</v>
      </c>
      <c r="B101" s="157">
        <v>44793</v>
      </c>
      <c r="C101" s="150" t="s">
        <v>399</v>
      </c>
      <c r="D101" s="253" t="s">
        <v>558</v>
      </c>
      <c r="E101" s="150" t="s">
        <v>638</v>
      </c>
    </row>
    <row r="102" spans="1:5" ht="30.75" customHeight="1" x14ac:dyDescent="0.25">
      <c r="A102" s="253" t="s">
        <v>639</v>
      </c>
      <c r="B102" s="157" t="s">
        <v>640</v>
      </c>
      <c r="C102" s="150" t="s">
        <v>630</v>
      </c>
      <c r="D102" s="150" t="s">
        <v>641</v>
      </c>
      <c r="E102" s="150" t="s">
        <v>642</v>
      </c>
    </row>
    <row r="103" spans="1:5" ht="30.75" customHeight="1" x14ac:dyDescent="0.25">
      <c r="A103" s="253" t="s">
        <v>639</v>
      </c>
      <c r="B103" s="157" t="s">
        <v>643</v>
      </c>
      <c r="C103" s="150" t="s">
        <v>644</v>
      </c>
      <c r="D103" s="150" t="s">
        <v>645</v>
      </c>
      <c r="E103" s="150" t="s">
        <v>642</v>
      </c>
    </row>
    <row r="104" spans="1:5" ht="30.75" customHeight="1" x14ac:dyDescent="0.25">
      <c r="A104" s="253" t="s">
        <v>646</v>
      </c>
      <c r="B104" s="150" t="s">
        <v>647</v>
      </c>
      <c r="C104" s="150" t="s">
        <v>644</v>
      </c>
      <c r="D104" s="150" t="s">
        <v>648</v>
      </c>
      <c r="E104" s="150" t="s">
        <v>649</v>
      </c>
    </row>
    <row r="105" spans="1:5" ht="30.75" customHeight="1" x14ac:dyDescent="0.25">
      <c r="A105" s="150" t="s">
        <v>646</v>
      </c>
      <c r="B105" s="157" t="s">
        <v>647</v>
      </c>
      <c r="C105" s="150" t="s">
        <v>644</v>
      </c>
      <c r="D105" s="253" t="s">
        <v>650</v>
      </c>
      <c r="E105" s="150" t="s">
        <v>649</v>
      </c>
    </row>
    <row r="106" spans="1:5" ht="30.75" customHeight="1" x14ac:dyDescent="0.25">
      <c r="A106" s="150" t="s">
        <v>651</v>
      </c>
      <c r="B106" s="157">
        <v>44864</v>
      </c>
      <c r="C106" s="150" t="s">
        <v>652</v>
      </c>
      <c r="D106" s="253" t="s">
        <v>653</v>
      </c>
      <c r="E106" s="150" t="s">
        <v>654</v>
      </c>
    </row>
    <row r="107" spans="1:5" ht="15.75" customHeight="1" x14ac:dyDescent="0.25">
      <c r="A107" s="150"/>
      <c r="B107" s="150"/>
      <c r="C107" s="150"/>
      <c r="D107" s="150"/>
      <c r="E107" s="150"/>
    </row>
    <row r="108" spans="1:5" ht="15.75" customHeight="1" x14ac:dyDescent="0.25">
      <c r="A108" s="150"/>
      <c r="B108" s="150"/>
      <c r="C108" s="150"/>
      <c r="D108" s="150"/>
      <c r="E108" s="150"/>
    </row>
    <row r="109" spans="1:5" ht="17.25" customHeight="1" x14ac:dyDescent="0.25">
      <c r="A109" s="150"/>
      <c r="B109" s="154"/>
      <c r="C109" s="150"/>
      <c r="D109" s="150"/>
      <c r="E109" s="150"/>
    </row>
    <row r="110" spans="1:5" ht="17.25" customHeight="1" x14ac:dyDescent="0.25">
      <c r="A110" s="169"/>
      <c r="B110" s="150"/>
      <c r="C110" s="169"/>
      <c r="D110" s="169"/>
      <c r="E110" s="279"/>
    </row>
    <row r="111" spans="1:5" ht="18.75" x14ac:dyDescent="0.25">
      <c r="A111" s="67"/>
      <c r="B111" s="67"/>
      <c r="C111" s="67"/>
      <c r="D111" s="67"/>
      <c r="E111" s="67"/>
    </row>
    <row r="112" spans="1:5" ht="18.75" x14ac:dyDescent="0.25">
      <c r="A112" s="131" t="s">
        <v>214</v>
      </c>
      <c r="B112" s="273"/>
      <c r="C112" s="131"/>
      <c r="D112" s="131"/>
      <c r="E112" s="131"/>
    </row>
    <row r="113" spans="1:5" ht="18.75" x14ac:dyDescent="0.25">
      <c r="A113" s="67"/>
      <c r="B113" s="67"/>
      <c r="C113" s="67"/>
      <c r="D113" s="67"/>
      <c r="E113" s="67"/>
    </row>
    <row r="114" spans="1:5" ht="18.75" x14ac:dyDescent="0.25">
      <c r="A114" s="67"/>
      <c r="B114" s="67"/>
      <c r="C114" s="67"/>
      <c r="D114" s="67"/>
      <c r="E114" s="67"/>
    </row>
    <row r="115" spans="1:5" ht="18.75" x14ac:dyDescent="0.25">
      <c r="A115" s="67"/>
      <c r="B115" s="67"/>
      <c r="C115" s="67"/>
      <c r="D115" s="67"/>
      <c r="E115" s="67"/>
    </row>
    <row r="116" spans="1:5" ht="18.75" x14ac:dyDescent="0.25">
      <c r="A116" s="67"/>
      <c r="B116" s="67"/>
      <c r="C116" s="67"/>
      <c r="D116" s="67"/>
      <c r="E116" s="67"/>
    </row>
    <row r="117" spans="1:5" ht="18.75" x14ac:dyDescent="0.25">
      <c r="A117" s="67"/>
      <c r="B117" s="67"/>
      <c r="C117" s="67"/>
      <c r="D117" s="67"/>
      <c r="E117" s="67"/>
    </row>
    <row r="118" spans="1:5" ht="18.75" x14ac:dyDescent="0.25">
      <c r="A118" s="67"/>
      <c r="B118" s="67"/>
      <c r="C118" s="67"/>
      <c r="D118" s="67"/>
      <c r="E118" s="67"/>
    </row>
    <row r="119" spans="1:5" ht="18.75" x14ac:dyDescent="0.25">
      <c r="A119" s="67"/>
      <c r="B119" s="67"/>
      <c r="C119" s="67"/>
      <c r="D119" s="67"/>
      <c r="E119" s="67"/>
    </row>
    <row r="120" spans="1:5" ht="18.75" x14ac:dyDescent="0.25">
      <c r="A120" s="67"/>
      <c r="B120" s="67"/>
      <c r="C120" s="67"/>
      <c r="D120" s="67"/>
      <c r="E120" s="67"/>
    </row>
    <row r="121" spans="1:5" ht="18.75" x14ac:dyDescent="0.25">
      <c r="A121" s="67"/>
      <c r="B121" s="67"/>
      <c r="C121" s="67"/>
      <c r="D121" s="67"/>
      <c r="E121" s="67"/>
    </row>
    <row r="122" spans="1:5" ht="18.75" x14ac:dyDescent="0.25">
      <c r="A122" s="67"/>
      <c r="B122" s="67"/>
      <c r="C122" s="67"/>
      <c r="D122" s="67"/>
      <c r="E122" s="67"/>
    </row>
    <row r="123" spans="1:5" ht="18.75" x14ac:dyDescent="0.25">
      <c r="A123" s="67"/>
      <c r="B123" s="67"/>
      <c r="C123" s="67"/>
      <c r="D123" s="67"/>
      <c r="E123" s="67"/>
    </row>
    <row r="124" spans="1:5" ht="18.75" x14ac:dyDescent="0.25">
      <c r="A124" s="131" t="s">
        <v>219</v>
      </c>
      <c r="B124" s="273"/>
      <c r="C124" s="131"/>
      <c r="D124" s="131"/>
      <c r="E124" s="131"/>
    </row>
    <row r="125" spans="1:5" ht="30" customHeight="1" x14ac:dyDescent="0.25">
      <c r="A125" s="253" t="s">
        <v>655</v>
      </c>
      <c r="B125" s="164">
        <v>44567</v>
      </c>
      <c r="C125" s="165" t="s">
        <v>399</v>
      </c>
      <c r="D125" s="165" t="s">
        <v>523</v>
      </c>
      <c r="E125" s="165" t="s">
        <v>656</v>
      </c>
    </row>
    <row r="126" spans="1:5" ht="30" customHeight="1" x14ac:dyDescent="0.25">
      <c r="A126" s="253" t="s">
        <v>657</v>
      </c>
      <c r="B126" s="150" t="s">
        <v>658</v>
      </c>
      <c r="C126" s="150" t="s">
        <v>659</v>
      </c>
      <c r="D126" s="150" t="s">
        <v>660</v>
      </c>
      <c r="E126" s="150" t="s">
        <v>661</v>
      </c>
    </row>
    <row r="127" spans="1:5" ht="30" customHeight="1" x14ac:dyDescent="0.25">
      <c r="A127" s="253" t="s">
        <v>662</v>
      </c>
      <c r="B127" s="150" t="s">
        <v>663</v>
      </c>
      <c r="C127" s="150" t="s">
        <v>399</v>
      </c>
      <c r="D127" s="150" t="s">
        <v>664</v>
      </c>
      <c r="E127" s="150" t="s">
        <v>665</v>
      </c>
    </row>
    <row r="128" spans="1:5" ht="30" customHeight="1" x14ac:dyDescent="0.25">
      <c r="A128" s="253" t="s">
        <v>666</v>
      </c>
      <c r="B128" s="150" t="s">
        <v>663</v>
      </c>
      <c r="C128" s="150" t="s">
        <v>399</v>
      </c>
      <c r="D128" s="150" t="s">
        <v>667</v>
      </c>
      <c r="E128" s="150" t="s">
        <v>668</v>
      </c>
    </row>
    <row r="129" spans="1:5" ht="30" customHeight="1" x14ac:dyDescent="0.25">
      <c r="A129" s="253" t="s">
        <v>669</v>
      </c>
      <c r="B129" s="150" t="s">
        <v>663</v>
      </c>
      <c r="C129" s="150" t="s">
        <v>670</v>
      </c>
      <c r="D129" s="150" t="s">
        <v>404</v>
      </c>
      <c r="E129" s="150" t="s">
        <v>671</v>
      </c>
    </row>
    <row r="130" spans="1:5" ht="30" customHeight="1" x14ac:dyDescent="0.25">
      <c r="A130" s="253" t="s">
        <v>672</v>
      </c>
      <c r="B130" s="276">
        <v>44647</v>
      </c>
      <c r="C130" s="150" t="s">
        <v>399</v>
      </c>
      <c r="D130" s="150" t="s">
        <v>673</v>
      </c>
      <c r="E130" s="150" t="s">
        <v>674</v>
      </c>
    </row>
    <row r="131" spans="1:5" ht="30" customHeight="1" x14ac:dyDescent="0.25">
      <c r="A131" s="253" t="s">
        <v>675</v>
      </c>
      <c r="B131" s="276" t="s">
        <v>676</v>
      </c>
      <c r="C131" s="150" t="s">
        <v>677</v>
      </c>
      <c r="D131" s="280" t="s">
        <v>678</v>
      </c>
      <c r="E131" s="150" t="s">
        <v>679</v>
      </c>
    </row>
    <row r="132" spans="1:5" ht="30" customHeight="1" x14ac:dyDescent="0.25">
      <c r="A132" s="253" t="s">
        <v>680</v>
      </c>
      <c r="B132" s="276">
        <v>44675</v>
      </c>
      <c r="C132" s="150" t="s">
        <v>399</v>
      </c>
      <c r="D132" s="150" t="s">
        <v>681</v>
      </c>
      <c r="E132" s="150" t="s">
        <v>682</v>
      </c>
    </row>
    <row r="133" spans="1:5" ht="30" customHeight="1" x14ac:dyDescent="0.25">
      <c r="A133" s="253" t="s">
        <v>683</v>
      </c>
      <c r="B133" s="276">
        <v>44678</v>
      </c>
      <c r="C133" s="150" t="s">
        <v>399</v>
      </c>
      <c r="D133" s="150" t="s">
        <v>684</v>
      </c>
      <c r="E133" s="150" t="s">
        <v>685</v>
      </c>
    </row>
    <row r="134" spans="1:5" ht="30" customHeight="1" x14ac:dyDescent="0.25">
      <c r="A134" s="253" t="s">
        <v>686</v>
      </c>
      <c r="B134" s="150" t="s">
        <v>687</v>
      </c>
      <c r="C134" s="150" t="s">
        <v>688</v>
      </c>
      <c r="D134" s="150" t="s">
        <v>689</v>
      </c>
      <c r="E134" s="150" t="s">
        <v>690</v>
      </c>
    </row>
    <row r="135" spans="1:5" ht="30" customHeight="1" x14ac:dyDescent="0.25">
      <c r="A135" s="253" t="s">
        <v>691</v>
      </c>
      <c r="B135" s="150" t="s">
        <v>692</v>
      </c>
      <c r="C135" s="150" t="s">
        <v>399</v>
      </c>
      <c r="D135" s="150" t="s">
        <v>693</v>
      </c>
      <c r="E135" s="159" t="s">
        <v>694</v>
      </c>
    </row>
    <row r="136" spans="1:5" ht="30" customHeight="1" x14ac:dyDescent="0.25">
      <c r="A136" s="253" t="s">
        <v>695</v>
      </c>
      <c r="B136" s="154">
        <v>44699</v>
      </c>
      <c r="C136" s="150" t="s">
        <v>696</v>
      </c>
      <c r="D136" s="150" t="s">
        <v>697</v>
      </c>
      <c r="E136" s="159" t="s">
        <v>698</v>
      </c>
    </row>
    <row r="137" spans="1:5" ht="30" customHeight="1" x14ac:dyDescent="0.25">
      <c r="A137" s="253" t="s">
        <v>699</v>
      </c>
      <c r="B137" s="150" t="s">
        <v>700</v>
      </c>
      <c r="C137" s="150" t="s">
        <v>399</v>
      </c>
      <c r="D137" s="150" t="s">
        <v>701</v>
      </c>
      <c r="E137" s="150" t="s">
        <v>702</v>
      </c>
    </row>
    <row r="138" spans="1:5" ht="30" customHeight="1" x14ac:dyDescent="0.25">
      <c r="A138" s="253" t="s">
        <v>703</v>
      </c>
      <c r="B138" s="276">
        <v>44710</v>
      </c>
      <c r="C138" s="150" t="s">
        <v>399</v>
      </c>
      <c r="D138" s="150" t="s">
        <v>523</v>
      </c>
      <c r="E138" s="150" t="s">
        <v>704</v>
      </c>
    </row>
    <row r="139" spans="1:5" ht="30" customHeight="1" x14ac:dyDescent="0.25">
      <c r="A139" s="253" t="s">
        <v>705</v>
      </c>
      <c r="B139" s="276">
        <v>44709</v>
      </c>
      <c r="C139" s="150" t="s">
        <v>399</v>
      </c>
      <c r="D139" s="150" t="s">
        <v>404</v>
      </c>
      <c r="E139" s="150" t="s">
        <v>706</v>
      </c>
    </row>
    <row r="140" spans="1:5" ht="30" customHeight="1" x14ac:dyDescent="0.25">
      <c r="A140" s="253" t="s">
        <v>707</v>
      </c>
      <c r="B140" s="276">
        <v>44850</v>
      </c>
      <c r="C140" s="150" t="s">
        <v>708</v>
      </c>
      <c r="D140" s="150" t="s">
        <v>709</v>
      </c>
      <c r="E140" s="150" t="s">
        <v>710</v>
      </c>
    </row>
    <row r="141" spans="1:5" ht="30" customHeight="1" x14ac:dyDescent="0.25">
      <c r="A141" s="150" t="s">
        <v>711</v>
      </c>
      <c r="B141" s="154">
        <v>44857</v>
      </c>
      <c r="C141" s="150" t="s">
        <v>670</v>
      </c>
      <c r="D141" s="150" t="s">
        <v>712</v>
      </c>
      <c r="E141" s="150" t="s">
        <v>713</v>
      </c>
    </row>
    <row r="142" spans="1:5" ht="16.5" customHeight="1" x14ac:dyDescent="0.25">
      <c r="A142" s="150" t="s">
        <v>743</v>
      </c>
      <c r="B142" s="154">
        <v>44869</v>
      </c>
      <c r="C142" s="150" t="s">
        <v>744</v>
      </c>
      <c r="D142" s="280" t="s">
        <v>745</v>
      </c>
      <c r="E142" s="150" t="s">
        <v>746</v>
      </c>
    </row>
    <row r="143" spans="1:5" ht="16.5" customHeight="1" x14ac:dyDescent="0.25">
      <c r="A143" s="150"/>
      <c r="B143" s="154"/>
      <c r="C143" s="150"/>
      <c r="D143" s="150"/>
      <c r="E143" s="150"/>
    </row>
    <row r="144" spans="1:5" ht="16.5" customHeight="1" x14ac:dyDescent="0.25">
      <c r="A144" s="150"/>
      <c r="B144" s="154"/>
      <c r="C144" s="150"/>
      <c r="D144" s="150"/>
      <c r="E144" s="150"/>
    </row>
    <row r="145" spans="1:5" ht="19.5" customHeight="1" x14ac:dyDescent="0.25">
      <c r="A145" s="150"/>
      <c r="B145" s="150"/>
      <c r="C145" s="150"/>
      <c r="D145" s="150"/>
      <c r="E145" s="150"/>
    </row>
    <row r="146" spans="1:5" ht="18.75" customHeight="1" x14ac:dyDescent="0.25">
      <c r="A146" s="150"/>
      <c r="B146" s="154"/>
      <c r="C146" s="150"/>
      <c r="D146" s="150"/>
      <c r="E146" s="150"/>
    </row>
    <row r="147" spans="1:5" ht="18" customHeight="1" x14ac:dyDescent="0.25">
      <c r="A147" s="150"/>
      <c r="B147" s="154"/>
      <c r="C147" s="150"/>
      <c r="D147" s="150"/>
      <c r="E147" s="150"/>
    </row>
    <row r="148" spans="1:5" ht="15" customHeight="1" x14ac:dyDescent="0.25">
      <c r="A148" s="150"/>
      <c r="B148" s="154"/>
      <c r="C148" s="150"/>
      <c r="D148" s="150"/>
      <c r="E148" s="150"/>
    </row>
    <row r="149" spans="1:5" ht="18.75" x14ac:dyDescent="0.25">
      <c r="A149" s="131" t="s">
        <v>215</v>
      </c>
      <c r="B149" s="273"/>
      <c r="C149" s="131"/>
      <c r="D149" s="131"/>
      <c r="E149" s="131"/>
    </row>
    <row r="150" spans="1:5" ht="30.75" customHeight="1" x14ac:dyDescent="0.25">
      <c r="A150" s="150" t="s">
        <v>714</v>
      </c>
      <c r="B150" s="154">
        <v>44575</v>
      </c>
      <c r="C150" s="150" t="s">
        <v>715</v>
      </c>
      <c r="D150" s="150" t="s">
        <v>716</v>
      </c>
      <c r="E150" s="150" t="s">
        <v>717</v>
      </c>
    </row>
    <row r="151" spans="1:5" ht="30.75" customHeight="1" x14ac:dyDescent="0.25">
      <c r="A151" s="253" t="s">
        <v>718</v>
      </c>
      <c r="B151" s="150" t="s">
        <v>719</v>
      </c>
      <c r="C151" s="150" t="s">
        <v>399</v>
      </c>
      <c r="D151" s="150" t="s">
        <v>720</v>
      </c>
      <c r="E151" s="150" t="s">
        <v>721</v>
      </c>
    </row>
    <row r="152" spans="1:5" ht="30.75" customHeight="1" x14ac:dyDescent="0.25">
      <c r="A152" s="253" t="s">
        <v>722</v>
      </c>
      <c r="B152" s="276">
        <v>44632</v>
      </c>
      <c r="C152" s="150" t="s">
        <v>399</v>
      </c>
      <c r="D152" s="150" t="s">
        <v>723</v>
      </c>
      <c r="E152" s="150" t="s">
        <v>724</v>
      </c>
    </row>
    <row r="153" spans="1:5" ht="30.75" customHeight="1" x14ac:dyDescent="0.25">
      <c r="A153" s="253" t="s">
        <v>725</v>
      </c>
      <c r="B153" s="276" t="s">
        <v>726</v>
      </c>
      <c r="C153" s="150" t="s">
        <v>727</v>
      </c>
      <c r="D153" s="150" t="s">
        <v>728</v>
      </c>
      <c r="E153" s="150" t="s">
        <v>729</v>
      </c>
    </row>
    <row r="154" spans="1:5" ht="30.75" customHeight="1" x14ac:dyDescent="0.25">
      <c r="A154" s="253" t="s">
        <v>730</v>
      </c>
      <c r="B154" s="276">
        <v>44684</v>
      </c>
      <c r="C154" s="150" t="s">
        <v>399</v>
      </c>
      <c r="D154" s="150" t="s">
        <v>731</v>
      </c>
      <c r="E154" s="150" t="s">
        <v>732</v>
      </c>
    </row>
    <row r="155" spans="1:5" ht="30.75" customHeight="1" x14ac:dyDescent="0.25">
      <c r="A155" s="253" t="s">
        <v>733</v>
      </c>
      <c r="B155" s="154">
        <v>44862</v>
      </c>
      <c r="C155" s="150" t="s">
        <v>734</v>
      </c>
      <c r="D155" s="150" t="s">
        <v>735</v>
      </c>
      <c r="E155" s="150" t="s">
        <v>736</v>
      </c>
    </row>
    <row r="156" spans="1:5" ht="30.75" customHeight="1" x14ac:dyDescent="0.25">
      <c r="A156" s="150" t="s">
        <v>737</v>
      </c>
      <c r="B156" s="154" t="s">
        <v>738</v>
      </c>
      <c r="C156" s="150" t="s">
        <v>670</v>
      </c>
      <c r="D156" s="150" t="s">
        <v>739</v>
      </c>
      <c r="E156" s="150" t="s">
        <v>740</v>
      </c>
    </row>
    <row r="157" spans="1:5" ht="15.75" customHeight="1" x14ac:dyDescent="0.25">
      <c r="A157" s="281" t="s">
        <v>748</v>
      </c>
      <c r="B157" s="154">
        <v>44871</v>
      </c>
      <c r="C157" s="281" t="s">
        <v>749</v>
      </c>
      <c r="D157" s="150"/>
      <c r="E157" s="150" t="s">
        <v>747</v>
      </c>
    </row>
    <row r="158" spans="1:5" ht="15.75" customHeight="1" x14ac:dyDescent="0.25">
      <c r="A158" s="150"/>
      <c r="B158" s="150"/>
      <c r="C158" s="150"/>
      <c r="D158" s="150"/>
      <c r="E158" s="150"/>
    </row>
    <row r="159" spans="1:5" ht="15.75" customHeight="1" x14ac:dyDescent="0.25">
      <c r="A159" s="150"/>
      <c r="B159" s="150"/>
      <c r="C159" s="150"/>
      <c r="D159" s="150"/>
      <c r="E159" s="150"/>
    </row>
    <row r="160" spans="1:5" ht="15.75" customHeight="1" x14ac:dyDescent="0.25">
      <c r="A160" s="150"/>
      <c r="B160" s="150"/>
      <c r="C160" s="150"/>
      <c r="D160" s="150"/>
      <c r="E160" s="150"/>
    </row>
    <row r="161" spans="1:5" ht="15.75" customHeight="1" x14ac:dyDescent="0.25">
      <c r="A161" s="150"/>
      <c r="B161" s="150"/>
      <c r="C161" s="150"/>
      <c r="D161" s="150"/>
      <c r="E161" s="150"/>
    </row>
    <row r="162" spans="1:5" ht="14.25" customHeight="1" x14ac:dyDescent="0.25">
      <c r="A162" s="150"/>
      <c r="B162" s="154"/>
      <c r="C162" s="150"/>
      <c r="D162" s="150"/>
      <c r="E162" s="150"/>
    </row>
    <row r="163" spans="1:5" x14ac:dyDescent="0.25">
      <c r="A163" s="281"/>
      <c r="B163" s="281"/>
      <c r="C163" s="281"/>
      <c r="D163" s="281"/>
      <c r="E163" s="281"/>
    </row>
    <row r="164" spans="1:5" x14ac:dyDescent="0.25">
      <c r="A164" s="281"/>
      <c r="B164" s="281"/>
      <c r="C164" s="281"/>
      <c r="D164" s="281"/>
      <c r="E164" s="281"/>
    </row>
    <row r="165" spans="1:5" x14ac:dyDescent="0.25">
      <c r="A165" s="281"/>
      <c r="B165" s="281"/>
      <c r="C165" s="281"/>
      <c r="D165" s="281"/>
      <c r="E165" s="281"/>
    </row>
    <row r="166" spans="1:5" x14ac:dyDescent="0.25">
      <c r="A166" s="281"/>
      <c r="B166" s="281"/>
      <c r="C166" s="281"/>
      <c r="D166" s="281"/>
      <c r="E166" s="281"/>
    </row>
    <row r="167" spans="1:5" x14ac:dyDescent="0.25">
      <c r="A167" s="281"/>
      <c r="B167" s="281"/>
      <c r="C167" s="281"/>
      <c r="D167" s="281"/>
      <c r="E167" s="281"/>
    </row>
    <row r="168" spans="1:5" x14ac:dyDescent="0.25">
      <c r="A168" s="281"/>
      <c r="B168" s="281"/>
      <c r="C168" s="281"/>
      <c r="D168" s="281"/>
      <c r="E168" s="281"/>
    </row>
    <row r="169" spans="1:5" x14ac:dyDescent="0.25">
      <c r="A169" s="281"/>
      <c r="B169" s="281"/>
      <c r="C169" s="281"/>
      <c r="D169" s="281"/>
      <c r="E169" s="281"/>
    </row>
    <row r="170" spans="1:5" x14ac:dyDescent="0.25">
      <c r="A170" s="281"/>
      <c r="B170" s="281"/>
      <c r="C170" s="281"/>
      <c r="D170" s="281"/>
      <c r="E170" s="281"/>
    </row>
    <row r="171" spans="1:5" x14ac:dyDescent="0.25">
      <c r="A171" s="281"/>
      <c r="B171" s="281"/>
      <c r="C171" s="281"/>
      <c r="D171" s="281"/>
      <c r="E171" s="281"/>
    </row>
    <row r="172" spans="1:5" x14ac:dyDescent="0.25">
      <c r="A172" s="281"/>
      <c r="B172" s="281"/>
      <c r="C172" s="281"/>
      <c r="D172" s="281"/>
      <c r="E172" s="281"/>
    </row>
    <row r="173" spans="1:5" x14ac:dyDescent="0.25">
      <c r="A173" s="281"/>
      <c r="B173" s="281"/>
      <c r="C173" s="281"/>
      <c r="D173" s="281"/>
      <c r="E173" s="281"/>
    </row>
    <row r="174" spans="1:5" x14ac:dyDescent="0.25">
      <c r="A174" s="281"/>
      <c r="B174" s="281"/>
      <c r="C174" s="281"/>
      <c r="D174" s="281"/>
      <c r="E174" s="281"/>
    </row>
    <row r="175" spans="1:5" x14ac:dyDescent="0.25">
      <c r="A175" s="281"/>
      <c r="B175" s="281"/>
      <c r="C175" s="281"/>
      <c r="D175" s="281"/>
      <c r="E175" s="281"/>
    </row>
    <row r="176" spans="1:5" x14ac:dyDescent="0.25">
      <c r="A176" s="281"/>
      <c r="B176" s="281"/>
      <c r="C176" s="281"/>
      <c r="D176" s="281"/>
      <c r="E176" s="281"/>
    </row>
    <row r="177" spans="1:5" x14ac:dyDescent="0.25">
      <c r="A177" s="281"/>
      <c r="B177" s="281"/>
      <c r="C177" s="281"/>
      <c r="D177" s="281"/>
      <c r="E177" s="281"/>
    </row>
    <row r="178" spans="1:5" x14ac:dyDescent="0.25">
      <c r="A178" s="281"/>
      <c r="B178" s="281"/>
      <c r="C178" s="281"/>
      <c r="D178" s="281"/>
      <c r="E178" s="281"/>
    </row>
    <row r="179" spans="1:5" x14ac:dyDescent="0.25">
      <c r="A179" s="281"/>
      <c r="B179" s="281"/>
      <c r="C179" s="281"/>
      <c r="D179" s="281"/>
      <c r="E179" s="281"/>
    </row>
    <row r="180" spans="1:5" x14ac:dyDescent="0.25">
      <c r="A180" s="281"/>
      <c r="B180" s="281"/>
      <c r="C180" s="281"/>
      <c r="D180" s="281"/>
      <c r="E180" s="281"/>
    </row>
    <row r="181" spans="1:5" x14ac:dyDescent="0.25">
      <c r="A181" s="281"/>
      <c r="B181" s="281"/>
      <c r="C181" s="281"/>
      <c r="D181" s="281"/>
      <c r="E181" s="281"/>
    </row>
    <row r="182" spans="1:5" x14ac:dyDescent="0.25">
      <c r="A182" s="281"/>
      <c r="B182" s="281"/>
      <c r="C182" s="281"/>
      <c r="D182" s="281"/>
      <c r="E182" s="281"/>
    </row>
    <row r="183" spans="1:5" x14ac:dyDescent="0.25">
      <c r="A183" s="281"/>
      <c r="B183" s="281"/>
      <c r="C183" s="281"/>
      <c r="D183" s="281"/>
      <c r="E183" s="281"/>
    </row>
    <row r="184" spans="1:5" x14ac:dyDescent="0.25">
      <c r="A184" s="281"/>
      <c r="B184" s="281"/>
      <c r="C184" s="281"/>
      <c r="D184" s="281"/>
      <c r="E184" s="281"/>
    </row>
    <row r="185" spans="1:5" x14ac:dyDescent="0.25">
      <c r="A185" s="281"/>
      <c r="B185" s="281"/>
      <c r="C185" s="281"/>
      <c r="D185" s="281"/>
      <c r="E185" s="281"/>
    </row>
    <row r="186" spans="1:5" x14ac:dyDescent="0.25">
      <c r="A186" s="281"/>
      <c r="B186" s="281"/>
      <c r="C186" s="281"/>
      <c r="D186" s="281"/>
      <c r="E186" s="281"/>
    </row>
    <row r="187" spans="1:5" x14ac:dyDescent="0.25">
      <c r="A187" s="281"/>
      <c r="B187" s="281"/>
      <c r="C187" s="281"/>
      <c r="D187" s="281"/>
      <c r="E187" s="281"/>
    </row>
    <row r="188" spans="1:5" x14ac:dyDescent="0.25">
      <c r="A188" s="281"/>
      <c r="B188" s="281"/>
      <c r="C188" s="281"/>
      <c r="D188" s="281"/>
      <c r="E188" s="281"/>
    </row>
    <row r="189" spans="1:5" x14ac:dyDescent="0.25">
      <c r="A189" s="281"/>
      <c r="B189" s="281"/>
      <c r="C189" s="281"/>
      <c r="D189" s="281"/>
      <c r="E189" s="281"/>
    </row>
    <row r="190" spans="1:5" x14ac:dyDescent="0.25">
      <c r="A190" s="281"/>
      <c r="B190" s="281"/>
      <c r="C190" s="281"/>
      <c r="D190" s="281"/>
      <c r="E190" s="281"/>
    </row>
    <row r="191" spans="1:5" x14ac:dyDescent="0.25">
      <c r="A191" s="281"/>
      <c r="B191" s="281"/>
      <c r="C191" s="281"/>
      <c r="D191" s="281"/>
      <c r="E191" s="281"/>
    </row>
    <row r="192" spans="1:5" x14ac:dyDescent="0.25">
      <c r="A192" s="281"/>
      <c r="B192" s="281"/>
      <c r="C192" s="281"/>
      <c r="D192" s="281"/>
      <c r="E192" s="281"/>
    </row>
    <row r="193" spans="1:5" x14ac:dyDescent="0.25">
      <c r="A193" s="281"/>
      <c r="B193" s="281"/>
      <c r="C193" s="281"/>
      <c r="D193" s="281"/>
      <c r="E193" s="281"/>
    </row>
    <row r="194" spans="1:5" x14ac:dyDescent="0.25">
      <c r="A194" s="281"/>
      <c r="B194" s="281"/>
      <c r="C194" s="281"/>
      <c r="D194" s="281"/>
      <c r="E194" s="281"/>
    </row>
    <row r="195" spans="1:5" x14ac:dyDescent="0.25">
      <c r="A195" s="281"/>
      <c r="B195" s="281"/>
      <c r="C195" s="281"/>
      <c r="D195" s="281"/>
      <c r="E195" s="281"/>
    </row>
    <row r="196" spans="1:5" x14ac:dyDescent="0.25">
      <c r="A196" s="281"/>
      <c r="B196" s="281"/>
      <c r="C196" s="281"/>
      <c r="D196" s="281"/>
      <c r="E196" s="281"/>
    </row>
    <row r="197" spans="1:5" x14ac:dyDescent="0.25">
      <c r="A197" s="281"/>
      <c r="B197" s="281"/>
      <c r="C197" s="281"/>
      <c r="D197" s="281"/>
      <c r="E197" s="281"/>
    </row>
    <row r="198" spans="1:5" x14ac:dyDescent="0.25">
      <c r="A198" s="281"/>
      <c r="B198" s="281"/>
      <c r="C198" s="281"/>
      <c r="D198" s="281"/>
      <c r="E198" s="281"/>
    </row>
    <row r="199" spans="1:5" x14ac:dyDescent="0.25">
      <c r="A199" s="281"/>
      <c r="B199" s="281"/>
      <c r="C199" s="281"/>
      <c r="D199" s="281"/>
      <c r="E199" s="281"/>
    </row>
    <row r="200" spans="1:5" x14ac:dyDescent="0.25">
      <c r="A200" s="281"/>
      <c r="B200" s="281"/>
      <c r="C200" s="281"/>
      <c r="D200" s="281"/>
      <c r="E200" s="281"/>
    </row>
    <row r="201" spans="1:5" x14ac:dyDescent="0.25">
      <c r="A201" s="281"/>
      <c r="B201" s="281"/>
      <c r="C201" s="281"/>
      <c r="D201" s="281"/>
      <c r="E201" s="281"/>
    </row>
    <row r="202" spans="1:5" x14ac:dyDescent="0.25">
      <c r="A202" s="281"/>
      <c r="B202" s="281"/>
      <c r="C202" s="281"/>
      <c r="D202" s="281"/>
      <c r="E202" s="281"/>
    </row>
    <row r="203" spans="1:5" x14ac:dyDescent="0.25">
      <c r="A203" s="281"/>
      <c r="B203" s="281"/>
      <c r="C203" s="281"/>
      <c r="D203" s="281"/>
      <c r="E203" s="281"/>
    </row>
    <row r="204" spans="1:5" x14ac:dyDescent="0.25">
      <c r="A204" s="281"/>
      <c r="B204" s="281"/>
      <c r="C204" s="281"/>
      <c r="D204" s="281"/>
      <c r="E204" s="281"/>
    </row>
    <row r="205" spans="1:5" x14ac:dyDescent="0.25">
      <c r="A205" s="281"/>
      <c r="B205" s="281"/>
      <c r="C205" s="281"/>
      <c r="D205" s="281"/>
      <c r="E205" s="281"/>
    </row>
    <row r="206" spans="1:5" x14ac:dyDescent="0.25">
      <c r="A206" s="281"/>
      <c r="B206" s="281"/>
      <c r="C206" s="281"/>
      <c r="D206" s="281"/>
      <c r="E206" s="281"/>
    </row>
    <row r="207" spans="1:5" x14ac:dyDescent="0.25">
      <c r="A207" s="281"/>
      <c r="B207" s="281"/>
      <c r="C207" s="281"/>
      <c r="D207" s="281"/>
      <c r="E207" s="281"/>
    </row>
    <row r="208" spans="1:5" x14ac:dyDescent="0.25">
      <c r="A208" s="281"/>
      <c r="B208" s="281"/>
      <c r="C208" s="281"/>
      <c r="D208" s="281"/>
      <c r="E208" s="281"/>
    </row>
    <row r="209" spans="1:5" x14ac:dyDescent="0.25">
      <c r="A209" s="281"/>
      <c r="B209" s="281"/>
      <c r="C209" s="281"/>
      <c r="D209" s="281"/>
      <c r="E209" s="281"/>
    </row>
    <row r="210" spans="1:5" x14ac:dyDescent="0.25">
      <c r="A210" s="281"/>
      <c r="B210" s="281"/>
      <c r="C210" s="281"/>
      <c r="D210" s="281"/>
      <c r="E210" s="281"/>
    </row>
    <row r="211" spans="1:5" x14ac:dyDescent="0.25">
      <c r="A211" s="281"/>
      <c r="B211" s="281"/>
      <c r="C211" s="281"/>
      <c r="D211" s="281"/>
      <c r="E211" s="281"/>
    </row>
    <row r="212" spans="1:5" x14ac:dyDescent="0.25">
      <c r="A212" s="281"/>
      <c r="B212" s="281"/>
      <c r="C212" s="281"/>
      <c r="D212" s="281"/>
      <c r="E212" s="281"/>
    </row>
    <row r="213" spans="1:5" x14ac:dyDescent="0.25">
      <c r="A213" s="281"/>
      <c r="B213" s="281"/>
      <c r="C213" s="281"/>
      <c r="D213" s="281"/>
      <c r="E213" s="281"/>
    </row>
    <row r="214" spans="1:5" x14ac:dyDescent="0.25">
      <c r="A214" s="281"/>
      <c r="B214" s="281"/>
      <c r="C214" s="281"/>
      <c r="D214" s="281"/>
      <c r="E214" s="281"/>
    </row>
    <row r="215" spans="1:5" x14ac:dyDescent="0.25">
      <c r="A215" s="281"/>
      <c r="B215" s="281"/>
      <c r="C215" s="281"/>
      <c r="D215" s="281"/>
      <c r="E215" s="281"/>
    </row>
    <row r="216" spans="1:5" x14ac:dyDescent="0.25">
      <c r="A216" s="281"/>
      <c r="B216" s="281"/>
      <c r="C216" s="281"/>
      <c r="D216" s="281"/>
      <c r="E216" s="281"/>
    </row>
    <row r="217" spans="1:5" x14ac:dyDescent="0.25">
      <c r="A217" s="281"/>
      <c r="B217" s="281"/>
      <c r="C217" s="281"/>
      <c r="D217" s="281"/>
      <c r="E217" s="281"/>
    </row>
    <row r="218" spans="1:5" x14ac:dyDescent="0.25">
      <c r="A218" s="281"/>
      <c r="B218" s="281"/>
      <c r="C218" s="281"/>
      <c r="D218" s="281"/>
      <c r="E218" s="281"/>
    </row>
    <row r="219" spans="1:5" x14ac:dyDescent="0.25">
      <c r="A219" s="281"/>
      <c r="B219" s="281"/>
      <c r="C219" s="281"/>
      <c r="D219" s="281"/>
      <c r="E219" s="281"/>
    </row>
    <row r="220" spans="1:5" x14ac:dyDescent="0.25">
      <c r="A220" s="281"/>
      <c r="B220" s="281"/>
      <c r="C220" s="281"/>
      <c r="D220" s="281"/>
      <c r="E220" s="281"/>
    </row>
    <row r="221" spans="1:5" x14ac:dyDescent="0.25">
      <c r="A221" s="281"/>
      <c r="B221" s="281"/>
      <c r="C221" s="281"/>
      <c r="D221" s="281"/>
      <c r="E221" s="281"/>
    </row>
    <row r="222" spans="1:5" x14ac:dyDescent="0.25">
      <c r="A222" s="281"/>
      <c r="B222" s="281"/>
      <c r="C222" s="281"/>
      <c r="D222" s="281"/>
      <c r="E222" s="281"/>
    </row>
    <row r="223" spans="1:5" x14ac:dyDescent="0.25">
      <c r="A223" s="281"/>
      <c r="B223" s="281"/>
      <c r="C223" s="281"/>
      <c r="D223" s="281"/>
      <c r="E223" s="281"/>
    </row>
    <row r="224" spans="1:5" x14ac:dyDescent="0.25">
      <c r="A224" s="281"/>
      <c r="B224" s="281"/>
      <c r="C224" s="281"/>
      <c r="D224" s="281"/>
      <c r="E224" s="281"/>
    </row>
    <row r="225" spans="1:5" x14ac:dyDescent="0.25">
      <c r="A225" s="281"/>
      <c r="B225" s="281"/>
      <c r="C225" s="281"/>
      <c r="D225" s="281"/>
      <c r="E225" s="281"/>
    </row>
    <row r="226" spans="1:5" x14ac:dyDescent="0.25">
      <c r="A226" s="281"/>
      <c r="B226" s="281"/>
      <c r="C226" s="281"/>
      <c r="D226" s="281"/>
      <c r="E226" s="281"/>
    </row>
    <row r="227" spans="1:5" x14ac:dyDescent="0.25">
      <c r="A227" s="281"/>
      <c r="B227" s="281"/>
      <c r="C227" s="281"/>
      <c r="D227" s="281"/>
      <c r="E227" s="281"/>
    </row>
    <row r="228" spans="1:5" x14ac:dyDescent="0.25">
      <c r="A228" s="281"/>
      <c r="B228" s="281"/>
      <c r="C228" s="281"/>
      <c r="D228" s="281"/>
      <c r="E228" s="281"/>
    </row>
    <row r="229" spans="1:5" x14ac:dyDescent="0.25">
      <c r="A229" s="281"/>
      <c r="B229" s="281"/>
      <c r="C229" s="281"/>
      <c r="D229" s="281"/>
      <c r="E229" s="281"/>
    </row>
    <row r="230" spans="1:5" x14ac:dyDescent="0.25">
      <c r="A230" s="281"/>
      <c r="B230" s="281"/>
      <c r="C230" s="281"/>
      <c r="D230" s="281"/>
      <c r="E230" s="281"/>
    </row>
    <row r="231" spans="1:5" x14ac:dyDescent="0.25">
      <c r="A231" s="281"/>
      <c r="B231" s="281"/>
      <c r="C231" s="281"/>
      <c r="D231" s="281"/>
      <c r="E231" s="281"/>
    </row>
    <row r="232" spans="1:5" x14ac:dyDescent="0.25">
      <c r="A232" s="281"/>
      <c r="B232" s="281"/>
      <c r="C232" s="281"/>
      <c r="D232" s="281"/>
      <c r="E232" s="281"/>
    </row>
    <row r="233" spans="1:5" x14ac:dyDescent="0.25">
      <c r="A233" s="281"/>
      <c r="B233" s="281"/>
      <c r="C233" s="281"/>
      <c r="D233" s="281"/>
      <c r="E233" s="281"/>
    </row>
    <row r="234" spans="1:5" x14ac:dyDescent="0.25">
      <c r="A234" s="281"/>
      <c r="B234" s="281"/>
      <c r="C234" s="281"/>
      <c r="D234" s="281"/>
      <c r="E234" s="281"/>
    </row>
    <row r="235" spans="1:5" x14ac:dyDescent="0.25">
      <c r="A235" s="281"/>
      <c r="B235" s="281"/>
      <c r="C235" s="281"/>
      <c r="D235" s="281"/>
      <c r="E235" s="281"/>
    </row>
    <row r="236" spans="1:5" x14ac:dyDescent="0.25">
      <c r="A236" s="281"/>
      <c r="B236" s="281"/>
      <c r="C236" s="281"/>
      <c r="D236" s="281"/>
      <c r="E236" s="281"/>
    </row>
    <row r="237" spans="1:5" x14ac:dyDescent="0.25">
      <c r="A237" s="281"/>
      <c r="B237" s="281"/>
      <c r="C237" s="281"/>
      <c r="D237" s="281"/>
      <c r="E237" s="281"/>
    </row>
    <row r="238" spans="1:5" x14ac:dyDescent="0.25">
      <c r="A238" s="281"/>
      <c r="B238" s="281"/>
      <c r="C238" s="281"/>
      <c r="D238" s="281"/>
      <c r="E238" s="281"/>
    </row>
    <row r="239" spans="1:5" x14ac:dyDescent="0.25">
      <c r="A239" s="281"/>
      <c r="B239" s="281"/>
      <c r="C239" s="281"/>
      <c r="D239" s="281"/>
      <c r="E239" s="281"/>
    </row>
    <row r="240" spans="1:5" x14ac:dyDescent="0.25">
      <c r="A240" s="281"/>
      <c r="B240" s="281"/>
      <c r="C240" s="281"/>
      <c r="D240" s="281"/>
      <c r="E240" s="281"/>
    </row>
    <row r="241" spans="1:5" x14ac:dyDescent="0.25">
      <c r="A241" s="281"/>
      <c r="B241" s="281"/>
      <c r="C241" s="281"/>
      <c r="D241" s="281"/>
      <c r="E241" s="281"/>
    </row>
    <row r="242" spans="1:5" x14ac:dyDescent="0.25">
      <c r="A242" s="281"/>
      <c r="B242" s="281"/>
      <c r="C242" s="281"/>
      <c r="D242" s="281"/>
      <c r="E242" s="281"/>
    </row>
    <row r="243" spans="1:5" x14ac:dyDescent="0.25">
      <c r="A243" s="281"/>
      <c r="B243" s="281"/>
      <c r="C243" s="281"/>
      <c r="D243" s="281"/>
      <c r="E243" s="281"/>
    </row>
    <row r="244" spans="1:5" x14ac:dyDescent="0.25">
      <c r="A244" s="281"/>
      <c r="B244" s="281"/>
      <c r="C244" s="281"/>
      <c r="D244" s="281"/>
      <c r="E244" s="281"/>
    </row>
    <row r="245" spans="1:5" x14ac:dyDescent="0.25">
      <c r="A245" s="281"/>
      <c r="B245" s="281"/>
      <c r="C245" s="281"/>
      <c r="D245" s="281"/>
      <c r="E245" s="281"/>
    </row>
    <row r="246" spans="1:5" x14ac:dyDescent="0.25">
      <c r="A246" s="281"/>
      <c r="B246" s="281"/>
      <c r="C246" s="281"/>
      <c r="D246" s="281"/>
      <c r="E246" s="281"/>
    </row>
    <row r="247" spans="1:5" x14ac:dyDescent="0.25">
      <c r="A247" s="281"/>
      <c r="B247" s="281"/>
      <c r="C247" s="281"/>
      <c r="D247" s="281"/>
      <c r="E247" s="281"/>
    </row>
    <row r="248" spans="1:5" x14ac:dyDescent="0.25">
      <c r="A248" s="281"/>
      <c r="B248" s="281"/>
      <c r="C248" s="281"/>
      <c r="D248" s="281"/>
      <c r="E248" s="281"/>
    </row>
    <row r="249" spans="1:5" x14ac:dyDescent="0.25">
      <c r="A249" s="281"/>
      <c r="B249" s="281"/>
      <c r="C249" s="281"/>
      <c r="D249" s="281"/>
      <c r="E249" s="281"/>
    </row>
    <row r="250" spans="1:5" x14ac:dyDescent="0.25">
      <c r="A250" s="281"/>
      <c r="B250" s="281"/>
      <c r="C250" s="281"/>
      <c r="D250" s="281"/>
      <c r="E250" s="281"/>
    </row>
    <row r="251" spans="1:5" x14ac:dyDescent="0.25">
      <c r="A251" s="281"/>
      <c r="B251" s="281"/>
      <c r="C251" s="281"/>
      <c r="D251" s="281"/>
      <c r="E251" s="281"/>
    </row>
    <row r="252" spans="1:5" x14ac:dyDescent="0.25">
      <c r="A252" s="281"/>
      <c r="B252" s="281"/>
      <c r="C252" s="281"/>
      <c r="D252" s="281"/>
      <c r="E252" s="281"/>
    </row>
    <row r="253" spans="1:5" x14ac:dyDescent="0.25">
      <c r="A253" s="281"/>
      <c r="B253" s="281"/>
      <c r="C253" s="281"/>
      <c r="D253" s="281"/>
      <c r="E253" s="281"/>
    </row>
    <row r="254" spans="1:5" x14ac:dyDescent="0.25">
      <c r="A254" s="281"/>
      <c r="B254" s="281"/>
      <c r="C254" s="281"/>
      <c r="D254" s="281"/>
      <c r="E254" s="281"/>
    </row>
    <row r="255" spans="1:5" x14ac:dyDescent="0.25">
      <c r="A255" s="281"/>
      <c r="B255" s="281"/>
      <c r="C255" s="281"/>
      <c r="D255" s="281"/>
      <c r="E255" s="281"/>
    </row>
    <row r="256" spans="1:5" x14ac:dyDescent="0.25">
      <c r="A256" s="281"/>
      <c r="B256" s="281"/>
      <c r="C256" s="281"/>
      <c r="D256" s="281"/>
      <c r="E256" s="281"/>
    </row>
    <row r="257" spans="1:5" x14ac:dyDescent="0.25">
      <c r="A257" s="281"/>
      <c r="B257" s="281"/>
      <c r="C257" s="281"/>
      <c r="D257" s="281"/>
      <c r="E257" s="281"/>
    </row>
    <row r="258" spans="1:5" x14ac:dyDescent="0.25">
      <c r="A258" s="281"/>
      <c r="B258" s="281"/>
      <c r="C258" s="281"/>
      <c r="D258" s="281"/>
      <c r="E258" s="281"/>
    </row>
    <row r="259" spans="1:5" x14ac:dyDescent="0.25">
      <c r="A259" s="281"/>
      <c r="B259" s="281"/>
      <c r="C259" s="281"/>
      <c r="D259" s="281"/>
      <c r="E259" s="281"/>
    </row>
    <row r="260" spans="1:5" x14ac:dyDescent="0.25">
      <c r="A260" s="281"/>
      <c r="B260" s="281"/>
      <c r="C260" s="281"/>
      <c r="D260" s="281"/>
      <c r="E260" s="281"/>
    </row>
    <row r="261" spans="1:5" x14ac:dyDescent="0.25">
      <c r="A261" s="281"/>
      <c r="B261" s="281"/>
      <c r="C261" s="281"/>
      <c r="D261" s="281"/>
      <c r="E261" s="281"/>
    </row>
    <row r="262" spans="1:5" x14ac:dyDescent="0.25">
      <c r="A262" s="281"/>
      <c r="B262" s="281"/>
      <c r="C262" s="281"/>
      <c r="D262" s="281"/>
      <c r="E262" s="281"/>
    </row>
    <row r="263" spans="1:5" x14ac:dyDescent="0.25">
      <c r="A263" s="281"/>
      <c r="B263" s="281"/>
      <c r="C263" s="281"/>
      <c r="D263" s="281"/>
      <c r="E263" s="281"/>
    </row>
    <row r="264" spans="1:5" x14ac:dyDescent="0.25">
      <c r="A264" s="281"/>
      <c r="B264" s="281"/>
      <c r="C264" s="281"/>
      <c r="D264" s="281"/>
      <c r="E264" s="281"/>
    </row>
    <row r="265" spans="1:5" x14ac:dyDescent="0.25">
      <c r="A265" s="281"/>
      <c r="B265" s="281"/>
      <c r="C265" s="281"/>
      <c r="D265" s="281"/>
      <c r="E265" s="281"/>
    </row>
    <row r="266" spans="1:5" x14ac:dyDescent="0.25">
      <c r="A266" s="281"/>
      <c r="B266" s="281"/>
      <c r="C266" s="281"/>
      <c r="D266" s="281"/>
      <c r="E266" s="281"/>
    </row>
    <row r="267" spans="1:5" x14ac:dyDescent="0.25">
      <c r="A267" s="281"/>
      <c r="B267" s="281"/>
      <c r="C267" s="281"/>
      <c r="D267" s="281"/>
      <c r="E267" s="281"/>
    </row>
    <row r="268" spans="1:5" x14ac:dyDescent="0.25">
      <c r="A268" s="281"/>
      <c r="B268" s="281"/>
      <c r="C268" s="281"/>
      <c r="D268" s="281"/>
      <c r="E268" s="281"/>
    </row>
    <row r="269" spans="1:5" x14ac:dyDescent="0.25">
      <c r="A269" s="281"/>
      <c r="B269" s="281"/>
      <c r="C269" s="281"/>
      <c r="D269" s="281"/>
      <c r="E269" s="281"/>
    </row>
    <row r="270" spans="1:5" x14ac:dyDescent="0.25">
      <c r="A270" s="281"/>
      <c r="B270" s="281"/>
      <c r="C270" s="281"/>
      <c r="D270" s="281"/>
      <c r="E270" s="281"/>
    </row>
    <row r="271" spans="1:5" x14ac:dyDescent="0.25">
      <c r="A271" s="281"/>
      <c r="B271" s="281"/>
      <c r="C271" s="281"/>
      <c r="D271" s="281"/>
      <c r="E271" s="281"/>
    </row>
    <row r="272" spans="1:5" x14ac:dyDescent="0.25">
      <c r="A272" s="281"/>
      <c r="B272" s="281"/>
      <c r="C272" s="281"/>
      <c r="D272" s="281"/>
      <c r="E272" s="281"/>
    </row>
    <row r="273" spans="1:5" x14ac:dyDescent="0.25">
      <c r="A273" s="281"/>
      <c r="B273" s="281"/>
      <c r="C273" s="281"/>
      <c r="D273" s="281"/>
      <c r="E273" s="281"/>
    </row>
    <row r="274" spans="1:5" x14ac:dyDescent="0.25">
      <c r="A274" s="281"/>
      <c r="B274" s="281"/>
      <c r="C274" s="281"/>
      <c r="D274" s="281"/>
      <c r="E274" s="281"/>
    </row>
    <row r="275" spans="1:5" x14ac:dyDescent="0.25">
      <c r="A275" s="281"/>
      <c r="B275" s="281"/>
      <c r="C275" s="281"/>
      <c r="D275" s="281"/>
      <c r="E275" s="281"/>
    </row>
    <row r="276" spans="1:5" x14ac:dyDescent="0.25">
      <c r="A276" s="281"/>
      <c r="B276" s="281"/>
      <c r="C276" s="281"/>
      <c r="D276" s="281"/>
      <c r="E276" s="281"/>
    </row>
    <row r="277" spans="1:5" x14ac:dyDescent="0.25">
      <c r="A277" s="281"/>
      <c r="B277" s="281"/>
      <c r="C277" s="281"/>
      <c r="D277" s="281"/>
      <c r="E277" s="281"/>
    </row>
    <row r="278" spans="1:5" x14ac:dyDescent="0.25">
      <c r="A278" s="281"/>
      <c r="B278" s="281"/>
      <c r="C278" s="281"/>
      <c r="D278" s="281"/>
      <c r="E278" s="281"/>
    </row>
    <row r="279" spans="1:5" x14ac:dyDescent="0.25">
      <c r="A279" s="281"/>
      <c r="B279" s="281"/>
      <c r="C279" s="281"/>
      <c r="D279" s="281"/>
      <c r="E279" s="281"/>
    </row>
    <row r="280" spans="1:5" x14ac:dyDescent="0.25">
      <c r="A280" s="281"/>
      <c r="B280" s="281"/>
      <c r="C280" s="281"/>
      <c r="D280" s="281"/>
      <c r="E280" s="281"/>
    </row>
    <row r="281" spans="1:5" x14ac:dyDescent="0.25">
      <c r="A281" s="281"/>
      <c r="B281" s="281"/>
      <c r="C281" s="281"/>
      <c r="D281" s="281"/>
      <c r="E281" s="281"/>
    </row>
    <row r="282" spans="1:5" x14ac:dyDescent="0.25">
      <c r="A282" s="281"/>
      <c r="B282" s="281"/>
      <c r="C282" s="281"/>
      <c r="D282" s="281"/>
      <c r="E282" s="281"/>
    </row>
    <row r="283" spans="1:5" x14ac:dyDescent="0.25">
      <c r="A283" s="281"/>
      <c r="B283" s="281"/>
      <c r="C283" s="281"/>
      <c r="D283" s="281"/>
      <c r="E283" s="281"/>
    </row>
    <row r="284" spans="1:5" x14ac:dyDescent="0.25">
      <c r="A284" s="281"/>
      <c r="B284" s="281"/>
      <c r="C284" s="281"/>
      <c r="D284" s="281"/>
      <c r="E284" s="281"/>
    </row>
    <row r="285" spans="1:5" x14ac:dyDescent="0.25">
      <c r="A285" s="281"/>
      <c r="B285" s="281"/>
      <c r="C285" s="281"/>
      <c r="D285" s="281"/>
      <c r="E285" s="281"/>
    </row>
    <row r="286" spans="1:5" x14ac:dyDescent="0.25">
      <c r="A286" s="281"/>
      <c r="B286" s="281"/>
      <c r="C286" s="281"/>
      <c r="D286" s="281"/>
      <c r="E286" s="281"/>
    </row>
    <row r="287" spans="1:5" x14ac:dyDescent="0.25">
      <c r="A287" s="281"/>
      <c r="B287" s="281"/>
      <c r="C287" s="281"/>
      <c r="D287" s="281"/>
      <c r="E287" s="281"/>
    </row>
    <row r="288" spans="1:5" x14ac:dyDescent="0.25">
      <c r="A288" s="281"/>
      <c r="B288" s="281"/>
      <c r="C288" s="281"/>
      <c r="D288" s="281"/>
      <c r="E288" s="281"/>
    </row>
    <row r="289" spans="1:5" x14ac:dyDescent="0.25">
      <c r="A289" s="281"/>
      <c r="B289" s="281"/>
      <c r="C289" s="281"/>
      <c r="D289" s="281"/>
      <c r="E289" s="281"/>
    </row>
    <row r="290" spans="1:5" x14ac:dyDescent="0.25">
      <c r="A290" s="281"/>
      <c r="B290" s="281"/>
      <c r="C290" s="281"/>
      <c r="D290" s="281"/>
      <c r="E290" s="281"/>
    </row>
    <row r="291" spans="1:5" x14ac:dyDescent="0.25">
      <c r="A291" s="281"/>
      <c r="B291" s="281"/>
      <c r="C291" s="281"/>
      <c r="D291" s="281"/>
      <c r="E291" s="281"/>
    </row>
    <row r="292" spans="1:5" x14ac:dyDescent="0.25">
      <c r="A292" s="281"/>
      <c r="B292" s="281"/>
      <c r="C292" s="281"/>
      <c r="D292" s="281"/>
      <c r="E292" s="281"/>
    </row>
    <row r="293" spans="1:5" x14ac:dyDescent="0.25">
      <c r="A293" s="281"/>
      <c r="B293" s="281"/>
      <c r="C293" s="281"/>
      <c r="D293" s="281"/>
      <c r="E293" s="281"/>
    </row>
    <row r="294" spans="1:5" x14ac:dyDescent="0.25">
      <c r="A294" s="281"/>
      <c r="B294" s="281"/>
      <c r="C294" s="281"/>
      <c r="D294" s="281"/>
      <c r="E294" s="281"/>
    </row>
    <row r="295" spans="1:5" x14ac:dyDescent="0.25">
      <c r="A295" s="281"/>
      <c r="B295" s="281"/>
      <c r="C295" s="281"/>
      <c r="D295" s="281"/>
      <c r="E295" s="281"/>
    </row>
    <row r="296" spans="1:5" x14ac:dyDescent="0.25">
      <c r="A296" s="281"/>
      <c r="B296" s="281"/>
      <c r="C296" s="281"/>
      <c r="D296" s="281"/>
      <c r="E296" s="281"/>
    </row>
    <row r="297" spans="1:5" x14ac:dyDescent="0.25">
      <c r="A297" s="281"/>
      <c r="B297" s="281"/>
      <c r="C297" s="281"/>
      <c r="D297" s="281"/>
      <c r="E297" s="281"/>
    </row>
    <row r="298" spans="1:5" x14ac:dyDescent="0.25">
      <c r="A298" s="281"/>
      <c r="B298" s="281"/>
      <c r="C298" s="281"/>
      <c r="D298" s="281"/>
      <c r="E298" s="281"/>
    </row>
    <row r="299" spans="1:5" x14ac:dyDescent="0.25">
      <c r="A299" s="281"/>
      <c r="B299" s="281"/>
      <c r="C299" s="281"/>
      <c r="D299" s="281"/>
      <c r="E299" s="281"/>
    </row>
    <row r="300" spans="1:5" x14ac:dyDescent="0.25">
      <c r="A300" s="281"/>
      <c r="B300" s="281"/>
      <c r="C300" s="281"/>
      <c r="D300" s="281"/>
      <c r="E300" s="281"/>
    </row>
    <row r="301" spans="1:5" x14ac:dyDescent="0.25">
      <c r="A301" s="281"/>
      <c r="B301" s="281"/>
      <c r="C301" s="281"/>
      <c r="D301" s="281"/>
      <c r="E301" s="281"/>
    </row>
    <row r="302" spans="1:5" x14ac:dyDescent="0.25">
      <c r="A302" s="281"/>
      <c r="B302" s="281"/>
      <c r="C302" s="281"/>
      <c r="D302" s="281"/>
      <c r="E302" s="281"/>
    </row>
    <row r="303" spans="1:5" x14ac:dyDescent="0.25">
      <c r="A303" s="281"/>
      <c r="B303" s="281"/>
      <c r="C303" s="281"/>
      <c r="D303" s="281"/>
      <c r="E303" s="281"/>
    </row>
    <row r="304" spans="1:5" x14ac:dyDescent="0.25">
      <c r="A304" s="281"/>
      <c r="B304" s="281"/>
      <c r="C304" s="281"/>
      <c r="D304" s="281"/>
      <c r="E304" s="281"/>
    </row>
    <row r="305" spans="1:5" x14ac:dyDescent="0.25">
      <c r="A305" s="281"/>
      <c r="B305" s="281"/>
      <c r="C305" s="281"/>
      <c r="D305" s="281"/>
      <c r="E305" s="281"/>
    </row>
    <row r="306" spans="1:5" x14ac:dyDescent="0.25">
      <c r="A306" s="281"/>
      <c r="B306" s="281"/>
      <c r="C306" s="281"/>
      <c r="D306" s="281"/>
      <c r="E306" s="281"/>
    </row>
    <row r="307" spans="1:5" x14ac:dyDescent="0.25">
      <c r="A307" s="281"/>
      <c r="B307" s="281"/>
      <c r="C307" s="281"/>
      <c r="D307" s="281"/>
      <c r="E307" s="281"/>
    </row>
    <row r="308" spans="1:5" x14ac:dyDescent="0.25">
      <c r="A308" s="281"/>
      <c r="B308" s="281"/>
      <c r="C308" s="281"/>
      <c r="D308" s="281"/>
      <c r="E308" s="281"/>
    </row>
    <row r="309" spans="1:5" x14ac:dyDescent="0.25">
      <c r="A309" s="281"/>
      <c r="B309" s="281"/>
      <c r="C309" s="281"/>
      <c r="D309" s="281"/>
      <c r="E309" s="281"/>
    </row>
    <row r="310" spans="1:5" x14ac:dyDescent="0.25">
      <c r="A310" s="281"/>
      <c r="B310" s="281"/>
      <c r="C310" s="281"/>
      <c r="D310" s="281"/>
      <c r="E310" s="281"/>
    </row>
    <row r="311" spans="1:5" x14ac:dyDescent="0.25">
      <c r="A311" s="281"/>
      <c r="B311" s="281"/>
      <c r="C311" s="281"/>
      <c r="D311" s="281"/>
      <c r="E311" s="281"/>
    </row>
    <row r="312" spans="1:5" x14ac:dyDescent="0.25">
      <c r="A312" s="281"/>
      <c r="B312" s="281"/>
      <c r="C312" s="281"/>
      <c r="D312" s="281"/>
      <c r="E312" s="281"/>
    </row>
    <row r="313" spans="1:5" x14ac:dyDescent="0.25">
      <c r="A313" s="281"/>
      <c r="B313" s="281"/>
      <c r="C313" s="281"/>
      <c r="D313" s="281"/>
      <c r="E313" s="281"/>
    </row>
    <row r="314" spans="1:5" x14ac:dyDescent="0.25">
      <c r="A314" s="281"/>
      <c r="B314" s="281"/>
      <c r="C314" s="281"/>
      <c r="D314" s="281"/>
      <c r="E314" s="281"/>
    </row>
  </sheetData>
  <sheetProtection sort="0" autoFilter="0" pivotTables="0"/>
  <mergeCells count="1">
    <mergeCell ref="A1:E1"/>
  </mergeCells>
  <hyperlinks>
    <hyperlink ref="D47" r:id="rId1" display="https://vk.com/mayak_dm?w=wall-84855270_9895"/>
    <hyperlink ref="D54" r:id="rId2"/>
    <hyperlink ref="D63" r:id="rId3"/>
    <hyperlink ref="D64" r:id="rId4"/>
    <hyperlink ref="D65" r:id="rId5"/>
    <hyperlink ref="D131" r:id="rId6"/>
    <hyperlink ref="D142" r:id="rId7"/>
  </hyperlinks>
  <pageMargins left="0.7" right="0.7" top="0.75" bottom="0.75" header="0.3" footer="0.3"/>
  <pageSetup paperSize="9" orientation="landscape"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F30"/>
  <sheetViews>
    <sheetView view="pageBreakPreview" zoomScale="80" zoomScaleNormal="100" zoomScaleSheetLayoutView="80" workbookViewId="0">
      <selection activeCell="B19" sqref="B1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68" t="s">
        <v>152</v>
      </c>
      <c r="B1" s="368"/>
      <c r="C1" s="368"/>
      <c r="D1" s="242"/>
      <c r="E1" s="179"/>
      <c r="F1" s="179"/>
    </row>
    <row r="2" spans="1:6" ht="18.75" x14ac:dyDescent="0.25">
      <c r="A2" s="354" t="s">
        <v>153</v>
      </c>
      <c r="B2" s="354"/>
      <c r="C2" s="354"/>
      <c r="D2" s="239"/>
      <c r="E2" s="171"/>
      <c r="F2" s="171"/>
    </row>
    <row r="3" spans="1:6" ht="75.75" customHeight="1" x14ac:dyDescent="0.25">
      <c r="A3" s="173" t="s">
        <v>154</v>
      </c>
      <c r="B3" s="178" t="s">
        <v>222</v>
      </c>
      <c r="C3" s="176" t="s">
        <v>254</v>
      </c>
      <c r="D3" s="355" t="s">
        <v>253</v>
      </c>
      <c r="E3" s="356"/>
      <c r="F3" s="173" t="s">
        <v>255</v>
      </c>
    </row>
    <row r="4" spans="1:6" ht="22.5" customHeight="1" x14ac:dyDescent="0.25">
      <c r="A4" s="238"/>
      <c r="B4" s="241"/>
      <c r="C4" s="240"/>
      <c r="D4" s="238" t="s">
        <v>251</v>
      </c>
      <c r="E4" s="238" t="s">
        <v>252</v>
      </c>
      <c r="F4" s="238"/>
    </row>
    <row r="5" spans="1:6" ht="18.75" x14ac:dyDescent="0.3">
      <c r="A5" s="68" t="s">
        <v>155</v>
      </c>
      <c r="B5" s="71"/>
      <c r="C5" s="142"/>
      <c r="D5" s="72"/>
      <c r="E5" s="72"/>
      <c r="F5" s="72"/>
    </row>
    <row r="6" spans="1:6" ht="18.75" x14ac:dyDescent="0.25">
      <c r="A6" s="66" t="s">
        <v>156</v>
      </c>
      <c r="B6" s="96"/>
      <c r="C6" s="109"/>
      <c r="D6" s="118"/>
      <c r="E6" s="118"/>
      <c r="F6" s="118"/>
    </row>
    <row r="7" spans="1:6" ht="37.5" x14ac:dyDescent="0.25">
      <c r="A7" s="30" t="s">
        <v>157</v>
      </c>
      <c r="B7" s="283" t="s">
        <v>750</v>
      </c>
      <c r="C7" s="95"/>
      <c r="D7" s="96"/>
      <c r="E7" s="96"/>
      <c r="F7" s="96"/>
    </row>
    <row r="8" spans="1:6" ht="18.75" x14ac:dyDescent="0.25">
      <c r="A8" s="30" t="s">
        <v>249</v>
      </c>
      <c r="B8" s="283" t="s">
        <v>751</v>
      </c>
      <c r="C8" s="95">
        <v>3366</v>
      </c>
      <c r="D8" s="96">
        <v>28</v>
      </c>
      <c r="E8" s="96">
        <v>336</v>
      </c>
      <c r="F8" s="96">
        <v>6708</v>
      </c>
    </row>
    <row r="9" spans="1:6" ht="75" x14ac:dyDescent="0.25">
      <c r="A9" s="30" t="s">
        <v>250</v>
      </c>
      <c r="B9" s="284" t="s">
        <v>752</v>
      </c>
      <c r="C9" s="181" t="s">
        <v>753</v>
      </c>
      <c r="D9" s="252" t="s">
        <v>754</v>
      </c>
      <c r="E9" s="252" t="s">
        <v>755</v>
      </c>
      <c r="F9" s="182" t="s">
        <v>756</v>
      </c>
    </row>
    <row r="10" spans="1:6" ht="18.75" x14ac:dyDescent="0.25">
      <c r="A10" s="66" t="s">
        <v>281</v>
      </c>
      <c r="B10" s="96"/>
      <c r="C10" s="95"/>
      <c r="D10" s="96"/>
      <c r="E10" s="96"/>
      <c r="F10" s="96"/>
    </row>
    <row r="11" spans="1:6" ht="18.75" x14ac:dyDescent="0.25">
      <c r="A11" s="69" t="s">
        <v>280</v>
      </c>
      <c r="B11" s="96"/>
      <c r="C11" s="95"/>
      <c r="D11" s="96"/>
      <c r="E11" s="96"/>
      <c r="F11" s="96"/>
    </row>
    <row r="12" spans="1:6" ht="18.75" x14ac:dyDescent="0.25">
      <c r="A12" s="73" t="s">
        <v>158</v>
      </c>
      <c r="B12" s="96"/>
      <c r="C12" s="95"/>
      <c r="D12" s="96"/>
      <c r="E12" s="96"/>
      <c r="F12" s="96"/>
    </row>
    <row r="13" spans="1:6" ht="18.75" customHeight="1" x14ac:dyDescent="0.3">
      <c r="A13" s="47" t="s">
        <v>159</v>
      </c>
      <c r="B13" s="70" t="s">
        <v>163</v>
      </c>
      <c r="C13" s="143" t="s">
        <v>162</v>
      </c>
      <c r="D13" s="70"/>
      <c r="E13" s="70"/>
      <c r="F13" s="70"/>
    </row>
    <row r="14" spans="1:6" ht="18.75" x14ac:dyDescent="0.25">
      <c r="A14" s="30" t="s">
        <v>160</v>
      </c>
      <c r="B14" s="96"/>
      <c r="C14" s="95"/>
      <c r="D14" s="96"/>
      <c r="E14" s="96"/>
      <c r="F14" s="96"/>
    </row>
    <row r="15" spans="1:6" ht="18.75" x14ac:dyDescent="0.25">
      <c r="A15" s="30" t="s">
        <v>161</v>
      </c>
      <c r="B15" s="96"/>
      <c r="C15" s="95"/>
      <c r="D15" s="96"/>
      <c r="E15" s="96"/>
      <c r="F15" s="96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/>
    <hyperlink ref="B8" r:id="rId2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B327"/>
  <sheetViews>
    <sheetView view="pageBreakPreview" zoomScaleNormal="100" zoomScaleSheetLayoutView="100" workbookViewId="0">
      <selection activeCell="A20" sqref="A20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4" t="s">
        <v>164</v>
      </c>
      <c r="B1" s="354"/>
    </row>
    <row r="2" spans="1:2" ht="18.75" x14ac:dyDescent="0.25">
      <c r="A2" s="173" t="s">
        <v>165</v>
      </c>
      <c r="B2" s="173" t="s">
        <v>172</v>
      </c>
    </row>
    <row r="3" spans="1:2" ht="73.5" customHeight="1" x14ac:dyDescent="0.25">
      <c r="A3" s="145" t="s">
        <v>166</v>
      </c>
      <c r="B3" s="149">
        <v>5</v>
      </c>
    </row>
    <row r="4" spans="1:2" ht="101.25" customHeight="1" x14ac:dyDescent="0.25">
      <c r="A4" s="145" t="s">
        <v>167</v>
      </c>
      <c r="B4" s="149" t="s">
        <v>758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7"/>
  <sheetViews>
    <sheetView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6" t="s">
        <v>168</v>
      </c>
      <c r="B1" s="146"/>
      <c r="C1" s="146"/>
      <c r="D1" s="146"/>
    </row>
    <row r="2" spans="1:4" ht="37.5" customHeight="1" x14ac:dyDescent="0.25">
      <c r="A2" s="173" t="s">
        <v>56</v>
      </c>
      <c r="B2" s="173" t="s">
        <v>169</v>
      </c>
      <c r="C2" s="173" t="s">
        <v>170</v>
      </c>
      <c r="D2" s="173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62.25" customHeight="1" x14ac:dyDescent="0.25">
      <c r="A5" s="63">
        <v>3</v>
      </c>
      <c r="B5" s="30" t="s">
        <v>175</v>
      </c>
      <c r="C5" s="74" t="s">
        <v>757</v>
      </c>
      <c r="D5" s="21">
        <v>200</v>
      </c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3" sqref="E3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68" t="s">
        <v>142</v>
      </c>
      <c r="B1" s="368"/>
      <c r="C1" s="368"/>
      <c r="D1" s="368"/>
      <c r="E1" s="368"/>
    </row>
    <row r="2" spans="1:5" ht="39" customHeight="1" x14ac:dyDescent="0.25">
      <c r="A2" s="170" t="s">
        <v>56</v>
      </c>
      <c r="B2" s="170" t="s">
        <v>143</v>
      </c>
      <c r="C2" s="170" t="s">
        <v>144</v>
      </c>
      <c r="D2" s="170" t="s">
        <v>145</v>
      </c>
      <c r="E2" s="170" t="s">
        <v>146</v>
      </c>
    </row>
    <row r="3" spans="1:5" ht="150" x14ac:dyDescent="0.25">
      <c r="A3" s="66">
        <v>1</v>
      </c>
      <c r="B3" s="66" t="s">
        <v>147</v>
      </c>
      <c r="C3" s="99">
        <v>80</v>
      </c>
      <c r="D3" s="99">
        <v>1</v>
      </c>
      <c r="E3" s="67" t="s">
        <v>792</v>
      </c>
    </row>
    <row r="4" spans="1:5" ht="18.75" x14ac:dyDescent="0.25">
      <c r="A4" s="30">
        <v>2</v>
      </c>
      <c r="B4" s="66" t="s">
        <v>148</v>
      </c>
      <c r="C4" s="99">
        <v>0</v>
      </c>
      <c r="D4" s="99">
        <v>0</v>
      </c>
      <c r="E4" s="67"/>
    </row>
    <row r="5" spans="1:5" ht="18.75" x14ac:dyDescent="0.25">
      <c r="A5" s="66">
        <v>3</v>
      </c>
      <c r="B5" s="66" t="s">
        <v>149</v>
      </c>
      <c r="C5" s="99">
        <v>0</v>
      </c>
      <c r="D5" s="99">
        <v>0</v>
      </c>
      <c r="E5" s="67"/>
    </row>
    <row r="6" spans="1:5" ht="18.75" x14ac:dyDescent="0.25">
      <c r="A6" s="369">
        <v>4</v>
      </c>
      <c r="B6" s="369" t="s">
        <v>150</v>
      </c>
      <c r="C6" s="183">
        <v>0</v>
      </c>
      <c r="D6" s="99">
        <v>0</v>
      </c>
      <c r="E6" s="67"/>
    </row>
    <row r="7" spans="1:5" ht="18.75" x14ac:dyDescent="0.25">
      <c r="A7" s="370"/>
      <c r="B7" s="370"/>
      <c r="C7" s="183">
        <v>0</v>
      </c>
      <c r="D7" s="99">
        <v>0</v>
      </c>
      <c r="E7" s="67"/>
    </row>
    <row r="8" spans="1:5" ht="18.75" x14ac:dyDescent="0.25">
      <c r="A8" s="30">
        <v>5</v>
      </c>
      <c r="B8" s="66" t="s">
        <v>151</v>
      </c>
      <c r="C8" s="183">
        <v>0</v>
      </c>
      <c r="D8" s="99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4" t="s">
        <v>118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3" ht="19.5" customHeight="1" x14ac:dyDescent="0.3">
      <c r="A2" s="375" t="s">
        <v>41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3" ht="18.75" x14ac:dyDescent="0.3">
      <c r="A3" s="350" t="s">
        <v>17</v>
      </c>
      <c r="B3" s="364" t="s">
        <v>11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3" ht="19.5" customHeight="1" x14ac:dyDescent="0.25">
      <c r="A4" s="350"/>
      <c r="B4" s="350" t="s">
        <v>12</v>
      </c>
      <c r="C4" s="350" t="s">
        <v>18</v>
      </c>
      <c r="D4" s="350" t="s">
        <v>119</v>
      </c>
      <c r="E4" s="350"/>
      <c r="F4" s="350" t="s">
        <v>13</v>
      </c>
      <c r="G4" s="340" t="s">
        <v>225</v>
      </c>
      <c r="H4" s="350" t="s">
        <v>74</v>
      </c>
      <c r="I4" s="350" t="s">
        <v>78</v>
      </c>
      <c r="J4" s="350" t="s">
        <v>14</v>
      </c>
      <c r="K4" s="350" t="s">
        <v>43</v>
      </c>
      <c r="L4" s="350" t="s">
        <v>15</v>
      </c>
    </row>
    <row r="5" spans="1:13" ht="37.5" customHeight="1" x14ac:dyDescent="0.25">
      <c r="A5" s="350"/>
      <c r="B5" s="350"/>
      <c r="C5" s="350"/>
      <c r="D5" s="173" t="s">
        <v>121</v>
      </c>
      <c r="E5" s="173" t="s">
        <v>120</v>
      </c>
      <c r="F5" s="350"/>
      <c r="G5" s="342"/>
      <c r="H5" s="350"/>
      <c r="I5" s="350"/>
      <c r="J5" s="350"/>
      <c r="K5" s="350"/>
      <c r="L5" s="350"/>
    </row>
    <row r="6" spans="1:13" s="77" customFormat="1" ht="36" customHeight="1" x14ac:dyDescent="0.3">
      <c r="A6" s="175">
        <f>SUM(B6:L6)-A10</f>
        <v>67</v>
      </c>
      <c r="B6" s="101">
        <v>1</v>
      </c>
      <c r="C6" s="101">
        <v>2</v>
      </c>
      <c r="D6" s="101">
        <v>4</v>
      </c>
      <c r="E6" s="101">
        <v>2</v>
      </c>
      <c r="F6" s="101">
        <v>3</v>
      </c>
      <c r="G6" s="101">
        <v>3</v>
      </c>
      <c r="H6" s="101">
        <v>12</v>
      </c>
      <c r="I6" s="101">
        <v>2</v>
      </c>
      <c r="J6" s="101">
        <v>20</v>
      </c>
      <c r="K6" s="101">
        <v>14</v>
      </c>
      <c r="L6" s="101">
        <v>17</v>
      </c>
      <c r="M6" s="88"/>
    </row>
    <row r="7" spans="1:13" ht="18.75" customHeight="1" x14ac:dyDescent="0.3">
      <c r="A7" s="371" t="str">
        <f>IF(A6=B6+C6+D6+E6+F6+G6+H6+I6+J6+K6+L6-A10,"ПРАВИЛЬНО"," НЕПРАВИЛЬНО")</f>
        <v>ПРАВИЛЬНО</v>
      </c>
      <c r="B7" s="372"/>
      <c r="C7" s="373" t="s">
        <v>16</v>
      </c>
      <c r="D7" s="373"/>
      <c r="E7" s="373"/>
      <c r="F7" s="373"/>
      <c r="G7" s="373"/>
      <c r="H7" s="373"/>
      <c r="I7" s="373"/>
      <c r="J7" s="373"/>
      <c r="K7" s="373"/>
      <c r="L7" s="374"/>
      <c r="M7" s="89"/>
    </row>
    <row r="8" spans="1:13" ht="36" customHeight="1" x14ac:dyDescent="0.25">
      <c r="A8" s="102">
        <f>SUM(B8:L8)</f>
        <v>100</v>
      </c>
      <c r="B8" s="102">
        <f>100/A6*(B6-B10)</f>
        <v>1.4925373134328359</v>
      </c>
      <c r="C8" s="102">
        <f>100/A6*(C6-C10)</f>
        <v>2.9850746268656718</v>
      </c>
      <c r="D8" s="102">
        <f>100/A6*(D6-D10)</f>
        <v>5.9701492537313436</v>
      </c>
      <c r="E8" s="102">
        <f>100/A6*(E6-E10)</f>
        <v>2.9850746268656718</v>
      </c>
      <c r="F8" s="102">
        <f>100/A6*(F6-F10)</f>
        <v>4.477611940298508</v>
      </c>
      <c r="G8" s="102">
        <f>100/A6*(G6-G10)</f>
        <v>4.477611940298508</v>
      </c>
      <c r="H8" s="102">
        <f>100/A6*(H6-H10)</f>
        <v>14.925373134328359</v>
      </c>
      <c r="I8" s="102">
        <f>100/A6*(I6-I10)</f>
        <v>2.9850746268656718</v>
      </c>
      <c r="J8" s="102">
        <f>100/A6*(J6-J10)</f>
        <v>23.880597014925375</v>
      </c>
      <c r="K8" s="102">
        <f>100/A6*(K6-K10)</f>
        <v>11.940298507462687</v>
      </c>
      <c r="L8" s="102">
        <f>100/A6*(L6-L10)</f>
        <v>23.880597014925375</v>
      </c>
      <c r="M8" s="234"/>
    </row>
    <row r="9" spans="1:13" ht="19.5" customHeight="1" x14ac:dyDescent="0.3">
      <c r="A9" s="364" t="s">
        <v>195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89"/>
    </row>
    <row r="10" spans="1:13" s="61" customFormat="1" ht="36" customHeight="1" x14ac:dyDescent="0.25">
      <c r="A10" s="97">
        <f>SUM(B10:L10)</f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2</v>
      </c>
      <c r="I10" s="21">
        <v>0</v>
      </c>
      <c r="J10" s="21">
        <v>4</v>
      </c>
      <c r="K10" s="21">
        <v>6</v>
      </c>
      <c r="L10" s="21">
        <v>1</v>
      </c>
    </row>
    <row r="11" spans="1:13" ht="19.5" customHeight="1" x14ac:dyDescent="0.25">
      <c r="A11" s="363" t="s">
        <v>189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  <row r="12" spans="1:13" s="78" customFormat="1" ht="36" customHeight="1" x14ac:dyDescent="0.3">
      <c r="A12" s="35">
        <f>SUM(B12:L12)</f>
        <v>8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2</v>
      </c>
      <c r="I12" s="144">
        <v>0</v>
      </c>
      <c r="J12" s="144">
        <v>5</v>
      </c>
      <c r="K12" s="144">
        <v>1</v>
      </c>
      <c r="L12" s="144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tabSelected="1" view="pageBreakPreview" topLeftCell="A22" zoomScale="90" zoomScaleNormal="100" zoomScaleSheetLayoutView="9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39" t="s">
        <v>42</v>
      </c>
      <c r="B1" s="339"/>
      <c r="C1" s="339"/>
    </row>
    <row r="2" spans="1:4" ht="18.75" customHeight="1" x14ac:dyDescent="0.25">
      <c r="A2" s="173" t="s">
        <v>1</v>
      </c>
      <c r="B2" s="173" t="s">
        <v>2</v>
      </c>
      <c r="C2" s="173" t="s">
        <v>44</v>
      </c>
    </row>
    <row r="3" spans="1:4" ht="18.75" customHeight="1" x14ac:dyDescent="0.25">
      <c r="A3" s="28" t="s">
        <v>182</v>
      </c>
      <c r="B3" s="97">
        <v>40</v>
      </c>
      <c r="C3" s="91">
        <f>SUM(B6:B14)</f>
        <v>40</v>
      </c>
      <c r="D3" s="104">
        <v>34</v>
      </c>
    </row>
    <row r="4" spans="1:4" ht="55.5" customHeight="1" x14ac:dyDescent="0.25">
      <c r="A4" s="93" t="s">
        <v>197</v>
      </c>
      <c r="B4" s="57">
        <v>6</v>
      </c>
      <c r="C4" s="90"/>
      <c r="D4" s="104"/>
    </row>
    <row r="5" spans="1:4" ht="18.75" x14ac:dyDescent="0.25">
      <c r="A5" s="176" t="s">
        <v>0</v>
      </c>
      <c r="B5" s="83"/>
      <c r="C5" s="84"/>
    </row>
    <row r="6" spans="1:4" ht="18.75" x14ac:dyDescent="0.25">
      <c r="A6" s="29" t="s">
        <v>187</v>
      </c>
      <c r="B6" s="21">
        <v>20</v>
      </c>
      <c r="C6" s="31">
        <f>100/B3*B6</f>
        <v>50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12</v>
      </c>
      <c r="C9" s="31">
        <f>100/B3*B9</f>
        <v>30</v>
      </c>
    </row>
    <row r="10" spans="1:4" ht="18.75" customHeight="1" x14ac:dyDescent="0.25">
      <c r="A10" s="29" t="s">
        <v>21</v>
      </c>
      <c r="B10" s="21">
        <v>2</v>
      </c>
      <c r="C10" s="31">
        <f>100/B3*B10</f>
        <v>5</v>
      </c>
    </row>
    <row r="11" spans="1:4" ht="18.75" customHeight="1" x14ac:dyDescent="0.25">
      <c r="A11" s="29" t="s">
        <v>22</v>
      </c>
      <c r="B11" s="21">
        <v>3</v>
      </c>
      <c r="C11" s="31">
        <f>100/B3*B11</f>
        <v>7.5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3</v>
      </c>
      <c r="C14" s="31">
        <f>100/B3*B14</f>
        <v>7.5</v>
      </c>
    </row>
    <row r="15" spans="1:4" ht="18.75" x14ac:dyDescent="0.25">
      <c r="A15" s="176" t="s">
        <v>25</v>
      </c>
      <c r="B15" s="85">
        <f>SUM(B16,B18,B19,B20)</f>
        <v>34</v>
      </c>
      <c r="C15" s="86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24</v>
      </c>
      <c r="C16" s="31">
        <f>100/D3*B16</f>
        <v>70.588235294117652</v>
      </c>
    </row>
    <row r="17" spans="1:3" ht="56.25" customHeight="1" x14ac:dyDescent="0.25">
      <c r="A17" s="33" t="s">
        <v>194</v>
      </c>
      <c r="B17" s="37">
        <v>0</v>
      </c>
      <c r="C17" s="31">
        <f>100/D3*B17</f>
        <v>0</v>
      </c>
    </row>
    <row r="18" spans="1:3" ht="18.75" customHeight="1" x14ac:dyDescent="0.25">
      <c r="A18" s="29" t="s">
        <v>26</v>
      </c>
      <c r="B18" s="37">
        <v>3</v>
      </c>
      <c r="C18" s="31">
        <f>100/D3*B18</f>
        <v>8.8235294117647065</v>
      </c>
    </row>
    <row r="19" spans="1:3" ht="18.75" customHeight="1" x14ac:dyDescent="0.25">
      <c r="A19" s="29" t="s">
        <v>27</v>
      </c>
      <c r="B19" s="37">
        <v>7</v>
      </c>
      <c r="C19" s="31">
        <f>100/D3*B19</f>
        <v>20.588235294117649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76" t="s">
        <v>29</v>
      </c>
      <c r="B21" s="85">
        <f>SUM(B22:B25)</f>
        <v>40</v>
      </c>
      <c r="C21" s="86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9</v>
      </c>
      <c r="C23" s="31">
        <f>100/B3*B23</f>
        <v>22.5</v>
      </c>
    </row>
    <row r="24" spans="1:3" ht="18.75" x14ac:dyDescent="0.25">
      <c r="A24" s="29" t="s">
        <v>32</v>
      </c>
      <c r="B24" s="37">
        <v>8</v>
      </c>
      <c r="C24" s="31">
        <f>100/B3*B24</f>
        <v>20</v>
      </c>
    </row>
    <row r="25" spans="1:3" ht="18.75" customHeight="1" x14ac:dyDescent="0.25">
      <c r="A25" s="29" t="s">
        <v>33</v>
      </c>
      <c r="B25" s="37">
        <v>23</v>
      </c>
      <c r="C25" s="31">
        <f>100/B3*B25</f>
        <v>57.5</v>
      </c>
    </row>
    <row r="26" spans="1:3" ht="18.75" x14ac:dyDescent="0.25">
      <c r="A26" s="176" t="s">
        <v>122</v>
      </c>
      <c r="B26" s="85">
        <f>SUM(B27:B30)</f>
        <v>34</v>
      </c>
      <c r="C26" s="86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10</v>
      </c>
      <c r="C27" s="31">
        <f>100/D3*B27</f>
        <v>29.411764705882355</v>
      </c>
    </row>
    <row r="28" spans="1:3" ht="18.75" customHeight="1" x14ac:dyDescent="0.25">
      <c r="A28" s="34" t="s">
        <v>34</v>
      </c>
      <c r="B28" s="37">
        <v>14</v>
      </c>
      <c r="C28" s="31">
        <f>100/D3*B28</f>
        <v>41.176470588235297</v>
      </c>
    </row>
    <row r="29" spans="1:3" ht="18.75" customHeight="1" x14ac:dyDescent="0.25">
      <c r="A29" s="34" t="s">
        <v>35</v>
      </c>
      <c r="B29" s="37">
        <v>7</v>
      </c>
      <c r="C29" s="31">
        <f>100/D3*B29</f>
        <v>20.588235294117649</v>
      </c>
    </row>
    <row r="30" spans="1:3" ht="18.75" customHeight="1" x14ac:dyDescent="0.25">
      <c r="A30" s="34" t="s">
        <v>36</v>
      </c>
      <c r="B30" s="37">
        <v>3</v>
      </c>
      <c r="C30" s="31">
        <f>100/D3*B30</f>
        <v>8.8235294117647065</v>
      </c>
    </row>
    <row r="31" spans="1:3" ht="18.75" x14ac:dyDescent="0.25">
      <c r="A31" s="87" t="s">
        <v>123</v>
      </c>
      <c r="B31" s="85">
        <f>SUM(B32:B35)</f>
        <v>34</v>
      </c>
      <c r="C31" s="86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16</v>
      </c>
      <c r="C32" s="31">
        <f>100/D3*B32</f>
        <v>47.058823529411768</v>
      </c>
    </row>
    <row r="33" spans="1:3" ht="18.75" customHeight="1" x14ac:dyDescent="0.25">
      <c r="A33" s="29" t="s">
        <v>34</v>
      </c>
      <c r="B33" s="37">
        <v>9</v>
      </c>
      <c r="C33" s="31">
        <f>100/D3*B33</f>
        <v>26.47058823529412</v>
      </c>
    </row>
    <row r="34" spans="1:3" ht="18.75" customHeight="1" x14ac:dyDescent="0.25">
      <c r="A34" s="29" t="s">
        <v>35</v>
      </c>
      <c r="B34" s="37">
        <v>7</v>
      </c>
      <c r="C34" s="31">
        <f>100/D3*B34</f>
        <v>20.588235294117649</v>
      </c>
    </row>
    <row r="35" spans="1:3" ht="18.75" customHeight="1" x14ac:dyDescent="0.25">
      <c r="A35" s="29" t="s">
        <v>36</v>
      </c>
      <c r="B35" s="37">
        <v>2</v>
      </c>
      <c r="C35" s="31">
        <f>100/D3*B35</f>
        <v>5.882352941176471</v>
      </c>
    </row>
    <row r="36" spans="1:3" ht="18.75" x14ac:dyDescent="0.25">
      <c r="A36" s="176" t="s">
        <v>37</v>
      </c>
      <c r="B36" s="85">
        <f>SUM(B37:B38)</f>
        <v>34</v>
      </c>
      <c r="C36" s="86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25</v>
      </c>
      <c r="C37" s="31">
        <f>100/D3*B37</f>
        <v>73.529411764705884</v>
      </c>
    </row>
    <row r="38" spans="1:3" ht="18.75" customHeight="1" x14ac:dyDescent="0.25">
      <c r="A38" s="29" t="s">
        <v>39</v>
      </c>
      <c r="B38" s="37">
        <v>9</v>
      </c>
      <c r="C38" s="31">
        <f>100/D3*B38</f>
        <v>26.47058823529412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70" zoomScaleNormal="100" zoomScaleSheetLayoutView="70" workbookViewId="0">
      <selection activeCell="A6" sqref="A6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83" t="s">
        <v>124</v>
      </c>
      <c r="B1" s="383"/>
      <c r="C1" s="383"/>
      <c r="D1" s="383"/>
      <c r="E1" s="383"/>
      <c r="F1" s="383"/>
    </row>
    <row r="2" spans="1:6" ht="102" customHeight="1" x14ac:dyDescent="0.25">
      <c r="A2" s="170" t="s">
        <v>125</v>
      </c>
      <c r="B2" s="170" t="s">
        <v>126</v>
      </c>
      <c r="C2" s="170" t="s">
        <v>256</v>
      </c>
      <c r="D2" s="170" t="s">
        <v>125</v>
      </c>
      <c r="E2" s="170" t="s">
        <v>126</v>
      </c>
      <c r="F2" s="170" t="s">
        <v>257</v>
      </c>
    </row>
    <row r="3" spans="1:6" ht="37.5" x14ac:dyDescent="0.25">
      <c r="A3" s="75" t="s">
        <v>127</v>
      </c>
      <c r="B3" s="35">
        <f>SUM(B4:B35)</f>
        <v>21</v>
      </c>
      <c r="C3" s="97"/>
      <c r="D3" s="75" t="s">
        <v>128</v>
      </c>
      <c r="E3" s="35">
        <f>SUM(E4:E35)</f>
        <v>6</v>
      </c>
      <c r="F3" s="97"/>
    </row>
    <row r="4" spans="1:6" ht="168.75" x14ac:dyDescent="0.25">
      <c r="A4" s="290" t="s">
        <v>788</v>
      </c>
      <c r="B4" s="21">
        <v>5</v>
      </c>
      <c r="C4" s="96" t="s">
        <v>759</v>
      </c>
      <c r="D4" s="291" t="s">
        <v>790</v>
      </c>
      <c r="E4" s="21">
        <v>3</v>
      </c>
      <c r="F4" s="67" t="s">
        <v>760</v>
      </c>
    </row>
    <row r="5" spans="1:6" ht="174.75" customHeight="1" x14ac:dyDescent="0.25">
      <c r="A5" s="287" t="s">
        <v>789</v>
      </c>
      <c r="B5" s="21">
        <v>1</v>
      </c>
      <c r="C5" s="285" t="s">
        <v>761</v>
      </c>
      <c r="D5" s="76" t="s">
        <v>782</v>
      </c>
      <c r="E5" s="21">
        <v>1</v>
      </c>
      <c r="F5" s="96" t="s">
        <v>783</v>
      </c>
    </row>
    <row r="6" spans="1:6" ht="187.5" x14ac:dyDescent="0.25">
      <c r="A6" s="289"/>
      <c r="B6" s="21">
        <v>1</v>
      </c>
      <c r="C6" s="286" t="s">
        <v>760</v>
      </c>
      <c r="D6" s="287" t="s">
        <v>784</v>
      </c>
      <c r="E6" s="21">
        <v>1</v>
      </c>
      <c r="F6" s="96" t="s">
        <v>785</v>
      </c>
    </row>
    <row r="7" spans="1:6" ht="150" x14ac:dyDescent="0.25">
      <c r="A7" s="247" t="s">
        <v>762</v>
      </c>
      <c r="B7" s="21">
        <v>1</v>
      </c>
      <c r="C7" s="96" t="s">
        <v>763</v>
      </c>
      <c r="D7" s="288" t="s">
        <v>786</v>
      </c>
      <c r="E7" s="21">
        <v>1</v>
      </c>
      <c r="F7" s="96" t="s">
        <v>787</v>
      </c>
    </row>
    <row r="8" spans="1:6" ht="56.25" x14ac:dyDescent="0.25">
      <c r="A8" s="247" t="s">
        <v>764</v>
      </c>
      <c r="B8" s="21">
        <v>1</v>
      </c>
      <c r="C8" s="96" t="s">
        <v>765</v>
      </c>
      <c r="D8" s="76"/>
      <c r="E8" s="21"/>
      <c r="F8" s="67"/>
    </row>
    <row r="9" spans="1:6" ht="93.75" x14ac:dyDescent="0.25">
      <c r="A9" s="247" t="s">
        <v>766</v>
      </c>
      <c r="B9" s="21">
        <v>1</v>
      </c>
      <c r="C9" s="96" t="s">
        <v>767</v>
      </c>
      <c r="D9" s="76"/>
      <c r="E9" s="21"/>
      <c r="F9" s="67"/>
    </row>
    <row r="10" spans="1:6" ht="75" x14ac:dyDescent="0.25">
      <c r="A10" s="76" t="s">
        <v>768</v>
      </c>
      <c r="B10" s="21">
        <v>1</v>
      </c>
      <c r="C10" s="96" t="s">
        <v>769</v>
      </c>
      <c r="D10" s="76"/>
      <c r="E10" s="21"/>
      <c r="F10" s="67"/>
    </row>
    <row r="11" spans="1:6" ht="93.75" x14ac:dyDescent="0.25">
      <c r="A11" s="76" t="s">
        <v>770</v>
      </c>
      <c r="B11" s="21">
        <v>1</v>
      </c>
      <c r="C11" s="96" t="s">
        <v>771</v>
      </c>
      <c r="D11" s="76"/>
      <c r="E11" s="21"/>
      <c r="F11" s="67"/>
    </row>
    <row r="12" spans="1:6" ht="56.25" x14ac:dyDescent="0.25">
      <c r="A12" s="76" t="s">
        <v>772</v>
      </c>
      <c r="B12" s="21">
        <v>1</v>
      </c>
      <c r="C12" s="96" t="s">
        <v>773</v>
      </c>
      <c r="D12" s="76"/>
      <c r="E12" s="21"/>
      <c r="F12" s="67"/>
    </row>
    <row r="13" spans="1:6" ht="93.75" x14ac:dyDescent="0.25">
      <c r="A13" s="287" t="s">
        <v>774</v>
      </c>
      <c r="B13" s="21">
        <v>5</v>
      </c>
      <c r="C13" s="96" t="s">
        <v>775</v>
      </c>
      <c r="D13" s="76"/>
      <c r="E13" s="21"/>
      <c r="F13" s="67"/>
    </row>
    <row r="14" spans="1:6" ht="93.75" x14ac:dyDescent="0.25">
      <c r="A14" s="76" t="s">
        <v>776</v>
      </c>
      <c r="B14" s="21">
        <v>1</v>
      </c>
      <c r="C14" s="96" t="s">
        <v>777</v>
      </c>
      <c r="D14" s="76"/>
      <c r="E14" s="21"/>
      <c r="F14" s="67"/>
    </row>
    <row r="15" spans="1:6" ht="93.75" x14ac:dyDescent="0.25">
      <c r="A15" s="76" t="s">
        <v>778</v>
      </c>
      <c r="B15" s="21">
        <v>1</v>
      </c>
      <c r="C15" s="96" t="s">
        <v>779</v>
      </c>
      <c r="D15" s="76"/>
      <c r="E15" s="21"/>
      <c r="F15" s="67"/>
    </row>
    <row r="16" spans="1:6" ht="225" x14ac:dyDescent="0.25">
      <c r="A16" s="288" t="s">
        <v>780</v>
      </c>
      <c r="B16" s="21">
        <v>1</v>
      </c>
      <c r="C16" s="96" t="s">
        <v>781</v>
      </c>
      <c r="D16" s="76"/>
      <c r="E16" s="21"/>
      <c r="F16" s="67"/>
    </row>
    <row r="17" spans="1:6" ht="18.75" x14ac:dyDescent="0.25">
      <c r="A17" s="76"/>
      <c r="B17" s="21"/>
      <c r="C17" s="286"/>
      <c r="D17" s="76"/>
      <c r="E17" s="21"/>
      <c r="F17" s="67"/>
    </row>
    <row r="18" spans="1:6" ht="18.75" x14ac:dyDescent="0.25">
      <c r="A18" s="76"/>
      <c r="B18" s="21"/>
      <c r="C18" s="286"/>
      <c r="D18" s="76"/>
      <c r="E18" s="21"/>
      <c r="F18" s="67"/>
    </row>
    <row r="19" spans="1:6" ht="18.75" x14ac:dyDescent="0.25">
      <c r="A19" s="76"/>
      <c r="B19" s="21"/>
      <c r="C19" s="286"/>
      <c r="D19" s="76"/>
      <c r="E19" s="21"/>
      <c r="F19" s="67"/>
    </row>
    <row r="20" spans="1:6" ht="18.75" x14ac:dyDescent="0.25">
      <c r="A20" s="76"/>
      <c r="B20" s="21"/>
      <c r="C20" s="286"/>
      <c r="D20" s="76"/>
      <c r="E20" s="21"/>
      <c r="F20" s="67"/>
    </row>
    <row r="21" spans="1:6" ht="18.75" x14ac:dyDescent="0.25">
      <c r="A21" s="76"/>
      <c r="B21" s="21"/>
      <c r="C21" s="286"/>
      <c r="D21" s="76"/>
      <c r="E21" s="21"/>
      <c r="F21" s="67"/>
    </row>
    <row r="22" spans="1:6" ht="18.75" x14ac:dyDescent="0.25">
      <c r="A22" s="76"/>
      <c r="B22" s="21"/>
      <c r="C22" s="286"/>
      <c r="D22" s="76"/>
      <c r="E22" s="21"/>
      <c r="F22" s="67"/>
    </row>
    <row r="23" spans="1:6" ht="18.75" x14ac:dyDescent="0.25">
      <c r="A23" s="76"/>
      <c r="B23" s="21"/>
      <c r="C23" s="286"/>
      <c r="D23" s="76"/>
      <c r="E23" s="21"/>
      <c r="F23" s="67"/>
    </row>
    <row r="24" spans="1:6" ht="18.75" x14ac:dyDescent="0.25">
      <c r="A24" s="76"/>
      <c r="B24" s="21"/>
      <c r="C24" s="286"/>
      <c r="D24" s="76"/>
      <c r="E24" s="21"/>
      <c r="F24" s="67"/>
    </row>
    <row r="25" spans="1:6" ht="18.75" x14ac:dyDescent="0.25">
      <c r="A25" s="76"/>
      <c r="B25" s="21"/>
      <c r="C25" s="96"/>
      <c r="D25" s="76"/>
      <c r="E25" s="21"/>
      <c r="F25" s="67"/>
    </row>
    <row r="26" spans="1:6" ht="18.75" x14ac:dyDescent="0.25">
      <c r="A26" s="76"/>
      <c r="B26" s="21"/>
      <c r="C26" s="96"/>
      <c r="D26" s="76"/>
      <c r="E26" s="21"/>
      <c r="F26" s="67"/>
    </row>
    <row r="27" spans="1:6" ht="18.75" x14ac:dyDescent="0.25">
      <c r="A27" s="76"/>
      <c r="B27" s="21"/>
      <c r="C27" s="96"/>
      <c r="D27" s="76"/>
      <c r="E27" s="21"/>
      <c r="F27" s="67"/>
    </row>
    <row r="28" spans="1:6" ht="18.75" x14ac:dyDescent="0.25">
      <c r="A28" s="76"/>
      <c r="B28" s="21"/>
      <c r="C28" s="67"/>
      <c r="D28" s="76"/>
      <c r="E28" s="21"/>
      <c r="F28" s="67"/>
    </row>
    <row r="29" spans="1:6" ht="18.75" x14ac:dyDescent="0.25">
      <c r="A29" s="76"/>
      <c r="B29" s="21"/>
      <c r="C29" s="67"/>
      <c r="D29" s="76"/>
      <c r="E29" s="21"/>
      <c r="F29" s="67"/>
    </row>
    <row r="30" spans="1:6" ht="18.75" x14ac:dyDescent="0.25">
      <c r="A30" s="76"/>
      <c r="B30" s="21"/>
      <c r="C30" s="67"/>
      <c r="D30" s="76"/>
      <c r="E30" s="21"/>
      <c r="F30" s="67"/>
    </row>
    <row r="31" spans="1:6" ht="18.75" x14ac:dyDescent="0.25">
      <c r="A31" s="76"/>
      <c r="B31" s="21"/>
      <c r="C31" s="67"/>
      <c r="D31" s="76"/>
      <c r="E31" s="21"/>
      <c r="F31" s="67"/>
    </row>
    <row r="32" spans="1:6" ht="18.75" x14ac:dyDescent="0.25">
      <c r="A32" s="76"/>
      <c r="B32" s="21"/>
      <c r="C32" s="67"/>
      <c r="D32" s="76"/>
      <c r="E32" s="21"/>
      <c r="F32" s="67"/>
    </row>
    <row r="33" spans="1:6" ht="18.75" x14ac:dyDescent="0.25">
      <c r="A33" s="76"/>
      <c r="B33" s="21"/>
      <c r="C33" s="67"/>
      <c r="D33" s="76"/>
      <c r="E33" s="21"/>
      <c r="F33" s="67"/>
    </row>
    <row r="34" spans="1:6" ht="18.75" x14ac:dyDescent="0.25">
      <c r="A34" s="76"/>
      <c r="B34" s="21"/>
      <c r="C34" s="67"/>
      <c r="D34" s="76"/>
      <c r="E34" s="21"/>
      <c r="F34" s="67"/>
    </row>
    <row r="35" spans="1:6" ht="18.75" x14ac:dyDescent="0.25">
      <c r="A35" s="76"/>
      <c r="B35" s="21"/>
      <c r="C35" s="67"/>
      <c r="D35" s="76"/>
      <c r="E35" s="21"/>
      <c r="F35" s="67"/>
    </row>
    <row r="36" spans="1:6" ht="42" customHeight="1" x14ac:dyDescent="0.25">
      <c r="A36" s="384" t="s">
        <v>272</v>
      </c>
      <c r="B36" s="385"/>
      <c r="C36" s="385"/>
      <c r="D36" s="385"/>
      <c r="E36" s="385"/>
      <c r="F36" s="386"/>
    </row>
    <row r="37" spans="1:6" ht="37.5" customHeight="1" x14ac:dyDescent="0.25">
      <c r="A37" s="387" t="s">
        <v>269</v>
      </c>
      <c r="B37" s="388"/>
      <c r="C37" s="389"/>
      <c r="D37" s="244" t="s">
        <v>270</v>
      </c>
      <c r="E37" s="379" t="s">
        <v>271</v>
      </c>
      <c r="F37" s="380"/>
    </row>
    <row r="38" spans="1:6" ht="18.75" x14ac:dyDescent="0.25">
      <c r="A38" s="376"/>
      <c r="B38" s="377"/>
      <c r="C38" s="378"/>
      <c r="D38" s="76"/>
      <c r="E38" s="381"/>
      <c r="F38" s="382"/>
    </row>
    <row r="39" spans="1:6" ht="18.75" x14ac:dyDescent="0.25">
      <c r="A39" s="376"/>
      <c r="B39" s="377"/>
      <c r="C39" s="378"/>
      <c r="D39" s="76"/>
      <c r="E39" s="381"/>
      <c r="F39" s="382"/>
    </row>
    <row r="40" spans="1:6" ht="18.75" x14ac:dyDescent="0.25">
      <c r="A40" s="376"/>
      <c r="B40" s="377"/>
      <c r="C40" s="378"/>
      <c r="D40" s="76"/>
      <c r="E40" s="381"/>
      <c r="F40" s="382"/>
    </row>
    <row r="41" spans="1:6" ht="18.75" x14ac:dyDescent="0.25">
      <c r="A41" s="376"/>
      <c r="B41" s="377"/>
      <c r="C41" s="378"/>
      <c r="D41" s="76"/>
      <c r="E41" s="381"/>
      <c r="F41" s="382"/>
    </row>
    <row r="42" spans="1:6" ht="18.75" x14ac:dyDescent="0.25">
      <c r="A42" s="376"/>
      <c r="B42" s="377"/>
      <c r="C42" s="378"/>
      <c r="D42" s="76"/>
      <c r="E42" s="381"/>
      <c r="F42" s="382"/>
    </row>
  </sheetData>
  <sheetProtection sort="0" autoFilter="0" pivotTables="0"/>
  <mergeCells count="14">
    <mergeCell ref="A1:F1"/>
    <mergeCell ref="A36:F36"/>
    <mergeCell ref="A37:C37"/>
    <mergeCell ref="A38:C38"/>
    <mergeCell ref="A39:C39"/>
    <mergeCell ref="A40:C40"/>
    <mergeCell ref="A41:C41"/>
    <mergeCell ref="A42:C42"/>
    <mergeCell ref="E37:F37"/>
    <mergeCell ref="E38:F38"/>
    <mergeCell ref="E39:F39"/>
    <mergeCell ref="E40:F40"/>
    <mergeCell ref="E41:F41"/>
    <mergeCell ref="E42:F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F12"/>
  <sheetViews>
    <sheetView view="pageBreakPreview" zoomScale="60" zoomScaleNormal="60" workbookViewId="0">
      <selection activeCell="F10" sqref="F10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297" customHeight="1" x14ac:dyDescent="0.3">
      <c r="A3" s="193">
        <v>1</v>
      </c>
      <c r="B3" s="184" t="s">
        <v>233</v>
      </c>
      <c r="C3" s="185"/>
      <c r="D3" s="185"/>
      <c r="E3" s="186"/>
      <c r="F3" s="187" t="s">
        <v>284</v>
      </c>
    </row>
    <row r="4" spans="1:6" ht="67.5" customHeight="1" x14ac:dyDescent="0.3">
      <c r="A4" s="194">
        <v>2</v>
      </c>
      <c r="B4" s="116" t="s">
        <v>206</v>
      </c>
      <c r="C4" s="112"/>
      <c r="D4" s="112"/>
      <c r="E4" s="113"/>
      <c r="F4" s="188" t="s">
        <v>285</v>
      </c>
    </row>
    <row r="5" spans="1:6" ht="88.5" customHeight="1" x14ac:dyDescent="0.3">
      <c r="A5" s="195">
        <v>4</v>
      </c>
      <c r="B5" s="117" t="s">
        <v>231</v>
      </c>
      <c r="C5" s="110"/>
      <c r="D5" s="114"/>
      <c r="E5" s="111"/>
      <c r="F5" s="189" t="s">
        <v>286</v>
      </c>
    </row>
    <row r="6" spans="1:6" ht="37.5" customHeight="1" x14ac:dyDescent="0.3">
      <c r="A6" s="195">
        <v>5</v>
      </c>
      <c r="B6" s="115" t="s">
        <v>234</v>
      </c>
      <c r="C6" s="110"/>
      <c r="D6" s="110"/>
      <c r="E6" s="111"/>
      <c r="F6" s="155" t="s">
        <v>287</v>
      </c>
    </row>
    <row r="7" spans="1:6" ht="106.5" customHeight="1" x14ac:dyDescent="0.3">
      <c r="A7" s="195">
        <v>6</v>
      </c>
      <c r="B7" s="117" t="s">
        <v>232</v>
      </c>
      <c r="C7" s="110"/>
      <c r="D7" s="110"/>
      <c r="E7" s="111"/>
      <c r="F7" s="155" t="s">
        <v>288</v>
      </c>
    </row>
    <row r="8" spans="1:6" ht="140.25" customHeight="1" x14ac:dyDescent="0.3">
      <c r="A8" s="195">
        <v>7</v>
      </c>
      <c r="B8" s="117" t="s">
        <v>227</v>
      </c>
      <c r="C8" s="110"/>
      <c r="D8" s="110"/>
      <c r="E8" s="111"/>
      <c r="F8" s="155" t="s">
        <v>289</v>
      </c>
    </row>
    <row r="9" spans="1:6" ht="167.25" customHeight="1" x14ac:dyDescent="0.3">
      <c r="A9" s="195">
        <v>8</v>
      </c>
      <c r="B9" s="117" t="s">
        <v>228</v>
      </c>
      <c r="C9" s="110"/>
      <c r="D9" s="110"/>
      <c r="E9" s="111"/>
      <c r="F9" s="155" t="s">
        <v>290</v>
      </c>
    </row>
    <row r="10" spans="1:6" ht="114.75" customHeight="1" x14ac:dyDescent="0.3">
      <c r="A10" s="195">
        <v>9</v>
      </c>
      <c r="B10" s="117" t="s">
        <v>226</v>
      </c>
      <c r="C10" s="110"/>
      <c r="D10" s="110"/>
      <c r="E10" s="111"/>
      <c r="F10" s="155" t="s">
        <v>291</v>
      </c>
    </row>
    <row r="11" spans="1:6" ht="88.5" customHeight="1" x14ac:dyDescent="0.3">
      <c r="A11" s="195">
        <v>10</v>
      </c>
      <c r="B11" s="117" t="s">
        <v>230</v>
      </c>
      <c r="C11" s="110"/>
      <c r="D11" s="110"/>
      <c r="E11" s="111"/>
      <c r="F11" s="248" t="s">
        <v>292</v>
      </c>
    </row>
    <row r="12" spans="1:6" ht="135" customHeight="1" thickBot="1" x14ac:dyDescent="0.35">
      <c r="A12" s="196">
        <v>11</v>
      </c>
      <c r="B12" s="190" t="s">
        <v>229</v>
      </c>
      <c r="C12" s="191"/>
      <c r="D12" s="191"/>
      <c r="E12" s="192"/>
      <c r="F12" s="248" t="s">
        <v>293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Normal="100" zoomScaleSheetLayoutView="100" workbookViewId="0">
      <selection activeCell="F25" sqref="F25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12" t="s">
        <v>45</v>
      </c>
      <c r="B1" s="312"/>
    </row>
    <row r="2" spans="1:2" ht="18.75" customHeight="1" x14ac:dyDescent="0.25">
      <c r="A2" s="350" t="s">
        <v>46</v>
      </c>
      <c r="B2" s="243" t="s">
        <v>47</v>
      </c>
    </row>
    <row r="3" spans="1:2" ht="57.75" customHeight="1" x14ac:dyDescent="0.25">
      <c r="A3" s="350"/>
      <c r="B3" s="172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0"/>
    </row>
    <row r="7" spans="1:2" ht="18.75" x14ac:dyDescent="0.25">
      <c r="A7" s="53" t="s">
        <v>73</v>
      </c>
      <c r="B7" s="80"/>
    </row>
    <row r="8" spans="1:2" ht="18.75" x14ac:dyDescent="0.25">
      <c r="A8" s="33" t="s">
        <v>190</v>
      </c>
      <c r="B8" s="24">
        <v>1</v>
      </c>
    </row>
    <row r="9" spans="1:2" ht="18.75" x14ac:dyDescent="0.25">
      <c r="A9" s="53" t="s">
        <v>77</v>
      </c>
      <c r="B9" s="99">
        <v>1</v>
      </c>
    </row>
    <row r="10" spans="1:2" ht="18.75" x14ac:dyDescent="0.25">
      <c r="A10" s="53" t="s">
        <v>75</v>
      </c>
      <c r="B10" s="80">
        <v>1</v>
      </c>
    </row>
    <row r="11" spans="1:2" ht="18.75" x14ac:dyDescent="0.25">
      <c r="A11" s="53" t="s">
        <v>79</v>
      </c>
      <c r="B11" s="80"/>
    </row>
    <row r="12" spans="1:2" ht="18.75" x14ac:dyDescent="0.25">
      <c r="A12" s="53" t="s">
        <v>80</v>
      </c>
      <c r="B12" s="80"/>
    </row>
    <row r="13" spans="1:2" ht="18.75" x14ac:dyDescent="0.25">
      <c r="A13" s="53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6" t="s">
        <v>74</v>
      </c>
      <c r="B15" s="99">
        <v>1</v>
      </c>
    </row>
    <row r="16" spans="1:2" ht="18.75" x14ac:dyDescent="0.25">
      <c r="A16" s="53" t="s">
        <v>78</v>
      </c>
      <c r="B16" s="80"/>
    </row>
    <row r="17" spans="1:2" ht="18.75" x14ac:dyDescent="0.25">
      <c r="A17" s="53" t="s">
        <v>225</v>
      </c>
      <c r="B17" s="80"/>
    </row>
    <row r="18" spans="1:2" ht="18.75" x14ac:dyDescent="0.25">
      <c r="A18" s="53" t="s">
        <v>262</v>
      </c>
      <c r="B18" s="80"/>
    </row>
    <row r="19" spans="1:2" ht="18.75" x14ac:dyDescent="0.25">
      <c r="A19" s="177" t="s">
        <v>81</v>
      </c>
      <c r="B19" s="81">
        <f>B18+B17+B16+B15+B14+B13+B12+B11+B10+B9+B8+B7++B6+B5+B4</f>
        <v>4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activeCell="C5" sqref="C5:E5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45" t="s">
        <v>277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48" customHeight="1" x14ac:dyDescent="0.3">
      <c r="A2" s="394"/>
      <c r="B2" s="394"/>
      <c r="C2" s="390" t="s">
        <v>273</v>
      </c>
      <c r="D2" s="390"/>
      <c r="E2" s="390"/>
      <c r="F2" s="395" t="s">
        <v>270</v>
      </c>
      <c r="G2" s="396"/>
      <c r="H2" s="397"/>
      <c r="I2" s="395" t="s">
        <v>279</v>
      </c>
      <c r="J2" s="396"/>
      <c r="K2" s="397"/>
    </row>
    <row r="3" spans="1:11" ht="47.25" customHeight="1" x14ac:dyDescent="0.3">
      <c r="A3" s="392" t="s">
        <v>274</v>
      </c>
      <c r="B3" s="392"/>
      <c r="C3" s="391" t="s">
        <v>362</v>
      </c>
      <c r="D3" s="391"/>
      <c r="E3" s="391"/>
      <c r="F3" s="391">
        <v>15</v>
      </c>
      <c r="G3" s="391"/>
      <c r="H3" s="391"/>
      <c r="I3" s="391" t="s">
        <v>342</v>
      </c>
      <c r="J3" s="391"/>
      <c r="K3" s="391"/>
    </row>
    <row r="4" spans="1:11" ht="44.25" customHeight="1" x14ac:dyDescent="0.3">
      <c r="A4" s="392" t="s">
        <v>275</v>
      </c>
      <c r="B4" s="392"/>
      <c r="C4" s="391"/>
      <c r="D4" s="391"/>
      <c r="E4" s="391"/>
      <c r="F4" s="391"/>
      <c r="G4" s="391"/>
      <c r="H4" s="391"/>
      <c r="I4" s="391"/>
      <c r="J4" s="391"/>
      <c r="K4" s="391"/>
    </row>
    <row r="5" spans="1:11" ht="50.25" customHeight="1" x14ac:dyDescent="0.3">
      <c r="A5" s="392" t="s">
        <v>276</v>
      </c>
      <c r="B5" s="392"/>
      <c r="C5" s="391" t="s">
        <v>791</v>
      </c>
      <c r="D5" s="391"/>
      <c r="E5" s="391"/>
      <c r="F5" s="391">
        <v>76</v>
      </c>
      <c r="G5" s="391"/>
      <c r="H5" s="391"/>
      <c r="I5" s="391" t="s">
        <v>308</v>
      </c>
      <c r="J5" s="391"/>
      <c r="K5" s="391"/>
    </row>
    <row r="6" spans="1:11" ht="51" customHeight="1" x14ac:dyDescent="0.3">
      <c r="A6" s="393" t="s">
        <v>278</v>
      </c>
      <c r="B6" s="393"/>
      <c r="C6" s="391"/>
      <c r="D6" s="391"/>
      <c r="E6" s="391"/>
      <c r="F6" s="391"/>
      <c r="G6" s="391"/>
      <c r="H6" s="391"/>
      <c r="I6" s="391"/>
      <c r="J6" s="391"/>
      <c r="K6" s="391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7FFFF"/>
  </sheetPr>
  <dimension ref="A1:AF33"/>
  <sheetViews>
    <sheetView view="pageBreakPreview" topLeftCell="A10" zoomScale="90" zoomScaleNormal="100" zoomScaleSheetLayoutView="90" workbookViewId="0">
      <selection activeCell="C20" sqref="C20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39" t="s">
        <v>82</v>
      </c>
      <c r="B1" s="339"/>
      <c r="C1" s="339"/>
      <c r="D1" s="339"/>
      <c r="E1" s="339"/>
      <c r="F1" s="339"/>
      <c r="G1" s="339"/>
      <c r="H1" s="339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40" t="s">
        <v>56</v>
      </c>
      <c r="B3" s="343" t="s">
        <v>71</v>
      </c>
      <c r="C3" s="346" t="s">
        <v>176</v>
      </c>
      <c r="D3" s="347"/>
      <c r="E3" s="346" t="s">
        <v>192</v>
      </c>
      <c r="F3" s="347"/>
      <c r="G3" s="350" t="s">
        <v>0</v>
      </c>
      <c r="H3" s="350"/>
    </row>
    <row r="4" spans="1:9" s="1" customFormat="1" ht="54" customHeight="1" x14ac:dyDescent="0.3">
      <c r="A4" s="341"/>
      <c r="B4" s="344"/>
      <c r="C4" s="348"/>
      <c r="D4" s="349"/>
      <c r="E4" s="348"/>
      <c r="F4" s="345"/>
      <c r="G4" s="350" t="s">
        <v>177</v>
      </c>
      <c r="H4" s="350" t="s">
        <v>193</v>
      </c>
    </row>
    <row r="5" spans="1:9" s="1" customFormat="1" ht="18.75" hidden="1" customHeight="1" x14ac:dyDescent="0.3">
      <c r="A5" s="341"/>
      <c r="B5" s="344"/>
      <c r="C5" s="40"/>
      <c r="D5" s="40"/>
      <c r="E5" s="40"/>
      <c r="F5" s="41"/>
      <c r="G5" s="350"/>
      <c r="H5" s="350"/>
    </row>
    <row r="6" spans="1:9" s="1" customFormat="1" ht="21.75" customHeight="1" x14ac:dyDescent="0.3">
      <c r="A6" s="342"/>
      <c r="B6" s="345"/>
      <c r="C6" s="173" t="s">
        <v>53</v>
      </c>
      <c r="D6" s="173" t="s">
        <v>83</v>
      </c>
      <c r="E6" s="173" t="s">
        <v>53</v>
      </c>
      <c r="F6" s="176" t="s">
        <v>83</v>
      </c>
      <c r="G6" s="350"/>
      <c r="H6" s="350"/>
    </row>
    <row r="7" spans="1:9" s="1" customFormat="1" ht="39" customHeight="1" x14ac:dyDescent="0.3">
      <c r="A7" s="42">
        <v>1</v>
      </c>
      <c r="B7" s="43" t="s">
        <v>54</v>
      </c>
      <c r="C7" s="174">
        <v>14</v>
      </c>
      <c r="D7" s="174">
        <v>14</v>
      </c>
      <c r="E7" s="174">
        <v>270</v>
      </c>
      <c r="F7" s="174">
        <v>332</v>
      </c>
      <c r="G7" s="174">
        <v>0</v>
      </c>
      <c r="H7" s="174">
        <v>0</v>
      </c>
    </row>
    <row r="8" spans="1:9" s="1" customFormat="1" ht="39" customHeight="1" x14ac:dyDescent="0.3">
      <c r="A8" s="42">
        <v>2</v>
      </c>
      <c r="B8" s="43" t="s">
        <v>55</v>
      </c>
      <c r="C8" s="174">
        <v>2</v>
      </c>
      <c r="D8" s="174">
        <v>2</v>
      </c>
      <c r="E8" s="174">
        <v>25</v>
      </c>
      <c r="F8" s="174">
        <v>37</v>
      </c>
      <c r="G8" s="174">
        <v>0</v>
      </c>
      <c r="H8" s="174">
        <v>0</v>
      </c>
    </row>
    <row r="9" spans="1:9" s="1" customFormat="1" ht="19.5" customHeight="1" x14ac:dyDescent="0.3">
      <c r="A9" s="327">
        <v>3</v>
      </c>
      <c r="B9" s="94" t="s">
        <v>63</v>
      </c>
      <c r="C9" s="329">
        <v>1</v>
      </c>
      <c r="D9" s="329">
        <v>1</v>
      </c>
      <c r="E9" s="331">
        <v>6</v>
      </c>
      <c r="F9" s="332"/>
      <c r="G9" s="329">
        <v>0</v>
      </c>
      <c r="H9" s="92">
        <v>0</v>
      </c>
    </row>
    <row r="10" spans="1:9" s="1" customFormat="1" ht="18.75" customHeight="1" x14ac:dyDescent="0.3">
      <c r="A10" s="328"/>
      <c r="B10" s="94" t="s">
        <v>85</v>
      </c>
      <c r="C10" s="330"/>
      <c r="D10" s="330"/>
      <c r="E10" s="174">
        <v>5</v>
      </c>
      <c r="F10" s="174">
        <v>6</v>
      </c>
      <c r="G10" s="330"/>
      <c r="H10" s="174">
        <v>0</v>
      </c>
    </row>
    <row r="11" spans="1:9" s="1" customFormat="1" ht="56.25" customHeight="1" x14ac:dyDescent="0.3">
      <c r="A11" s="42">
        <v>4</v>
      </c>
      <c r="B11" s="44" t="s">
        <v>64</v>
      </c>
      <c r="C11" s="174">
        <v>3</v>
      </c>
      <c r="D11" s="174">
        <v>3</v>
      </c>
      <c r="E11" s="174">
        <v>50</v>
      </c>
      <c r="F11" s="174">
        <v>75</v>
      </c>
      <c r="G11" s="174">
        <v>0</v>
      </c>
      <c r="H11" s="174">
        <v>0</v>
      </c>
    </row>
    <row r="12" spans="1:9" s="1" customFormat="1" ht="56.25" x14ac:dyDescent="0.3">
      <c r="A12" s="42">
        <v>5</v>
      </c>
      <c r="B12" s="43" t="s">
        <v>65</v>
      </c>
      <c r="C12" s="174">
        <v>3</v>
      </c>
      <c r="D12" s="174">
        <v>3</v>
      </c>
      <c r="E12" s="174">
        <v>57</v>
      </c>
      <c r="F12" s="174">
        <v>77</v>
      </c>
      <c r="G12" s="174">
        <v>0</v>
      </c>
      <c r="H12" s="174">
        <v>0</v>
      </c>
    </row>
    <row r="13" spans="1:9" s="1" customFormat="1" ht="39" customHeight="1" x14ac:dyDescent="0.3">
      <c r="A13" s="42">
        <v>6</v>
      </c>
      <c r="B13" s="44" t="s">
        <v>66</v>
      </c>
      <c r="C13" s="174">
        <v>1</v>
      </c>
      <c r="D13" s="174">
        <v>1</v>
      </c>
      <c r="E13" s="174">
        <v>13</v>
      </c>
      <c r="F13" s="174">
        <v>13</v>
      </c>
      <c r="G13" s="174">
        <v>0</v>
      </c>
      <c r="H13" s="174">
        <v>0</v>
      </c>
    </row>
    <row r="14" spans="1:9" s="2" customFormat="1" ht="39" customHeight="1" x14ac:dyDescent="0.3">
      <c r="A14" s="333" t="s">
        <v>84</v>
      </c>
      <c r="B14" s="334"/>
      <c r="C14" s="337">
        <f>C13+C12+C11+C9+C8+C7</f>
        <v>24</v>
      </c>
      <c r="D14" s="337">
        <f>D13+D12+D11+D9+D8+D7</f>
        <v>24</v>
      </c>
      <c r="E14" s="45">
        <f>E7+E8+E11+E12+E13</f>
        <v>415</v>
      </c>
      <c r="F14" s="45">
        <f>F7+F8+F11+F12+F13</f>
        <v>534</v>
      </c>
      <c r="G14" s="337">
        <f>G7+G8+G9+G11+G12+G13</f>
        <v>0</v>
      </c>
      <c r="H14" s="45"/>
      <c r="I14" s="103"/>
    </row>
    <row r="15" spans="1:9" ht="39" customHeight="1" x14ac:dyDescent="0.25">
      <c r="A15" s="335"/>
      <c r="B15" s="336"/>
      <c r="C15" s="338"/>
      <c r="D15" s="338"/>
      <c r="E15" s="46">
        <f>E10</f>
        <v>5</v>
      </c>
      <c r="F15" s="46">
        <f>F10</f>
        <v>6</v>
      </c>
      <c r="G15" s="338"/>
      <c r="H15" s="46"/>
    </row>
    <row r="16" spans="1:9" ht="18.75" x14ac:dyDescent="0.3">
      <c r="A16" s="322" t="s">
        <v>191</v>
      </c>
      <c r="B16" s="323"/>
      <c r="C16" s="324">
        <f>F14+E9</f>
        <v>540</v>
      </c>
      <c r="D16" s="325"/>
      <c r="E16" s="325"/>
      <c r="F16" s="325"/>
      <c r="G16" s="325"/>
      <c r="H16" s="326"/>
      <c r="I16" s="100">
        <f>F14+F15</f>
        <v>540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16"/>
  <sheetViews>
    <sheetView view="pageBreakPreview" zoomScale="90" zoomScaleNormal="100" zoomScaleSheetLayoutView="90" workbookViewId="0">
      <selection activeCell="B17" sqref="B17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1" t="s">
        <v>69</v>
      </c>
      <c r="B1" s="351"/>
      <c r="C1" s="351"/>
      <c r="D1" s="6"/>
    </row>
    <row r="2" spans="1:4" ht="38.25" customHeight="1" x14ac:dyDescent="0.25">
      <c r="A2" s="203" t="s">
        <v>1</v>
      </c>
      <c r="B2" s="202" t="s">
        <v>2</v>
      </c>
      <c r="C2" s="202" t="s">
        <v>70</v>
      </c>
      <c r="D2" s="8"/>
    </row>
    <row r="3" spans="1:4" ht="18.75" x14ac:dyDescent="0.25">
      <c r="A3" s="105" t="s">
        <v>3</v>
      </c>
      <c r="B3" s="204">
        <f>SUM(B4:B8)</f>
        <v>481</v>
      </c>
      <c r="C3" s="205" t="s">
        <v>235</v>
      </c>
      <c r="D3" s="8"/>
    </row>
    <row r="4" spans="1:4" ht="18.75" customHeight="1" x14ac:dyDescent="0.25">
      <c r="A4" s="94" t="s">
        <v>4</v>
      </c>
      <c r="B4" s="206">
        <v>30</v>
      </c>
      <c r="C4" s="207" t="e">
        <f>B4/'Раздел 1.2'!C17:H17*100</f>
        <v>#DIV/0!</v>
      </c>
      <c r="D4" s="11"/>
    </row>
    <row r="5" spans="1:4" ht="18.75" customHeight="1" x14ac:dyDescent="0.25">
      <c r="A5" s="94" t="s">
        <v>5</v>
      </c>
      <c r="B5" s="206">
        <v>190</v>
      </c>
      <c r="C5" s="207" t="e">
        <f>B5/'Раздел 1.2'!C17:H17*100</f>
        <v>#DIV/0!</v>
      </c>
      <c r="D5" s="11"/>
    </row>
    <row r="6" spans="1:4" ht="18.75" customHeight="1" x14ac:dyDescent="0.25">
      <c r="A6" s="94" t="s">
        <v>6</v>
      </c>
      <c r="B6" s="206">
        <v>187</v>
      </c>
      <c r="C6" s="207" t="e">
        <f>B6/'Раздел 1.2'!C17:H17*100</f>
        <v>#DIV/0!</v>
      </c>
      <c r="D6" s="11"/>
    </row>
    <row r="7" spans="1:4" ht="18.75" customHeight="1" x14ac:dyDescent="0.25">
      <c r="A7" s="94" t="s">
        <v>67</v>
      </c>
      <c r="B7" s="206">
        <v>53</v>
      </c>
      <c r="C7" s="207" t="e">
        <f>B7/'Раздел 1.2'!C17:H17*100</f>
        <v>#DIV/0!</v>
      </c>
      <c r="D7" s="11"/>
    </row>
    <row r="8" spans="1:4" ht="18.75" customHeight="1" x14ac:dyDescent="0.25">
      <c r="A8" s="94" t="s">
        <v>264</v>
      </c>
      <c r="B8" s="206">
        <v>21</v>
      </c>
      <c r="C8" s="207" t="e">
        <f>B8/'Раздел 1.2'!C17:H17*100</f>
        <v>#DIV/0!</v>
      </c>
      <c r="D8" s="11"/>
    </row>
    <row r="9" spans="1:4" ht="18.75" customHeight="1" x14ac:dyDescent="0.25">
      <c r="A9" s="94" t="s">
        <v>265</v>
      </c>
      <c r="B9" s="206">
        <v>59</v>
      </c>
      <c r="C9" s="207" t="e">
        <f>B9/'Раздел 1.2'!C17:H17*100</f>
        <v>#DIV/0!</v>
      </c>
      <c r="D9" s="11"/>
    </row>
    <row r="10" spans="1:4" ht="18.75" x14ac:dyDescent="0.25">
      <c r="A10" s="105" t="s">
        <v>7</v>
      </c>
      <c r="B10" s="204">
        <f>SUM(B11:B16)</f>
        <v>540</v>
      </c>
      <c r="C10" s="205" t="s">
        <v>235</v>
      </c>
      <c r="D10" s="8"/>
    </row>
    <row r="11" spans="1:4" ht="18.75" customHeight="1" x14ac:dyDescent="0.25">
      <c r="A11" s="94" t="s">
        <v>8</v>
      </c>
      <c r="B11" s="206">
        <v>27</v>
      </c>
      <c r="C11" s="207" t="e">
        <f>B11/'Раздел 1.2'!C17:H17*100</f>
        <v>#DIV/0!</v>
      </c>
      <c r="D11" s="11"/>
    </row>
    <row r="12" spans="1:4" ht="18.75" customHeight="1" x14ac:dyDescent="0.25">
      <c r="A12" s="94" t="s">
        <v>9</v>
      </c>
      <c r="B12" s="206">
        <v>357</v>
      </c>
      <c r="C12" s="207" t="e">
        <f>B12/'Раздел 1.2'!C17:H17*100</f>
        <v>#DIV/0!</v>
      </c>
      <c r="D12" s="11"/>
    </row>
    <row r="13" spans="1:4" ht="18.75" customHeight="1" x14ac:dyDescent="0.25">
      <c r="A13" s="94" t="s">
        <v>267</v>
      </c>
      <c r="B13" s="206">
        <v>34</v>
      </c>
      <c r="C13" s="207" t="e">
        <f>B13/'Раздел 1.2'!C17:H17*100</f>
        <v>#DIV/0!</v>
      </c>
      <c r="D13" s="11"/>
    </row>
    <row r="14" spans="1:4" ht="18.75" customHeight="1" x14ac:dyDescent="0.25">
      <c r="A14" s="94" t="s">
        <v>268</v>
      </c>
      <c r="B14" s="206">
        <v>13</v>
      </c>
      <c r="C14" s="207" t="e">
        <f>B14/'Раздел 1.2'!C17:H17*100</f>
        <v>#DIV/0!</v>
      </c>
      <c r="D14" s="11"/>
    </row>
    <row r="15" spans="1:4" ht="18.75" customHeight="1" x14ac:dyDescent="0.25">
      <c r="A15" s="94" t="s">
        <v>10</v>
      </c>
      <c r="B15" s="206">
        <v>71</v>
      </c>
      <c r="C15" s="207" t="e">
        <f>B15/'Раздел 1.2'!C17:H17*100</f>
        <v>#DIV/0!</v>
      </c>
      <c r="D15" s="11"/>
    </row>
    <row r="16" spans="1:4" ht="18.75" x14ac:dyDescent="0.25">
      <c r="A16" s="94" t="s">
        <v>196</v>
      </c>
      <c r="B16" s="206">
        <v>38</v>
      </c>
      <c r="C16" s="207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Q179"/>
  <sheetViews>
    <sheetView view="pageBreakPreview" zoomScale="70" zoomScaleNormal="80" zoomScaleSheetLayoutView="70" workbookViewId="0">
      <selection activeCell="E91" sqref="E91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51" t="s">
        <v>92</v>
      </c>
      <c r="B1" s="351"/>
      <c r="C1" s="351"/>
      <c r="D1" s="351"/>
      <c r="E1" s="351"/>
      <c r="F1" s="351"/>
      <c r="G1" s="351"/>
      <c r="H1" s="351"/>
      <c r="I1" s="351"/>
      <c r="J1" s="351"/>
      <c r="K1" s="180"/>
      <c r="L1" s="180"/>
    </row>
    <row r="2" spans="1:12" s="5" customFormat="1" ht="37.5" customHeight="1" x14ac:dyDescent="0.25">
      <c r="A2" s="353" t="s">
        <v>56</v>
      </c>
      <c r="B2" s="350" t="s">
        <v>49</v>
      </c>
      <c r="C2" s="350" t="s">
        <v>50</v>
      </c>
      <c r="D2" s="350"/>
      <c r="E2" s="350" t="s">
        <v>51</v>
      </c>
      <c r="F2" s="350" t="s">
        <v>52</v>
      </c>
      <c r="G2" s="350" t="s">
        <v>57</v>
      </c>
      <c r="H2" s="350"/>
      <c r="I2" s="350"/>
      <c r="J2" s="350" t="s">
        <v>58</v>
      </c>
      <c r="K2" s="350" t="s">
        <v>210</v>
      </c>
      <c r="L2" s="350" t="s">
        <v>198</v>
      </c>
    </row>
    <row r="3" spans="1:12" s="5" customFormat="1" ht="57.75" customHeight="1" x14ac:dyDescent="0.25">
      <c r="A3" s="353"/>
      <c r="B3" s="350"/>
      <c r="C3" s="202" t="s">
        <v>53</v>
      </c>
      <c r="D3" s="202" t="s">
        <v>83</v>
      </c>
      <c r="E3" s="350"/>
      <c r="F3" s="350"/>
      <c r="G3" s="202" t="s">
        <v>59</v>
      </c>
      <c r="H3" s="202" t="s">
        <v>209</v>
      </c>
      <c r="I3" s="202" t="s">
        <v>60</v>
      </c>
      <c r="J3" s="350"/>
      <c r="K3" s="350"/>
      <c r="L3" s="350"/>
    </row>
    <row r="4" spans="1:12" s="5" customFormat="1" ht="75" customHeight="1" x14ac:dyDescent="0.25">
      <c r="A4" s="59" t="s">
        <v>61</v>
      </c>
      <c r="B4" s="97" t="s">
        <v>54</v>
      </c>
      <c r="C4" s="97">
        <f>SUM(C5,C12,C21)</f>
        <v>0</v>
      </c>
      <c r="D4" s="97">
        <f>SUM(D5,D12,D21)</f>
        <v>4</v>
      </c>
      <c r="E4" s="97"/>
      <c r="F4" s="97"/>
      <c r="G4" s="97">
        <f t="shared" ref="G4:L4" si="0">SUM(G5,G12,G21)</f>
        <v>26</v>
      </c>
      <c r="H4" s="97">
        <f t="shared" si="0"/>
        <v>16</v>
      </c>
      <c r="I4" s="97">
        <f t="shared" si="0"/>
        <v>2055</v>
      </c>
      <c r="J4" s="97">
        <f t="shared" si="0"/>
        <v>0</v>
      </c>
      <c r="K4" s="97">
        <f t="shared" si="0"/>
        <v>0</v>
      </c>
      <c r="L4" s="97">
        <f t="shared" si="0"/>
        <v>0</v>
      </c>
    </row>
    <row r="5" spans="1:12" s="5" customFormat="1" ht="21.6" customHeight="1" x14ac:dyDescent="0.25">
      <c r="A5" s="58"/>
      <c r="B5" s="124" t="s">
        <v>211</v>
      </c>
      <c r="C5" s="220">
        <f>SUM(C6:C11)</f>
        <v>0</v>
      </c>
      <c r="D5" s="220">
        <f>D6+D7+D8+D9+D10+D11</f>
        <v>0</v>
      </c>
      <c r="E5" s="208"/>
      <c r="F5" s="126"/>
      <c r="G5" s="220">
        <f t="shared" ref="G5:L5" si="1">SUM(G6:G11)</f>
        <v>0</v>
      </c>
      <c r="H5" s="220">
        <f t="shared" si="1"/>
        <v>0</v>
      </c>
      <c r="I5" s="125">
        <f t="shared" si="1"/>
        <v>0</v>
      </c>
      <c r="J5" s="126">
        <f t="shared" si="1"/>
        <v>0</v>
      </c>
      <c r="K5" s="126">
        <f t="shared" si="1"/>
        <v>0</v>
      </c>
      <c r="L5" s="127">
        <f t="shared" si="1"/>
        <v>0</v>
      </c>
    </row>
    <row r="6" spans="1:12" s="5" customFormat="1" x14ac:dyDescent="0.25">
      <c r="A6" s="58"/>
      <c r="B6" s="67"/>
      <c r="C6" s="57"/>
      <c r="D6" s="57"/>
      <c r="E6" s="96"/>
      <c r="F6" s="96"/>
      <c r="G6" s="21"/>
      <c r="H6" s="21"/>
      <c r="I6" s="21"/>
      <c r="J6" s="106"/>
      <c r="K6" s="106"/>
      <c r="L6" s="106"/>
    </row>
    <row r="7" spans="1:12" s="5" customFormat="1" x14ac:dyDescent="0.25">
      <c r="A7" s="58"/>
      <c r="B7" s="67"/>
      <c r="C7" s="57"/>
      <c r="D7" s="57"/>
      <c r="E7" s="96"/>
      <c r="F7" s="96"/>
      <c r="G7" s="21"/>
      <c r="H7" s="21"/>
      <c r="I7" s="21"/>
      <c r="J7" s="106"/>
      <c r="K7" s="106"/>
      <c r="L7" s="106"/>
    </row>
    <row r="8" spans="1:12" s="5" customFormat="1" x14ac:dyDescent="0.25">
      <c r="A8" s="58"/>
      <c r="B8" s="67"/>
      <c r="C8" s="57"/>
      <c r="D8" s="57"/>
      <c r="E8" s="96"/>
      <c r="F8" s="96"/>
      <c r="G8" s="21"/>
      <c r="H8" s="21"/>
      <c r="I8" s="21"/>
      <c r="J8" s="106"/>
      <c r="K8" s="106"/>
      <c r="L8" s="106"/>
    </row>
    <row r="9" spans="1:12" s="5" customFormat="1" x14ac:dyDescent="0.25">
      <c r="A9" s="58"/>
      <c r="B9" s="67"/>
      <c r="C9" s="57"/>
      <c r="D9" s="57"/>
      <c r="E9" s="96"/>
      <c r="F9" s="96"/>
      <c r="G9" s="21"/>
      <c r="H9" s="21"/>
      <c r="I9" s="21"/>
      <c r="J9" s="106"/>
      <c r="K9" s="106"/>
      <c r="L9" s="106"/>
    </row>
    <row r="10" spans="1:12" s="5" customFormat="1" x14ac:dyDescent="0.25">
      <c r="A10" s="58"/>
      <c r="B10" s="67"/>
      <c r="C10" s="57"/>
      <c r="D10" s="57"/>
      <c r="E10" s="96"/>
      <c r="F10" s="96"/>
      <c r="G10" s="21"/>
      <c r="H10" s="21"/>
      <c r="I10" s="21"/>
      <c r="J10" s="106"/>
      <c r="K10" s="106"/>
      <c r="L10" s="106"/>
    </row>
    <row r="11" spans="1:12" s="5" customFormat="1" x14ac:dyDescent="0.25">
      <c r="A11" s="58"/>
      <c r="B11" s="67"/>
      <c r="C11" s="57"/>
      <c r="D11" s="57"/>
      <c r="E11" s="96"/>
      <c r="F11" s="96"/>
      <c r="G11" s="21"/>
      <c r="H11" s="21"/>
      <c r="I11" s="21"/>
      <c r="J11" s="106"/>
      <c r="K11" s="106"/>
      <c r="L11" s="106"/>
    </row>
    <row r="12" spans="1:12" s="5" customFormat="1" x14ac:dyDescent="0.25">
      <c r="A12" s="58"/>
      <c r="B12" s="124" t="s">
        <v>212</v>
      </c>
      <c r="C12" s="220">
        <f>SUM(C13:C20)</f>
        <v>0</v>
      </c>
      <c r="D12" s="221">
        <f>SUM(D13:D20)</f>
        <v>3</v>
      </c>
      <c r="E12" s="208"/>
      <c r="F12" s="126"/>
      <c r="G12" s="220">
        <f t="shared" ref="G12:L12" si="2">SUM(G13:G20)</f>
        <v>20</v>
      </c>
      <c r="H12" s="220">
        <f t="shared" si="2"/>
        <v>16</v>
      </c>
      <c r="I12" s="220">
        <f t="shared" si="2"/>
        <v>2000</v>
      </c>
      <c r="J12" s="222">
        <f t="shared" si="2"/>
        <v>0</v>
      </c>
      <c r="K12" s="222">
        <f t="shared" si="2"/>
        <v>0</v>
      </c>
      <c r="L12" s="223">
        <f t="shared" si="2"/>
        <v>0</v>
      </c>
    </row>
    <row r="13" spans="1:12" s="5" customFormat="1" ht="56.25" x14ac:dyDescent="0.3">
      <c r="A13" s="58"/>
      <c r="B13" s="263" t="s">
        <v>363</v>
      </c>
      <c r="C13" s="57"/>
      <c r="D13" s="57">
        <v>1</v>
      </c>
      <c r="E13" s="264" t="s">
        <v>364</v>
      </c>
      <c r="F13" s="265" t="s">
        <v>365</v>
      </c>
      <c r="G13" s="21">
        <v>5</v>
      </c>
      <c r="H13" s="21">
        <v>16</v>
      </c>
      <c r="I13" s="21">
        <v>340</v>
      </c>
      <c r="J13" s="106"/>
      <c r="K13" s="106"/>
      <c r="L13" s="106"/>
    </row>
    <row r="14" spans="1:12" s="5" customFormat="1" ht="112.5" x14ac:dyDescent="0.25">
      <c r="A14" s="58"/>
      <c r="B14" s="263" t="s">
        <v>366</v>
      </c>
      <c r="C14" s="57"/>
      <c r="D14" s="57">
        <v>1</v>
      </c>
      <c r="E14" s="96" t="s">
        <v>367</v>
      </c>
      <c r="F14" s="265" t="s">
        <v>368</v>
      </c>
      <c r="G14" s="21">
        <v>5</v>
      </c>
      <c r="H14" s="21"/>
      <c r="I14" s="21">
        <v>658</v>
      </c>
      <c r="J14" s="106"/>
      <c r="K14" s="106"/>
      <c r="L14" s="106"/>
    </row>
    <row r="15" spans="1:12" s="5" customFormat="1" ht="75" x14ac:dyDescent="0.25">
      <c r="A15" s="58"/>
      <c r="B15" s="263" t="s">
        <v>369</v>
      </c>
      <c r="C15" s="57"/>
      <c r="D15" s="57">
        <v>1</v>
      </c>
      <c r="E15" s="96" t="s">
        <v>370</v>
      </c>
      <c r="F15" s="265" t="s">
        <v>365</v>
      </c>
      <c r="G15" s="21">
        <v>10</v>
      </c>
      <c r="H15" s="21"/>
      <c r="I15" s="21">
        <v>1002</v>
      </c>
      <c r="J15" s="106"/>
      <c r="K15" s="106"/>
      <c r="L15" s="106"/>
    </row>
    <row r="16" spans="1:12" s="5" customFormat="1" x14ac:dyDescent="0.25">
      <c r="A16" s="58"/>
      <c r="B16" s="67"/>
      <c r="C16" s="57"/>
      <c r="D16" s="57"/>
      <c r="E16" s="96"/>
      <c r="F16" s="96"/>
      <c r="G16" s="21"/>
      <c r="H16" s="21"/>
      <c r="I16" s="21"/>
      <c r="J16" s="106"/>
      <c r="K16" s="106"/>
      <c r="L16" s="106"/>
    </row>
    <row r="17" spans="1:12" s="5" customFormat="1" x14ac:dyDescent="0.25">
      <c r="A17" s="58"/>
      <c r="B17" s="67"/>
      <c r="C17" s="57"/>
      <c r="D17" s="57"/>
      <c r="E17" s="96"/>
      <c r="F17" s="96"/>
      <c r="G17" s="21"/>
      <c r="H17" s="21"/>
      <c r="I17" s="21"/>
      <c r="J17" s="106"/>
      <c r="K17" s="106"/>
      <c r="L17" s="106"/>
    </row>
    <row r="18" spans="1:12" s="5" customFormat="1" x14ac:dyDescent="0.25">
      <c r="A18" s="58"/>
      <c r="B18" s="67"/>
      <c r="C18" s="57"/>
      <c r="D18" s="57"/>
      <c r="E18" s="96"/>
      <c r="F18" s="96"/>
      <c r="G18" s="21"/>
      <c r="H18" s="21"/>
      <c r="I18" s="21"/>
      <c r="J18" s="106"/>
      <c r="K18" s="106"/>
      <c r="L18" s="106"/>
    </row>
    <row r="19" spans="1:12" s="5" customFormat="1" x14ac:dyDescent="0.25">
      <c r="A19" s="58"/>
      <c r="B19" s="67"/>
      <c r="C19" s="57"/>
      <c r="D19" s="57"/>
      <c r="E19" s="96"/>
      <c r="F19" s="96"/>
      <c r="G19" s="21"/>
      <c r="H19" s="21"/>
      <c r="I19" s="21"/>
      <c r="J19" s="106"/>
      <c r="K19" s="106"/>
      <c r="L19" s="106"/>
    </row>
    <row r="20" spans="1:12" s="5" customFormat="1" x14ac:dyDescent="0.25">
      <c r="A20" s="58"/>
      <c r="B20" s="67"/>
      <c r="C20" s="57"/>
      <c r="D20" s="57"/>
      <c r="E20" s="96"/>
      <c r="F20" s="96"/>
      <c r="G20" s="21"/>
      <c r="H20" s="21"/>
      <c r="I20" s="21"/>
      <c r="J20" s="106"/>
      <c r="K20" s="106"/>
      <c r="L20" s="106"/>
    </row>
    <row r="21" spans="1:12" s="5" customFormat="1" x14ac:dyDescent="0.25">
      <c r="A21" s="58"/>
      <c r="B21" s="124" t="s">
        <v>213</v>
      </c>
      <c r="C21" s="220">
        <f>SUM(C22:C28)</f>
        <v>0</v>
      </c>
      <c r="D21" s="220">
        <f>SUM(D22:D28)</f>
        <v>1</v>
      </c>
      <c r="E21" s="208"/>
      <c r="F21" s="126"/>
      <c r="G21" s="220">
        <f t="shared" ref="G21:L21" si="3">SUM(G22:G28)</f>
        <v>6</v>
      </c>
      <c r="H21" s="220">
        <f t="shared" si="3"/>
        <v>0</v>
      </c>
      <c r="I21" s="220">
        <f t="shared" si="3"/>
        <v>55</v>
      </c>
      <c r="J21" s="222">
        <f t="shared" si="3"/>
        <v>0</v>
      </c>
      <c r="K21" s="222">
        <f t="shared" si="3"/>
        <v>0</v>
      </c>
      <c r="L21" s="223">
        <f t="shared" si="3"/>
        <v>0</v>
      </c>
    </row>
    <row r="22" spans="1:12" s="5" customFormat="1" ht="56.25" x14ac:dyDescent="0.25">
      <c r="A22" s="58"/>
      <c r="B22" s="263" t="s">
        <v>371</v>
      </c>
      <c r="C22" s="129"/>
      <c r="D22" s="129">
        <v>1</v>
      </c>
      <c r="E22" s="209" t="s">
        <v>372</v>
      </c>
      <c r="F22" s="265" t="s">
        <v>373</v>
      </c>
      <c r="G22" s="129">
        <v>6</v>
      </c>
      <c r="H22" s="129"/>
      <c r="I22" s="129">
        <v>55</v>
      </c>
      <c r="J22" s="130"/>
      <c r="K22" s="130"/>
      <c r="L22" s="210"/>
    </row>
    <row r="23" spans="1:12" s="5" customFormat="1" x14ac:dyDescent="0.25">
      <c r="A23" s="58"/>
      <c r="B23" s="128"/>
      <c r="C23" s="129"/>
      <c r="D23" s="129"/>
      <c r="E23" s="209"/>
      <c r="F23" s="130"/>
      <c r="G23" s="129"/>
      <c r="H23" s="129"/>
      <c r="I23" s="129"/>
      <c r="J23" s="130"/>
      <c r="K23" s="130"/>
      <c r="L23" s="210"/>
    </row>
    <row r="24" spans="1:12" s="5" customFormat="1" x14ac:dyDescent="0.25">
      <c r="A24" s="58"/>
      <c r="B24" s="128"/>
      <c r="C24" s="129"/>
      <c r="D24" s="129"/>
      <c r="E24" s="209"/>
      <c r="F24" s="130"/>
      <c r="G24" s="129"/>
      <c r="H24" s="129"/>
      <c r="I24" s="129"/>
      <c r="J24" s="130"/>
      <c r="K24" s="130"/>
      <c r="L24" s="210"/>
    </row>
    <row r="25" spans="1:12" s="5" customFormat="1" x14ac:dyDescent="0.25">
      <c r="A25" s="58"/>
      <c r="B25" s="128"/>
      <c r="C25" s="129"/>
      <c r="D25" s="129"/>
      <c r="E25" s="209"/>
      <c r="F25" s="130"/>
      <c r="G25" s="129"/>
      <c r="H25" s="129"/>
      <c r="I25" s="129"/>
      <c r="J25" s="130"/>
      <c r="K25" s="130"/>
      <c r="L25" s="210"/>
    </row>
    <row r="26" spans="1:12" s="5" customFormat="1" x14ac:dyDescent="0.25">
      <c r="A26" s="58"/>
      <c r="B26" s="67"/>
      <c r="C26" s="57"/>
      <c r="D26" s="57"/>
      <c r="E26" s="96"/>
      <c r="F26" s="96"/>
      <c r="G26" s="21"/>
      <c r="H26" s="21"/>
      <c r="I26" s="21"/>
      <c r="J26" s="106"/>
      <c r="K26" s="106"/>
      <c r="L26" s="106"/>
    </row>
    <row r="27" spans="1:12" s="5" customFormat="1" x14ac:dyDescent="0.25">
      <c r="A27" s="58"/>
      <c r="B27" s="67"/>
      <c r="C27" s="57"/>
      <c r="D27" s="57"/>
      <c r="E27" s="96"/>
      <c r="F27" s="96"/>
      <c r="G27" s="21"/>
      <c r="H27" s="21"/>
      <c r="I27" s="21"/>
      <c r="J27" s="106"/>
      <c r="K27" s="106"/>
      <c r="L27" s="106"/>
    </row>
    <row r="28" spans="1:12" x14ac:dyDescent="0.25">
      <c r="A28" s="58"/>
      <c r="B28" s="67"/>
      <c r="C28" s="57"/>
      <c r="D28" s="57"/>
      <c r="E28" s="96"/>
      <c r="F28" s="96"/>
      <c r="G28" s="21"/>
      <c r="H28" s="21"/>
      <c r="I28" s="21"/>
      <c r="J28" s="106"/>
      <c r="K28" s="106"/>
      <c r="L28" s="106"/>
    </row>
    <row r="29" spans="1:12" s="5" customFormat="1" ht="75" customHeight="1" x14ac:dyDescent="0.25">
      <c r="A29" s="59" t="s">
        <v>62</v>
      </c>
      <c r="B29" s="97" t="s">
        <v>55</v>
      </c>
      <c r="C29" s="97">
        <f>SUM(C30,C35,C41)</f>
        <v>0</v>
      </c>
      <c r="D29" s="97">
        <f>SUM(D30,D35,D41)</f>
        <v>0</v>
      </c>
      <c r="E29" s="97"/>
      <c r="F29" s="97"/>
      <c r="G29" s="97">
        <f>SUM(G30,G35,G41)</f>
        <v>0</v>
      </c>
      <c r="H29" s="97">
        <f>SUM(H30,H35,H41)</f>
        <v>0</v>
      </c>
      <c r="I29" s="97">
        <f>SUM(I30,I35,I41)</f>
        <v>0</v>
      </c>
      <c r="J29" s="97">
        <f>SUM(J30,J35,J41)</f>
        <v>0</v>
      </c>
      <c r="K29" s="97">
        <f>SUM(K30,K35,K41)</f>
        <v>0</v>
      </c>
      <c r="L29" s="97">
        <f>SUM(K30,K35,K41)</f>
        <v>0</v>
      </c>
    </row>
    <row r="30" spans="1:12" s="5" customFormat="1" x14ac:dyDescent="0.25">
      <c r="A30" s="58"/>
      <c r="B30" s="124" t="s">
        <v>211</v>
      </c>
      <c r="C30" s="220">
        <f>SUM(C31:C34)</f>
        <v>0</v>
      </c>
      <c r="D30" s="220">
        <f>SUM(D31:D34)</f>
        <v>0</v>
      </c>
      <c r="E30" s="208"/>
      <c r="F30" s="126"/>
      <c r="G30" s="220">
        <f t="shared" ref="G30:L30" si="4">SUM(G31:G34)</f>
        <v>0</v>
      </c>
      <c r="H30" s="220">
        <f t="shared" si="4"/>
        <v>0</v>
      </c>
      <c r="I30" s="220">
        <f t="shared" si="4"/>
        <v>0</v>
      </c>
      <c r="J30" s="222">
        <f t="shared" si="4"/>
        <v>0</v>
      </c>
      <c r="K30" s="222">
        <f t="shared" si="4"/>
        <v>0</v>
      </c>
      <c r="L30" s="223">
        <f t="shared" si="4"/>
        <v>0</v>
      </c>
    </row>
    <row r="31" spans="1:12" s="5" customFormat="1" x14ac:dyDescent="0.25">
      <c r="A31" s="58"/>
      <c r="B31" s="67"/>
      <c r="C31" s="57"/>
      <c r="D31" s="57"/>
      <c r="E31" s="96"/>
      <c r="F31" s="96"/>
      <c r="G31" s="21"/>
      <c r="H31" s="21"/>
      <c r="I31" s="21"/>
      <c r="J31" s="96"/>
      <c r="K31" s="96"/>
      <c r="L31" s="96"/>
    </row>
    <row r="32" spans="1:12" s="5" customFormat="1" x14ac:dyDescent="0.25">
      <c r="A32" s="58"/>
      <c r="B32" s="67"/>
      <c r="C32" s="57"/>
      <c r="D32" s="57"/>
      <c r="E32" s="96"/>
      <c r="F32" s="96"/>
      <c r="G32" s="21"/>
      <c r="H32" s="21"/>
      <c r="I32" s="21"/>
      <c r="J32" s="96"/>
      <c r="K32" s="96"/>
      <c r="L32" s="96"/>
    </row>
    <row r="33" spans="1:12" s="5" customFormat="1" x14ac:dyDescent="0.25">
      <c r="A33" s="58"/>
      <c r="B33" s="67"/>
      <c r="C33" s="57"/>
      <c r="D33" s="57"/>
      <c r="E33" s="96"/>
      <c r="F33" s="96"/>
      <c r="G33" s="21"/>
      <c r="H33" s="21"/>
      <c r="I33" s="21"/>
      <c r="J33" s="96"/>
      <c r="K33" s="96"/>
      <c r="L33" s="96"/>
    </row>
    <row r="34" spans="1:12" s="5" customFormat="1" x14ac:dyDescent="0.25">
      <c r="A34" s="58"/>
      <c r="B34" s="67"/>
      <c r="C34" s="57"/>
      <c r="D34" s="57"/>
      <c r="E34" s="96"/>
      <c r="F34" s="96"/>
      <c r="G34" s="21"/>
      <c r="H34" s="21"/>
      <c r="I34" s="21"/>
      <c r="J34" s="96"/>
      <c r="K34" s="96"/>
      <c r="L34" s="96"/>
    </row>
    <row r="35" spans="1:12" s="5" customFormat="1" x14ac:dyDescent="0.25">
      <c r="A35" s="58"/>
      <c r="B35" s="124" t="s">
        <v>212</v>
      </c>
      <c r="C35" s="220">
        <f>SUM(C36:C40)</f>
        <v>0</v>
      </c>
      <c r="D35" s="220">
        <f>SUM(D36:D40)</f>
        <v>0</v>
      </c>
      <c r="E35" s="208"/>
      <c r="F35" s="126"/>
      <c r="G35" s="220">
        <f t="shared" ref="G35:L35" si="5">SUM(G36:G40)</f>
        <v>0</v>
      </c>
      <c r="H35" s="220">
        <f t="shared" si="5"/>
        <v>0</v>
      </c>
      <c r="I35" s="220">
        <f t="shared" si="5"/>
        <v>0</v>
      </c>
      <c r="J35" s="222">
        <f t="shared" si="5"/>
        <v>0</v>
      </c>
      <c r="K35" s="222">
        <f t="shared" si="5"/>
        <v>0</v>
      </c>
      <c r="L35" s="223">
        <f t="shared" si="5"/>
        <v>0</v>
      </c>
    </row>
    <row r="36" spans="1:12" s="5" customFormat="1" x14ac:dyDescent="0.25">
      <c r="A36" s="58"/>
      <c r="B36" s="67"/>
      <c r="C36" s="57"/>
      <c r="D36" s="57"/>
      <c r="E36" s="96"/>
      <c r="F36" s="96"/>
      <c r="G36" s="21"/>
      <c r="H36" s="21"/>
      <c r="I36" s="21"/>
      <c r="J36" s="96"/>
      <c r="K36" s="96"/>
      <c r="L36" s="96"/>
    </row>
    <row r="37" spans="1:12" s="5" customFormat="1" x14ac:dyDescent="0.25">
      <c r="A37" s="58"/>
      <c r="B37" s="67"/>
      <c r="C37" s="57"/>
      <c r="D37" s="57"/>
      <c r="E37" s="96"/>
      <c r="F37" s="96"/>
      <c r="G37" s="21"/>
      <c r="H37" s="21"/>
      <c r="I37" s="21"/>
      <c r="J37" s="96"/>
      <c r="K37" s="96"/>
      <c r="L37" s="96"/>
    </row>
    <row r="38" spans="1:12" s="5" customFormat="1" x14ac:dyDescent="0.25">
      <c r="A38" s="58"/>
      <c r="B38" s="67"/>
      <c r="C38" s="57"/>
      <c r="D38" s="57"/>
      <c r="E38" s="96"/>
      <c r="F38" s="96"/>
      <c r="G38" s="21"/>
      <c r="H38" s="21"/>
      <c r="I38" s="21"/>
      <c r="J38" s="96"/>
      <c r="K38" s="96"/>
      <c r="L38" s="96"/>
    </row>
    <row r="39" spans="1:12" s="5" customFormat="1" x14ac:dyDescent="0.25">
      <c r="A39" s="58"/>
      <c r="B39" s="67"/>
      <c r="C39" s="57"/>
      <c r="D39" s="57"/>
      <c r="E39" s="96"/>
      <c r="F39" s="96"/>
      <c r="G39" s="21"/>
      <c r="H39" s="21"/>
      <c r="I39" s="21"/>
      <c r="J39" s="96"/>
      <c r="K39" s="96"/>
      <c r="L39" s="96"/>
    </row>
    <row r="40" spans="1:12" s="5" customFormat="1" x14ac:dyDescent="0.25">
      <c r="A40" s="58"/>
      <c r="B40" s="67"/>
      <c r="C40" s="57"/>
      <c r="D40" s="57"/>
      <c r="E40" s="96"/>
      <c r="F40" s="96"/>
      <c r="G40" s="21"/>
      <c r="H40" s="21"/>
      <c r="I40" s="21"/>
      <c r="J40" s="96"/>
      <c r="K40" s="96"/>
      <c r="L40" s="96"/>
    </row>
    <row r="41" spans="1:12" s="5" customFormat="1" x14ac:dyDescent="0.25">
      <c r="A41" s="58"/>
      <c r="B41" s="124" t="s">
        <v>213</v>
      </c>
      <c r="C41" s="220">
        <f>SUM(C42:C46)</f>
        <v>0</v>
      </c>
      <c r="D41" s="220">
        <f>SUM(D42:D46)</f>
        <v>0</v>
      </c>
      <c r="E41" s="208"/>
      <c r="F41" s="126"/>
      <c r="G41" s="220">
        <f t="shared" ref="G41:L41" si="6">SUM(G42:G46)</f>
        <v>0</v>
      </c>
      <c r="H41" s="220">
        <f t="shared" si="6"/>
        <v>0</v>
      </c>
      <c r="I41" s="220">
        <f t="shared" si="6"/>
        <v>0</v>
      </c>
      <c r="J41" s="222">
        <f t="shared" si="6"/>
        <v>0</v>
      </c>
      <c r="K41" s="222">
        <f t="shared" si="6"/>
        <v>0</v>
      </c>
      <c r="L41" s="223">
        <f t="shared" si="6"/>
        <v>0</v>
      </c>
    </row>
    <row r="42" spans="1:12" s="5" customFormat="1" x14ac:dyDescent="0.25">
      <c r="A42" s="58"/>
      <c r="B42" s="67"/>
      <c r="C42" s="57"/>
      <c r="D42" s="57"/>
      <c r="E42" s="96"/>
      <c r="F42" s="96"/>
      <c r="G42" s="21"/>
      <c r="H42" s="21"/>
      <c r="I42" s="21"/>
      <c r="J42" s="96"/>
      <c r="K42" s="96"/>
      <c r="L42" s="96"/>
    </row>
    <row r="43" spans="1:12" s="5" customFormat="1" x14ac:dyDescent="0.25">
      <c r="A43" s="58"/>
      <c r="B43" s="67"/>
      <c r="C43" s="57"/>
      <c r="D43" s="57"/>
      <c r="E43" s="96"/>
      <c r="F43" s="96"/>
      <c r="G43" s="21"/>
      <c r="H43" s="21"/>
      <c r="I43" s="21"/>
      <c r="J43" s="96"/>
      <c r="K43" s="96"/>
      <c r="L43" s="96"/>
    </row>
    <row r="44" spans="1:12" s="5" customFormat="1" x14ac:dyDescent="0.25">
      <c r="A44" s="58"/>
      <c r="B44" s="67"/>
      <c r="C44" s="57"/>
      <c r="D44" s="57"/>
      <c r="E44" s="96"/>
      <c r="F44" s="96"/>
      <c r="G44" s="21"/>
      <c r="H44" s="21"/>
      <c r="I44" s="21"/>
      <c r="J44" s="96"/>
      <c r="K44" s="96"/>
      <c r="L44" s="96"/>
    </row>
    <row r="45" spans="1:12" s="5" customFormat="1" x14ac:dyDescent="0.25">
      <c r="A45" s="58"/>
      <c r="B45" s="67"/>
      <c r="C45" s="57"/>
      <c r="D45" s="57"/>
      <c r="E45" s="96"/>
      <c r="F45" s="96"/>
      <c r="G45" s="21"/>
      <c r="H45" s="21"/>
      <c r="I45" s="21"/>
      <c r="J45" s="96"/>
      <c r="K45" s="96"/>
      <c r="L45" s="96"/>
    </row>
    <row r="46" spans="1:12" x14ac:dyDescent="0.25">
      <c r="A46" s="58"/>
      <c r="B46" s="67"/>
      <c r="C46" s="57"/>
      <c r="D46" s="57"/>
      <c r="E46" s="96"/>
      <c r="F46" s="96"/>
      <c r="G46" s="21"/>
      <c r="H46" s="21"/>
      <c r="I46" s="21"/>
      <c r="J46" s="96"/>
      <c r="K46" s="96"/>
      <c r="L46" s="96"/>
    </row>
    <row r="47" spans="1:12" s="5" customFormat="1" ht="37.5" customHeight="1" x14ac:dyDescent="0.25">
      <c r="A47" s="59" t="s">
        <v>88</v>
      </c>
      <c r="B47" s="97" t="s">
        <v>63</v>
      </c>
      <c r="C47" s="97">
        <f>SUM(C48,C52,C57)</f>
        <v>0</v>
      </c>
      <c r="D47" s="97">
        <f>SUM(D48,D52,D57)</f>
        <v>1</v>
      </c>
      <c r="E47" s="97"/>
      <c r="F47" s="59"/>
      <c r="G47" s="97">
        <f t="shared" ref="G47:L47" si="7">SUM(G48,G52,G57)</f>
        <v>10</v>
      </c>
      <c r="H47" s="97">
        <f t="shared" si="7"/>
        <v>0</v>
      </c>
      <c r="I47" s="97">
        <f t="shared" si="7"/>
        <v>89</v>
      </c>
      <c r="J47" s="97">
        <f t="shared" si="7"/>
        <v>0</v>
      </c>
      <c r="K47" s="97">
        <f t="shared" si="7"/>
        <v>0</v>
      </c>
      <c r="L47" s="97">
        <f t="shared" si="7"/>
        <v>0</v>
      </c>
    </row>
    <row r="48" spans="1:12" s="5" customFormat="1" x14ac:dyDescent="0.25">
      <c r="A48" s="58"/>
      <c r="B48" s="124" t="s">
        <v>211</v>
      </c>
      <c r="C48" s="125">
        <f>SUM(C49:C51)</f>
        <v>0</v>
      </c>
      <c r="D48" s="125">
        <f>SUM(D49:D51)</f>
        <v>0</v>
      </c>
      <c r="E48" s="208"/>
      <c r="F48" s="126"/>
      <c r="G48" s="125">
        <f t="shared" ref="G48:L48" si="8">SUM(G49:G51)</f>
        <v>0</v>
      </c>
      <c r="H48" s="125">
        <f t="shared" si="8"/>
        <v>0</v>
      </c>
      <c r="I48" s="125">
        <f t="shared" si="8"/>
        <v>0</v>
      </c>
      <c r="J48" s="126">
        <f t="shared" si="8"/>
        <v>0</v>
      </c>
      <c r="K48" s="126">
        <f t="shared" si="8"/>
        <v>0</v>
      </c>
      <c r="L48" s="127">
        <f t="shared" si="8"/>
        <v>0</v>
      </c>
    </row>
    <row r="49" spans="1:12" s="5" customFormat="1" x14ac:dyDescent="0.25">
      <c r="A49" s="58"/>
      <c r="B49" s="67"/>
      <c r="C49" s="57"/>
      <c r="D49" s="57"/>
      <c r="E49" s="96"/>
      <c r="F49" s="96"/>
      <c r="G49" s="21"/>
      <c r="H49" s="21"/>
      <c r="I49" s="21"/>
      <c r="J49" s="96"/>
      <c r="K49" s="96"/>
      <c r="L49" s="96"/>
    </row>
    <row r="50" spans="1:12" s="5" customFormat="1" x14ac:dyDescent="0.25">
      <c r="A50" s="58"/>
      <c r="B50" s="67"/>
      <c r="C50" s="57"/>
      <c r="D50" s="57"/>
      <c r="E50" s="96"/>
      <c r="F50" s="96"/>
      <c r="G50" s="21"/>
      <c r="H50" s="21"/>
      <c r="I50" s="21"/>
      <c r="J50" s="96"/>
      <c r="K50" s="96"/>
      <c r="L50" s="96"/>
    </row>
    <row r="51" spans="1:12" s="5" customFormat="1" x14ac:dyDescent="0.25">
      <c r="A51" s="58"/>
      <c r="B51" s="67"/>
      <c r="C51" s="57"/>
      <c r="D51" s="57"/>
      <c r="E51" s="96"/>
      <c r="F51" s="96"/>
      <c r="G51" s="21"/>
      <c r="H51" s="21"/>
      <c r="I51" s="21"/>
      <c r="J51" s="96"/>
      <c r="K51" s="96"/>
      <c r="L51" s="96"/>
    </row>
    <row r="52" spans="1:12" s="5" customFormat="1" x14ac:dyDescent="0.25">
      <c r="A52" s="58"/>
      <c r="B52" s="124" t="s">
        <v>212</v>
      </c>
      <c r="C52" s="125">
        <f>SUM(C53:C56)</f>
        <v>0</v>
      </c>
      <c r="D52" s="125">
        <f>SUM(D53:D56)</f>
        <v>1</v>
      </c>
      <c r="E52" s="208"/>
      <c r="F52" s="126"/>
      <c r="G52" s="125">
        <f t="shared" ref="G52:L52" si="9">SUM(G53:G56)</f>
        <v>10</v>
      </c>
      <c r="H52" s="125">
        <f t="shared" si="9"/>
        <v>0</v>
      </c>
      <c r="I52" s="125">
        <f t="shared" si="9"/>
        <v>89</v>
      </c>
      <c r="J52" s="126">
        <f t="shared" si="9"/>
        <v>0</v>
      </c>
      <c r="K52" s="126">
        <f t="shared" si="9"/>
        <v>0</v>
      </c>
      <c r="L52" s="127">
        <f t="shared" si="9"/>
        <v>0</v>
      </c>
    </row>
    <row r="53" spans="1:12" s="5" customFormat="1" ht="56.25" x14ac:dyDescent="0.3">
      <c r="A53" s="58"/>
      <c r="B53" s="263" t="s">
        <v>374</v>
      </c>
      <c r="C53" s="57"/>
      <c r="D53" s="57">
        <v>1</v>
      </c>
      <c r="E53" s="264" t="s">
        <v>375</v>
      </c>
      <c r="F53" s="265" t="s">
        <v>365</v>
      </c>
      <c r="G53" s="21">
        <v>10</v>
      </c>
      <c r="H53" s="21"/>
      <c r="I53" s="21">
        <v>89</v>
      </c>
      <c r="J53" s="96"/>
      <c r="K53" s="96"/>
      <c r="L53" s="96"/>
    </row>
    <row r="54" spans="1:12" s="5" customFormat="1" x14ac:dyDescent="0.25">
      <c r="A54" s="58"/>
      <c r="B54" s="67"/>
      <c r="C54" s="57"/>
      <c r="D54" s="57"/>
      <c r="E54" s="96"/>
      <c r="F54" s="96"/>
      <c r="G54" s="21"/>
      <c r="H54" s="21"/>
      <c r="I54" s="21"/>
      <c r="J54" s="96"/>
      <c r="K54" s="96"/>
      <c r="L54" s="96"/>
    </row>
    <row r="55" spans="1:12" s="5" customFormat="1" x14ac:dyDescent="0.25">
      <c r="A55" s="58"/>
      <c r="B55" s="67"/>
      <c r="C55" s="57"/>
      <c r="D55" s="57"/>
      <c r="E55" s="96"/>
      <c r="F55" s="96"/>
      <c r="G55" s="21"/>
      <c r="H55" s="21"/>
      <c r="I55" s="21"/>
      <c r="J55" s="96"/>
      <c r="K55" s="96"/>
      <c r="L55" s="96"/>
    </row>
    <row r="56" spans="1:12" s="5" customFormat="1" x14ac:dyDescent="0.25">
      <c r="A56" s="58"/>
      <c r="B56" s="67"/>
      <c r="C56" s="57"/>
      <c r="D56" s="57"/>
      <c r="E56" s="96"/>
      <c r="F56" s="96"/>
      <c r="G56" s="21"/>
      <c r="H56" s="21"/>
      <c r="I56" s="21"/>
      <c r="J56" s="96"/>
      <c r="K56" s="96"/>
      <c r="L56" s="96"/>
    </row>
    <row r="57" spans="1:12" s="5" customFormat="1" x14ac:dyDescent="0.25">
      <c r="A57" s="58"/>
      <c r="B57" s="124" t="s">
        <v>213</v>
      </c>
      <c r="C57" s="125">
        <f>SUM(C58:C60)</f>
        <v>0</v>
      </c>
      <c r="D57" s="125">
        <f>SUM(D58:D60)</f>
        <v>0</v>
      </c>
      <c r="E57" s="208"/>
      <c r="F57" s="126"/>
      <c r="G57" s="125">
        <f t="shared" ref="G57:L57" si="10">SUM(G58:G60)</f>
        <v>0</v>
      </c>
      <c r="H57" s="125">
        <f t="shared" si="10"/>
        <v>0</v>
      </c>
      <c r="I57" s="125">
        <f t="shared" si="10"/>
        <v>0</v>
      </c>
      <c r="J57" s="126">
        <f t="shared" si="10"/>
        <v>0</v>
      </c>
      <c r="K57" s="126">
        <f t="shared" si="10"/>
        <v>0</v>
      </c>
      <c r="L57" s="127">
        <f t="shared" si="10"/>
        <v>0</v>
      </c>
    </row>
    <row r="58" spans="1:12" s="5" customFormat="1" x14ac:dyDescent="0.25">
      <c r="A58" s="58"/>
      <c r="B58" s="67"/>
      <c r="C58" s="57"/>
      <c r="D58" s="57"/>
      <c r="E58" s="96"/>
      <c r="F58" s="96"/>
      <c r="G58" s="21"/>
      <c r="H58" s="21"/>
      <c r="I58" s="21"/>
      <c r="J58" s="96"/>
      <c r="K58" s="96"/>
      <c r="L58" s="96"/>
    </row>
    <row r="59" spans="1:12" s="5" customFormat="1" x14ac:dyDescent="0.25">
      <c r="A59" s="58"/>
      <c r="B59" s="67"/>
      <c r="C59" s="57"/>
      <c r="D59" s="57"/>
      <c r="E59" s="96"/>
      <c r="F59" s="96"/>
      <c r="G59" s="21"/>
      <c r="H59" s="21"/>
      <c r="I59" s="21"/>
      <c r="J59" s="96"/>
      <c r="K59" s="96"/>
      <c r="L59" s="96"/>
    </row>
    <row r="60" spans="1:12" x14ac:dyDescent="0.25">
      <c r="A60" s="58"/>
      <c r="B60" s="67"/>
      <c r="C60" s="57"/>
      <c r="D60" s="57"/>
      <c r="E60" s="96"/>
      <c r="F60" s="96"/>
      <c r="G60" s="21"/>
      <c r="H60" s="21"/>
      <c r="I60" s="21"/>
      <c r="J60" s="96"/>
      <c r="K60" s="96"/>
      <c r="L60" s="96"/>
    </row>
    <row r="61" spans="1:12" s="5" customFormat="1" ht="75" customHeight="1" x14ac:dyDescent="0.25">
      <c r="A61" s="97" t="s">
        <v>89</v>
      </c>
      <c r="B61" s="97" t="s">
        <v>64</v>
      </c>
      <c r="C61" s="97">
        <f>SUM(C62,C66,C70)</f>
        <v>0</v>
      </c>
      <c r="D61" s="97">
        <f>SUM(D62,D66,D70)</f>
        <v>3</v>
      </c>
      <c r="E61" s="97"/>
      <c r="F61" s="97"/>
      <c r="G61" s="97">
        <f t="shared" ref="G61:L61" si="11">SUM(G62,G66,G70)</f>
        <v>70</v>
      </c>
      <c r="H61" s="97">
        <f t="shared" si="11"/>
        <v>2</v>
      </c>
      <c r="I61" s="97">
        <f t="shared" si="11"/>
        <v>1273</v>
      </c>
      <c r="J61" s="97">
        <f t="shared" si="11"/>
        <v>0</v>
      </c>
      <c r="K61" s="97">
        <f t="shared" si="11"/>
        <v>0</v>
      </c>
      <c r="L61" s="97">
        <f t="shared" si="11"/>
        <v>0</v>
      </c>
    </row>
    <row r="62" spans="1:12" s="5" customFormat="1" x14ac:dyDescent="0.25">
      <c r="A62" s="58"/>
      <c r="B62" s="124" t="s">
        <v>211</v>
      </c>
      <c r="C62" s="125">
        <f>SUM(C63:C65)</f>
        <v>0</v>
      </c>
      <c r="D62" s="125">
        <f>SUM(D63:D65)</f>
        <v>0</v>
      </c>
      <c r="E62" s="208"/>
      <c r="F62" s="126"/>
      <c r="G62" s="125">
        <f t="shared" ref="G62:L62" si="12">SUM(G63:G65)</f>
        <v>0</v>
      </c>
      <c r="H62" s="125">
        <f t="shared" si="12"/>
        <v>0</v>
      </c>
      <c r="I62" s="125">
        <f t="shared" si="12"/>
        <v>0</v>
      </c>
      <c r="J62" s="126">
        <f t="shared" si="12"/>
        <v>0</v>
      </c>
      <c r="K62" s="126">
        <f t="shared" si="12"/>
        <v>0</v>
      </c>
      <c r="L62" s="127">
        <f t="shared" si="12"/>
        <v>0</v>
      </c>
    </row>
    <row r="63" spans="1:12" s="5" customFormat="1" x14ac:dyDescent="0.25">
      <c r="A63" s="58"/>
      <c r="B63" s="67"/>
      <c r="C63" s="57"/>
      <c r="D63" s="57"/>
      <c r="E63" s="96"/>
      <c r="F63" s="96"/>
      <c r="G63" s="21"/>
      <c r="H63" s="21"/>
      <c r="I63" s="21"/>
      <c r="J63" s="96"/>
      <c r="K63" s="96"/>
      <c r="L63" s="96"/>
    </row>
    <row r="64" spans="1:12" s="5" customFormat="1" x14ac:dyDescent="0.25">
      <c r="A64" s="58"/>
      <c r="B64" s="67"/>
      <c r="C64" s="57"/>
      <c r="D64" s="57"/>
      <c r="E64" s="96"/>
      <c r="F64" s="96"/>
      <c r="G64" s="21"/>
      <c r="H64" s="21"/>
      <c r="I64" s="21"/>
      <c r="J64" s="96"/>
      <c r="K64" s="96"/>
      <c r="L64" s="96"/>
    </row>
    <row r="65" spans="1:12" s="5" customFormat="1" x14ac:dyDescent="0.25">
      <c r="A65" s="58"/>
      <c r="B65" s="67"/>
      <c r="C65" s="57"/>
      <c r="D65" s="57"/>
      <c r="E65" s="96"/>
      <c r="F65" s="96"/>
      <c r="G65" s="21"/>
      <c r="H65" s="21"/>
      <c r="I65" s="21"/>
      <c r="J65" s="96"/>
      <c r="K65" s="96"/>
      <c r="L65" s="96"/>
    </row>
    <row r="66" spans="1:12" s="5" customFormat="1" x14ac:dyDescent="0.25">
      <c r="A66" s="58"/>
      <c r="B66" s="124" t="s">
        <v>212</v>
      </c>
      <c r="C66" s="125">
        <f>SUM(C67:C69)</f>
        <v>0</v>
      </c>
      <c r="D66" s="125">
        <f>SUM(D67:D69)</f>
        <v>3</v>
      </c>
      <c r="E66" s="208"/>
      <c r="F66" s="126"/>
      <c r="G66" s="125">
        <f t="shared" ref="G66:L66" si="13">SUM(G67:G69)</f>
        <v>70</v>
      </c>
      <c r="H66" s="125">
        <f t="shared" si="13"/>
        <v>2</v>
      </c>
      <c r="I66" s="125">
        <f t="shared" si="13"/>
        <v>1273</v>
      </c>
      <c r="J66" s="126">
        <f t="shared" si="13"/>
        <v>0</v>
      </c>
      <c r="K66" s="126">
        <f t="shared" si="13"/>
        <v>0</v>
      </c>
      <c r="L66" s="127">
        <f t="shared" si="13"/>
        <v>0</v>
      </c>
    </row>
    <row r="67" spans="1:12" s="5" customFormat="1" ht="56.25" x14ac:dyDescent="0.25">
      <c r="A67" s="58"/>
      <c r="B67" s="263" t="s">
        <v>376</v>
      </c>
      <c r="C67" s="57"/>
      <c r="D67" s="57">
        <v>1</v>
      </c>
      <c r="E67" s="96" t="s">
        <v>377</v>
      </c>
      <c r="F67" s="265" t="s">
        <v>378</v>
      </c>
      <c r="G67" s="21">
        <v>25</v>
      </c>
      <c r="H67" s="21">
        <v>2</v>
      </c>
      <c r="I67" s="21">
        <v>203</v>
      </c>
      <c r="J67" s="96"/>
      <c r="K67" s="96"/>
      <c r="L67" s="96"/>
    </row>
    <row r="68" spans="1:12" s="5" customFormat="1" ht="56.25" x14ac:dyDescent="0.25">
      <c r="A68" s="58"/>
      <c r="B68" s="263" t="s">
        <v>379</v>
      </c>
      <c r="C68" s="57"/>
      <c r="D68" s="57">
        <v>1</v>
      </c>
      <c r="E68" s="96" t="s">
        <v>377</v>
      </c>
      <c r="F68" s="265" t="s">
        <v>368</v>
      </c>
      <c r="G68" s="21">
        <v>25</v>
      </c>
      <c r="H68" s="21"/>
      <c r="I68" s="21">
        <v>800</v>
      </c>
      <c r="J68" s="96"/>
      <c r="K68" s="96"/>
      <c r="L68" s="96"/>
    </row>
    <row r="69" spans="1:12" s="5" customFormat="1" ht="56.25" x14ac:dyDescent="0.25">
      <c r="A69" s="58"/>
      <c r="B69" s="263" t="s">
        <v>380</v>
      </c>
      <c r="C69" s="57"/>
      <c r="D69" s="57">
        <v>1</v>
      </c>
      <c r="E69" s="96" t="s">
        <v>377</v>
      </c>
      <c r="F69" s="265" t="s">
        <v>368</v>
      </c>
      <c r="G69" s="21">
        <v>20</v>
      </c>
      <c r="H69" s="21"/>
      <c r="I69" s="21">
        <v>270</v>
      </c>
      <c r="J69" s="96"/>
      <c r="K69" s="96"/>
      <c r="L69" s="96"/>
    </row>
    <row r="70" spans="1:12" s="5" customFormat="1" x14ac:dyDescent="0.25">
      <c r="A70" s="58"/>
      <c r="B70" s="124" t="s">
        <v>213</v>
      </c>
      <c r="C70" s="125">
        <f>SUM(C71:C74)</f>
        <v>0</v>
      </c>
      <c r="D70" s="125">
        <f>SUM(D71:D74)</f>
        <v>0</v>
      </c>
      <c r="E70" s="208"/>
      <c r="F70" s="126"/>
      <c r="G70" s="125">
        <f t="shared" ref="G70:L70" si="14">SUM(G71:G74)</f>
        <v>0</v>
      </c>
      <c r="H70" s="125">
        <f t="shared" si="14"/>
        <v>0</v>
      </c>
      <c r="I70" s="125">
        <f t="shared" si="14"/>
        <v>0</v>
      </c>
      <c r="J70" s="126">
        <f t="shared" si="14"/>
        <v>0</v>
      </c>
      <c r="K70" s="126">
        <f t="shared" si="14"/>
        <v>0</v>
      </c>
      <c r="L70" s="127">
        <f t="shared" si="14"/>
        <v>0</v>
      </c>
    </row>
    <row r="71" spans="1:12" s="5" customFormat="1" x14ac:dyDescent="0.25">
      <c r="A71" s="58"/>
      <c r="B71" s="67"/>
      <c r="C71" s="57"/>
      <c r="D71" s="57"/>
      <c r="E71" s="96"/>
      <c r="F71" s="96"/>
      <c r="G71" s="21"/>
      <c r="H71" s="21"/>
      <c r="I71" s="21"/>
      <c r="J71" s="96"/>
      <c r="K71" s="96"/>
      <c r="L71" s="96"/>
    </row>
    <row r="72" spans="1:12" s="5" customFormat="1" x14ac:dyDescent="0.25">
      <c r="A72" s="58"/>
      <c r="B72" s="67"/>
      <c r="C72" s="57"/>
      <c r="D72" s="57"/>
      <c r="E72" s="96"/>
      <c r="F72" s="96"/>
      <c r="G72" s="21"/>
      <c r="H72" s="21"/>
      <c r="I72" s="21"/>
      <c r="J72" s="96"/>
      <c r="K72" s="96"/>
      <c r="L72" s="96"/>
    </row>
    <row r="73" spans="1:12" s="5" customFormat="1" x14ac:dyDescent="0.25">
      <c r="A73" s="58"/>
      <c r="B73" s="67"/>
      <c r="C73" s="57"/>
      <c r="D73" s="57"/>
      <c r="E73" s="96"/>
      <c r="F73" s="96"/>
      <c r="G73" s="21"/>
      <c r="H73" s="21"/>
      <c r="I73" s="21"/>
      <c r="J73" s="96"/>
      <c r="K73" s="96"/>
      <c r="L73" s="96"/>
    </row>
    <row r="74" spans="1:12" x14ac:dyDescent="0.25">
      <c r="A74" s="58"/>
      <c r="B74" s="67"/>
      <c r="C74" s="57"/>
      <c r="D74" s="57"/>
      <c r="E74" s="96"/>
      <c r="F74" s="96"/>
      <c r="G74" s="21"/>
      <c r="H74" s="21"/>
      <c r="I74" s="21"/>
      <c r="J74" s="96"/>
      <c r="K74" s="96"/>
      <c r="L74" s="96"/>
    </row>
    <row r="75" spans="1:12" s="5" customFormat="1" ht="93.75" customHeight="1" x14ac:dyDescent="0.25">
      <c r="A75" s="97" t="s">
        <v>90</v>
      </c>
      <c r="B75" s="97" t="s">
        <v>65</v>
      </c>
      <c r="C75" s="97">
        <f>SUM(C76,C80,C86)</f>
        <v>0</v>
      </c>
      <c r="D75" s="97">
        <f>SUM(D76,D80,D86)</f>
        <v>2</v>
      </c>
      <c r="E75" s="97"/>
      <c r="F75" s="97"/>
      <c r="G75" s="97">
        <f t="shared" ref="G75:L75" si="15">SUM(G76,G80,G86)</f>
        <v>20</v>
      </c>
      <c r="H75" s="97">
        <f t="shared" si="15"/>
        <v>0</v>
      </c>
      <c r="I75" s="97">
        <f t="shared" si="15"/>
        <v>335</v>
      </c>
      <c r="J75" s="97">
        <f t="shared" si="15"/>
        <v>0</v>
      </c>
      <c r="K75" s="97">
        <f t="shared" si="15"/>
        <v>0</v>
      </c>
      <c r="L75" s="97">
        <f t="shared" si="15"/>
        <v>0</v>
      </c>
    </row>
    <row r="76" spans="1:12" s="5" customFormat="1" x14ac:dyDescent="0.25">
      <c r="A76" s="58"/>
      <c r="B76" s="124" t="s">
        <v>211</v>
      </c>
      <c r="C76" s="125">
        <f>SUM(C77:C79)</f>
        <v>0</v>
      </c>
      <c r="D76" s="125">
        <f>SUM(D77:D79)</f>
        <v>0</v>
      </c>
      <c r="E76" s="208"/>
      <c r="F76" s="126"/>
      <c r="G76" s="125">
        <f t="shared" ref="G76:L76" si="16">SUM(G77:G79)</f>
        <v>0</v>
      </c>
      <c r="H76" s="125">
        <f t="shared" si="16"/>
        <v>0</v>
      </c>
      <c r="I76" s="125">
        <f t="shared" si="16"/>
        <v>0</v>
      </c>
      <c r="J76" s="126">
        <f t="shared" si="16"/>
        <v>0</v>
      </c>
      <c r="K76" s="126">
        <f t="shared" si="16"/>
        <v>0</v>
      </c>
      <c r="L76" s="127">
        <f t="shared" si="16"/>
        <v>0</v>
      </c>
    </row>
    <row r="77" spans="1:12" s="5" customFormat="1" x14ac:dyDescent="0.25">
      <c r="A77" s="58"/>
      <c r="B77" s="67"/>
      <c r="C77" s="57"/>
      <c r="D77" s="57"/>
      <c r="E77" s="96"/>
      <c r="F77" s="96"/>
      <c r="G77" s="21"/>
      <c r="H77" s="21"/>
      <c r="I77" s="21"/>
      <c r="J77" s="96"/>
      <c r="K77" s="96"/>
      <c r="L77" s="96"/>
    </row>
    <row r="78" spans="1:12" s="5" customFormat="1" x14ac:dyDescent="0.25">
      <c r="A78" s="58"/>
      <c r="B78" s="67"/>
      <c r="C78" s="57"/>
      <c r="D78" s="57"/>
      <c r="E78" s="96"/>
      <c r="F78" s="96"/>
      <c r="G78" s="21"/>
      <c r="H78" s="21"/>
      <c r="I78" s="21"/>
      <c r="J78" s="96"/>
      <c r="K78" s="96"/>
      <c r="L78" s="96"/>
    </row>
    <row r="79" spans="1:12" s="5" customFormat="1" x14ac:dyDescent="0.25">
      <c r="A79" s="58"/>
      <c r="B79" s="67"/>
      <c r="C79" s="57"/>
      <c r="D79" s="57"/>
      <c r="E79" s="96"/>
      <c r="F79" s="96"/>
      <c r="G79" s="21"/>
      <c r="H79" s="21"/>
      <c r="I79" s="21"/>
      <c r="J79" s="96"/>
      <c r="K79" s="96"/>
      <c r="L79" s="96"/>
    </row>
    <row r="80" spans="1:12" s="5" customFormat="1" x14ac:dyDescent="0.25">
      <c r="A80" s="58"/>
      <c r="B80" s="124" t="s">
        <v>212</v>
      </c>
      <c r="C80" s="125">
        <f>SUM(C81:C85)</f>
        <v>0</v>
      </c>
      <c r="D80" s="125">
        <f>SUM(D81:D85)</f>
        <v>1</v>
      </c>
      <c r="E80" s="208"/>
      <c r="F80" s="126"/>
      <c r="G80" s="125">
        <f t="shared" ref="G80:L80" si="17">SUM(G81:G85)</f>
        <v>10</v>
      </c>
      <c r="H80" s="125">
        <f t="shared" si="17"/>
        <v>0</v>
      </c>
      <c r="I80" s="125">
        <f t="shared" si="17"/>
        <v>230</v>
      </c>
      <c r="J80" s="126">
        <f t="shared" si="17"/>
        <v>0</v>
      </c>
      <c r="K80" s="126">
        <f t="shared" si="17"/>
        <v>0</v>
      </c>
      <c r="L80" s="127">
        <f t="shared" si="17"/>
        <v>0</v>
      </c>
    </row>
    <row r="81" spans="1:12" s="5" customFormat="1" ht="56.25" x14ac:dyDescent="0.25">
      <c r="A81" s="58"/>
      <c r="B81" s="263" t="s">
        <v>381</v>
      </c>
      <c r="C81" s="57"/>
      <c r="D81" s="266">
        <v>1</v>
      </c>
      <c r="E81" s="96" t="s">
        <v>382</v>
      </c>
      <c r="F81" s="265" t="s">
        <v>378</v>
      </c>
      <c r="G81" s="21">
        <v>10</v>
      </c>
      <c r="H81" s="21"/>
      <c r="I81" s="21">
        <v>230</v>
      </c>
      <c r="J81" s="96"/>
      <c r="K81" s="96"/>
      <c r="L81" s="96"/>
    </row>
    <row r="82" spans="1:12" s="5" customFormat="1" x14ac:dyDescent="0.25">
      <c r="A82" s="58"/>
      <c r="B82" s="67"/>
      <c r="C82" s="57"/>
      <c r="D82" s="57"/>
      <c r="E82" s="96"/>
      <c r="F82" s="96"/>
      <c r="G82" s="21"/>
      <c r="H82" s="21"/>
      <c r="I82" s="21"/>
      <c r="J82" s="96"/>
      <c r="K82" s="96"/>
      <c r="L82" s="96"/>
    </row>
    <row r="83" spans="1:12" s="5" customFormat="1" x14ac:dyDescent="0.25">
      <c r="A83" s="58"/>
      <c r="B83" s="67"/>
      <c r="C83" s="57"/>
      <c r="D83" s="57"/>
      <c r="E83" s="96"/>
      <c r="F83" s="96"/>
      <c r="G83" s="21"/>
      <c r="H83" s="21"/>
      <c r="I83" s="21"/>
      <c r="J83" s="96"/>
      <c r="K83" s="96"/>
      <c r="L83" s="96"/>
    </row>
    <row r="84" spans="1:12" s="5" customFormat="1" x14ac:dyDescent="0.25">
      <c r="A84" s="58"/>
      <c r="B84" s="67"/>
      <c r="C84" s="57"/>
      <c r="D84" s="57"/>
      <c r="E84" s="96"/>
      <c r="F84" s="96"/>
      <c r="G84" s="21"/>
      <c r="H84" s="21"/>
      <c r="I84" s="21"/>
      <c r="J84" s="96"/>
      <c r="K84" s="96"/>
      <c r="L84" s="96"/>
    </row>
    <row r="85" spans="1:12" s="5" customFormat="1" x14ac:dyDescent="0.25">
      <c r="A85" s="58"/>
      <c r="B85" s="67"/>
      <c r="C85" s="57"/>
      <c r="D85" s="57"/>
      <c r="E85" s="96"/>
      <c r="F85" s="96"/>
      <c r="G85" s="21"/>
      <c r="H85" s="21"/>
      <c r="I85" s="21"/>
      <c r="J85" s="96"/>
      <c r="K85" s="96"/>
      <c r="L85" s="96"/>
    </row>
    <row r="86" spans="1:12" s="5" customFormat="1" x14ac:dyDescent="0.25">
      <c r="A86" s="58"/>
      <c r="B86" s="124" t="s">
        <v>213</v>
      </c>
      <c r="C86" s="125">
        <f>SUM(C87:C90)</f>
        <v>0</v>
      </c>
      <c r="D86" s="125">
        <f>SUM(D87:D90)</f>
        <v>1</v>
      </c>
      <c r="E86" s="208"/>
      <c r="F86" s="126"/>
      <c r="G86" s="125">
        <f t="shared" ref="G86:L86" si="18">SUM(G87:G90)</f>
        <v>10</v>
      </c>
      <c r="H86" s="125">
        <f t="shared" si="18"/>
        <v>0</v>
      </c>
      <c r="I86" s="125">
        <f t="shared" si="18"/>
        <v>105</v>
      </c>
      <c r="J86" s="126">
        <f t="shared" si="18"/>
        <v>0</v>
      </c>
      <c r="K86" s="126">
        <f t="shared" si="18"/>
        <v>0</v>
      </c>
      <c r="L86" s="127">
        <f t="shared" si="18"/>
        <v>0</v>
      </c>
    </row>
    <row r="87" spans="1:12" s="5" customFormat="1" ht="56.25" x14ac:dyDescent="0.25">
      <c r="A87" s="58"/>
      <c r="B87" s="263" t="s">
        <v>383</v>
      </c>
      <c r="C87" s="57"/>
      <c r="D87" s="57">
        <v>1</v>
      </c>
      <c r="E87" s="96" t="s">
        <v>384</v>
      </c>
      <c r="F87" s="267" t="s">
        <v>385</v>
      </c>
      <c r="G87" s="21">
        <v>10</v>
      </c>
      <c r="H87" s="21"/>
      <c r="I87" s="21">
        <v>105</v>
      </c>
      <c r="J87" s="96"/>
      <c r="K87" s="96"/>
      <c r="L87" s="96"/>
    </row>
    <row r="88" spans="1:12" s="5" customFormat="1" x14ac:dyDescent="0.25">
      <c r="A88" s="58"/>
      <c r="B88" s="67"/>
      <c r="C88" s="57"/>
      <c r="D88" s="57"/>
      <c r="E88" s="96"/>
      <c r="F88" s="96"/>
      <c r="G88" s="21"/>
      <c r="H88" s="21"/>
      <c r="I88" s="21"/>
      <c r="J88" s="96"/>
      <c r="K88" s="96"/>
      <c r="L88" s="96"/>
    </row>
    <row r="89" spans="1:12" s="5" customFormat="1" x14ac:dyDescent="0.25">
      <c r="A89" s="58"/>
      <c r="B89" s="67"/>
      <c r="C89" s="57"/>
      <c r="D89" s="57"/>
      <c r="E89" s="96"/>
      <c r="F89" s="96"/>
      <c r="G89" s="21"/>
      <c r="H89" s="21"/>
      <c r="I89" s="21"/>
      <c r="J89" s="96"/>
      <c r="K89" s="96"/>
      <c r="L89" s="96"/>
    </row>
    <row r="90" spans="1:12" x14ac:dyDescent="0.25">
      <c r="A90" s="58"/>
      <c r="B90" s="67"/>
      <c r="C90" s="57"/>
      <c r="D90" s="57"/>
      <c r="E90" s="96"/>
      <c r="F90" s="96"/>
      <c r="G90" s="21"/>
      <c r="H90" s="21"/>
      <c r="I90" s="21"/>
      <c r="J90" s="96"/>
      <c r="K90" s="96"/>
      <c r="L90" s="96"/>
    </row>
    <row r="91" spans="1:12" s="5" customFormat="1" ht="75" customHeight="1" x14ac:dyDescent="0.25">
      <c r="A91" s="97" t="s">
        <v>91</v>
      </c>
      <c r="B91" s="97" t="s">
        <v>66</v>
      </c>
      <c r="C91" s="97">
        <f>SUM(C92,C96,C102)</f>
        <v>0</v>
      </c>
      <c r="D91" s="97">
        <f>SUM(D92,D96,D102)</f>
        <v>2</v>
      </c>
      <c r="E91" s="97"/>
      <c r="F91" s="97"/>
      <c r="G91" s="97">
        <f>SUM(G92,G96,G102)</f>
        <v>50</v>
      </c>
      <c r="H91" s="97">
        <f>SUM(H92,H96,H102)</f>
        <v>26</v>
      </c>
      <c r="I91" s="97">
        <f>I92+I96+I102</f>
        <v>191</v>
      </c>
      <c r="J91" s="97">
        <f>SUM(J92,J96,J102)</f>
        <v>0</v>
      </c>
      <c r="K91" s="97">
        <f>SUM(K92,K96,K102)</f>
        <v>0</v>
      </c>
      <c r="L91" s="97">
        <f>SUM(L92,L96,L102)</f>
        <v>0</v>
      </c>
    </row>
    <row r="92" spans="1:12" s="5" customFormat="1" x14ac:dyDescent="0.25">
      <c r="A92" s="58"/>
      <c r="B92" s="124" t="s">
        <v>211</v>
      </c>
      <c r="C92" s="125">
        <f>SUM(C93:C95)</f>
        <v>0</v>
      </c>
      <c r="D92" s="125">
        <f>SUM(D93:D95)</f>
        <v>0</v>
      </c>
      <c r="E92" s="208"/>
      <c r="F92" s="126"/>
      <c r="G92" s="125">
        <f t="shared" ref="G92:L92" si="19">SUM(G93:G95)</f>
        <v>0</v>
      </c>
      <c r="H92" s="125">
        <f t="shared" si="19"/>
        <v>0</v>
      </c>
      <c r="I92" s="125">
        <f t="shared" si="19"/>
        <v>0</v>
      </c>
      <c r="J92" s="126">
        <f t="shared" si="19"/>
        <v>0</v>
      </c>
      <c r="K92" s="126">
        <f t="shared" si="19"/>
        <v>0</v>
      </c>
      <c r="L92" s="127">
        <f t="shared" si="19"/>
        <v>0</v>
      </c>
    </row>
    <row r="93" spans="1:12" s="5" customFormat="1" x14ac:dyDescent="0.25">
      <c r="A93" s="58"/>
      <c r="B93" s="67"/>
      <c r="C93" s="57"/>
      <c r="D93" s="57"/>
      <c r="E93" s="96"/>
      <c r="F93" s="96"/>
      <c r="G93" s="21"/>
      <c r="H93" s="21"/>
      <c r="I93" s="21"/>
      <c r="J93" s="96"/>
      <c r="K93" s="96"/>
      <c r="L93" s="96"/>
    </row>
    <row r="94" spans="1:12" s="5" customFormat="1" x14ac:dyDescent="0.25">
      <c r="A94" s="58"/>
      <c r="B94" s="67"/>
      <c r="C94" s="57"/>
      <c r="D94" s="57"/>
      <c r="E94" s="96"/>
      <c r="F94" s="96"/>
      <c r="G94" s="21"/>
      <c r="H94" s="21"/>
      <c r="I94" s="21"/>
      <c r="J94" s="96"/>
      <c r="K94" s="96"/>
      <c r="L94" s="96"/>
    </row>
    <row r="95" spans="1:12" s="5" customFormat="1" x14ac:dyDescent="0.25">
      <c r="A95" s="58"/>
      <c r="B95" s="67"/>
      <c r="C95" s="57"/>
      <c r="D95" s="57"/>
      <c r="E95" s="96"/>
      <c r="F95" s="96"/>
      <c r="G95" s="21"/>
      <c r="H95" s="21"/>
      <c r="I95" s="21"/>
      <c r="J95" s="96"/>
      <c r="K95" s="96"/>
      <c r="L95" s="96"/>
    </row>
    <row r="96" spans="1:12" s="5" customFormat="1" x14ac:dyDescent="0.25">
      <c r="A96" s="58"/>
      <c r="B96" s="124" t="s">
        <v>212</v>
      </c>
      <c r="C96" s="125">
        <f>C97+C98+C99+C100+C101</f>
        <v>0</v>
      </c>
      <c r="D96" s="125">
        <f>D97+D98+D99+D100+D101</f>
        <v>2</v>
      </c>
      <c r="E96" s="208"/>
      <c r="F96" s="126"/>
      <c r="G96" s="125">
        <f t="shared" ref="G96:L96" si="20">SUM(G97:G101)</f>
        <v>50</v>
      </c>
      <c r="H96" s="125">
        <f t="shared" si="20"/>
        <v>26</v>
      </c>
      <c r="I96" s="125">
        <f t="shared" si="20"/>
        <v>191</v>
      </c>
      <c r="J96" s="126">
        <f t="shared" si="20"/>
        <v>0</v>
      </c>
      <c r="K96" s="126">
        <f t="shared" si="20"/>
        <v>0</v>
      </c>
      <c r="L96" s="127">
        <f t="shared" si="20"/>
        <v>0</v>
      </c>
    </row>
    <row r="97" spans="1:12" s="5" customFormat="1" ht="56.25" x14ac:dyDescent="0.25">
      <c r="A97" s="58"/>
      <c r="B97" s="263" t="s">
        <v>386</v>
      </c>
      <c r="C97" s="57"/>
      <c r="D97" s="57">
        <v>1</v>
      </c>
      <c r="E97" s="96" t="s">
        <v>387</v>
      </c>
      <c r="F97" s="267" t="s">
        <v>388</v>
      </c>
      <c r="G97" s="21">
        <v>30</v>
      </c>
      <c r="H97" s="21">
        <v>20</v>
      </c>
      <c r="I97" s="21">
        <v>115</v>
      </c>
      <c r="J97" s="96"/>
      <c r="K97" s="96"/>
      <c r="L97" s="96"/>
    </row>
    <row r="98" spans="1:12" s="5" customFormat="1" ht="56.25" x14ac:dyDescent="0.25">
      <c r="A98" s="58"/>
      <c r="B98" s="268" t="s">
        <v>389</v>
      </c>
      <c r="C98" s="57"/>
      <c r="D98" s="57">
        <v>1</v>
      </c>
      <c r="E98" s="96" t="s">
        <v>382</v>
      </c>
      <c r="F98" s="265" t="s">
        <v>390</v>
      </c>
      <c r="G98" s="21">
        <v>20</v>
      </c>
      <c r="H98" s="21">
        <v>6</v>
      </c>
      <c r="I98" s="21">
        <v>76</v>
      </c>
      <c r="J98" s="96"/>
      <c r="K98" s="96"/>
      <c r="L98" s="96"/>
    </row>
    <row r="99" spans="1:12" s="5" customFormat="1" x14ac:dyDescent="0.25">
      <c r="A99" s="58"/>
      <c r="B99" s="67"/>
      <c r="C99" s="57"/>
      <c r="D99" s="57"/>
      <c r="E99" s="96"/>
      <c r="F99" s="96"/>
      <c r="G99" s="21"/>
      <c r="H99" s="21"/>
      <c r="I99" s="21"/>
      <c r="J99" s="96"/>
      <c r="K99" s="96"/>
      <c r="L99" s="96"/>
    </row>
    <row r="100" spans="1:12" s="5" customFormat="1" x14ac:dyDescent="0.25">
      <c r="A100" s="58"/>
      <c r="B100" s="67"/>
      <c r="C100" s="57"/>
      <c r="D100" s="57"/>
      <c r="E100" s="96"/>
      <c r="F100" s="96"/>
      <c r="G100" s="21"/>
      <c r="H100" s="21"/>
      <c r="I100" s="21"/>
      <c r="J100" s="96"/>
      <c r="K100" s="96"/>
      <c r="L100" s="96"/>
    </row>
    <row r="101" spans="1:12" s="5" customFormat="1" x14ac:dyDescent="0.25">
      <c r="A101" s="58"/>
      <c r="B101" s="67"/>
      <c r="C101" s="57"/>
      <c r="D101" s="57"/>
      <c r="E101" s="96"/>
      <c r="F101" s="96"/>
      <c r="G101" s="21"/>
      <c r="H101" s="21"/>
      <c r="I101" s="21"/>
      <c r="J101" s="96"/>
      <c r="K101" s="96"/>
      <c r="L101" s="96"/>
    </row>
    <row r="102" spans="1:12" s="5" customFormat="1" x14ac:dyDescent="0.25">
      <c r="A102" s="58"/>
      <c r="B102" s="124" t="s">
        <v>213</v>
      </c>
      <c r="C102" s="125">
        <f>SUM(C103:C106)</f>
        <v>0</v>
      </c>
      <c r="D102" s="125">
        <f>SUM(D103:D106)</f>
        <v>0</v>
      </c>
      <c r="E102" s="208"/>
      <c r="F102" s="126"/>
      <c r="G102" s="125">
        <f t="shared" ref="G102:L102" si="21">SUM(G103:G106)</f>
        <v>0</v>
      </c>
      <c r="H102" s="125">
        <f t="shared" si="21"/>
        <v>0</v>
      </c>
      <c r="I102" s="125">
        <f t="shared" si="21"/>
        <v>0</v>
      </c>
      <c r="J102" s="126">
        <f t="shared" si="21"/>
        <v>0</v>
      </c>
      <c r="K102" s="126">
        <f t="shared" si="21"/>
        <v>0</v>
      </c>
      <c r="L102" s="127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6"/>
      <c r="F103" s="96"/>
      <c r="G103" s="21"/>
      <c r="H103" s="21"/>
      <c r="I103" s="21"/>
      <c r="J103" s="96"/>
      <c r="K103" s="96"/>
      <c r="L103" s="96"/>
    </row>
    <row r="104" spans="1:12" s="5" customFormat="1" x14ac:dyDescent="0.25">
      <c r="A104" s="58"/>
      <c r="B104" s="67"/>
      <c r="C104" s="57"/>
      <c r="D104" s="57"/>
      <c r="E104" s="96"/>
      <c r="F104" s="96"/>
      <c r="G104" s="21"/>
      <c r="H104" s="21"/>
      <c r="I104" s="21"/>
      <c r="J104" s="96"/>
      <c r="K104" s="96"/>
      <c r="L104" s="96"/>
    </row>
    <row r="105" spans="1:12" s="5" customFormat="1" x14ac:dyDescent="0.25">
      <c r="A105" s="58"/>
      <c r="B105" s="67"/>
      <c r="C105" s="57"/>
      <c r="D105" s="57"/>
      <c r="E105" s="96"/>
      <c r="F105" s="96"/>
      <c r="G105" s="21"/>
      <c r="H105" s="21"/>
      <c r="I105" s="21"/>
      <c r="J105" s="96"/>
      <c r="K105" s="96"/>
      <c r="L105" s="96"/>
    </row>
    <row r="106" spans="1:12" x14ac:dyDescent="0.25">
      <c r="A106" s="58"/>
      <c r="B106" s="67"/>
      <c r="C106" s="57"/>
      <c r="D106" s="57"/>
      <c r="E106" s="96"/>
      <c r="F106" s="96"/>
      <c r="G106" s="21"/>
      <c r="H106" s="21"/>
      <c r="I106" s="21"/>
      <c r="J106" s="96"/>
      <c r="K106" s="96"/>
      <c r="L106" s="96"/>
    </row>
    <row r="107" spans="1:12" ht="187.5" customHeight="1" x14ac:dyDescent="0.25">
      <c r="A107" s="97" t="s">
        <v>179</v>
      </c>
      <c r="B107" s="97" t="s">
        <v>180</v>
      </c>
      <c r="C107" s="97">
        <f>SUM(C108,C112,C115)</f>
        <v>0</v>
      </c>
      <c r="D107" s="97">
        <f>SUM(D108,D112,D115)</f>
        <v>0</v>
      </c>
      <c r="E107" s="97"/>
      <c r="F107" s="97"/>
      <c r="G107" s="97">
        <f t="shared" ref="G107:K107" si="22">SUM(G108,G112,G115)</f>
        <v>0</v>
      </c>
      <c r="H107" s="97">
        <f t="shared" si="22"/>
        <v>0</v>
      </c>
      <c r="I107" s="97">
        <f t="shared" si="22"/>
        <v>0</v>
      </c>
      <c r="J107" s="97">
        <f t="shared" si="22"/>
        <v>0</v>
      </c>
      <c r="K107" s="97">
        <f t="shared" si="22"/>
        <v>0</v>
      </c>
      <c r="L107" s="97">
        <f>L108+L112+L115</f>
        <v>0</v>
      </c>
    </row>
    <row r="108" spans="1:12" x14ac:dyDescent="0.25">
      <c r="A108" s="58"/>
      <c r="B108" s="124" t="s">
        <v>211</v>
      </c>
      <c r="C108" s="125">
        <f>SUM(C109:C111)</f>
        <v>0</v>
      </c>
      <c r="D108" s="125">
        <f>SUM(D109:D111)</f>
        <v>0</v>
      </c>
      <c r="E108" s="208"/>
      <c r="F108" s="126"/>
      <c r="G108" s="125">
        <f t="shared" ref="G108:K108" si="23">SUM(G109:G111)</f>
        <v>0</v>
      </c>
      <c r="H108" s="125">
        <f t="shared" si="23"/>
        <v>0</v>
      </c>
      <c r="I108" s="125">
        <f t="shared" si="23"/>
        <v>0</v>
      </c>
      <c r="J108" s="126">
        <f t="shared" si="23"/>
        <v>0</v>
      </c>
      <c r="K108" s="126">
        <f t="shared" si="23"/>
        <v>0</v>
      </c>
      <c r="L108" s="127">
        <f>L109+L110+L111</f>
        <v>0</v>
      </c>
    </row>
    <row r="109" spans="1:12" x14ac:dyDescent="0.25">
      <c r="A109" s="58"/>
      <c r="B109" s="67"/>
      <c r="C109" s="57"/>
      <c r="D109" s="57"/>
      <c r="E109" s="96"/>
      <c r="F109" s="96"/>
      <c r="G109" s="21"/>
      <c r="H109" s="21"/>
      <c r="I109" s="21"/>
      <c r="J109" s="96"/>
      <c r="K109" s="96"/>
      <c r="L109" s="96"/>
    </row>
    <row r="110" spans="1:12" x14ac:dyDescent="0.25">
      <c r="A110" s="58"/>
      <c r="B110" s="67"/>
      <c r="C110" s="57"/>
      <c r="D110" s="57"/>
      <c r="E110" s="96"/>
      <c r="F110" s="96"/>
      <c r="G110" s="21"/>
      <c r="H110" s="21"/>
      <c r="I110" s="21"/>
      <c r="J110" s="96"/>
      <c r="K110" s="96"/>
      <c r="L110" s="96"/>
    </row>
    <row r="111" spans="1:12" x14ac:dyDescent="0.25">
      <c r="A111" s="58"/>
      <c r="B111" s="67"/>
      <c r="C111" s="57"/>
      <c r="D111" s="57"/>
      <c r="E111" s="96"/>
      <c r="F111" s="96"/>
      <c r="G111" s="21"/>
      <c r="H111" s="21"/>
      <c r="I111" s="21"/>
      <c r="J111" s="96"/>
      <c r="K111" s="96"/>
      <c r="L111" s="96"/>
    </row>
    <row r="112" spans="1:12" x14ac:dyDescent="0.25">
      <c r="A112" s="58"/>
      <c r="B112" s="124" t="s">
        <v>212</v>
      </c>
      <c r="C112" s="125">
        <f>SUM(C113:C114)</f>
        <v>0</v>
      </c>
      <c r="D112" s="125">
        <f>SUM(D113:D114)</f>
        <v>0</v>
      </c>
      <c r="E112" s="208"/>
      <c r="F112" s="126"/>
      <c r="G112" s="125">
        <f t="shared" ref="G112:L112" si="24">SUM(G113:G114)</f>
        <v>0</v>
      </c>
      <c r="H112" s="125">
        <f t="shared" si="24"/>
        <v>0</v>
      </c>
      <c r="I112" s="125">
        <f t="shared" si="24"/>
        <v>0</v>
      </c>
      <c r="J112" s="126">
        <f t="shared" si="24"/>
        <v>0</v>
      </c>
      <c r="K112" s="126">
        <f t="shared" si="24"/>
        <v>0</v>
      </c>
      <c r="L112" s="127">
        <f t="shared" si="24"/>
        <v>0</v>
      </c>
    </row>
    <row r="113" spans="1:14" x14ac:dyDescent="0.25">
      <c r="A113" s="58"/>
      <c r="B113" s="67"/>
      <c r="C113" s="57"/>
      <c r="D113" s="57"/>
      <c r="E113" s="96"/>
      <c r="F113" s="96"/>
      <c r="G113" s="21"/>
      <c r="H113" s="21"/>
      <c r="I113" s="21"/>
      <c r="J113" s="96"/>
      <c r="K113" s="96"/>
      <c r="L113" s="96"/>
    </row>
    <row r="114" spans="1:14" x14ac:dyDescent="0.25">
      <c r="A114" s="58"/>
      <c r="B114" s="67"/>
      <c r="C114" s="57"/>
      <c r="D114" s="57"/>
      <c r="E114" s="96"/>
      <c r="F114" s="96"/>
      <c r="G114" s="21"/>
      <c r="H114" s="21"/>
      <c r="I114" s="21"/>
      <c r="J114" s="96"/>
      <c r="K114" s="96"/>
      <c r="L114" s="96"/>
    </row>
    <row r="115" spans="1:14" x14ac:dyDescent="0.25">
      <c r="A115" s="58"/>
      <c r="B115" s="124" t="s">
        <v>213</v>
      </c>
      <c r="C115" s="125">
        <f>SUM(C116:C118)</f>
        <v>0</v>
      </c>
      <c r="D115" s="125">
        <f>SUM(D116:D118)</f>
        <v>0</v>
      </c>
      <c r="E115" s="208"/>
      <c r="F115" s="126"/>
      <c r="G115" s="125">
        <f t="shared" ref="G115:L115" si="25">SUM(G116:G118)</f>
        <v>0</v>
      </c>
      <c r="H115" s="125">
        <f t="shared" si="25"/>
        <v>0</v>
      </c>
      <c r="I115" s="125">
        <f t="shared" si="25"/>
        <v>0</v>
      </c>
      <c r="J115" s="126">
        <f t="shared" si="25"/>
        <v>0</v>
      </c>
      <c r="K115" s="126">
        <f t="shared" si="25"/>
        <v>0</v>
      </c>
      <c r="L115" s="127">
        <f t="shared" si="25"/>
        <v>0</v>
      </c>
    </row>
    <row r="116" spans="1:14" x14ac:dyDescent="0.25">
      <c r="A116" s="58"/>
      <c r="B116" s="67"/>
      <c r="C116" s="57"/>
      <c r="D116" s="57"/>
      <c r="E116" s="96"/>
      <c r="F116" s="96"/>
      <c r="G116" s="21"/>
      <c r="H116" s="21"/>
      <c r="I116" s="21"/>
      <c r="J116" s="96"/>
      <c r="K116" s="96"/>
      <c r="L116" s="96"/>
    </row>
    <row r="117" spans="1:14" x14ac:dyDescent="0.25">
      <c r="A117" s="58"/>
      <c r="B117" s="67"/>
      <c r="C117" s="57"/>
      <c r="D117" s="57"/>
      <c r="E117" s="96"/>
      <c r="F117" s="96"/>
      <c r="G117" s="21"/>
      <c r="H117" s="21"/>
      <c r="I117" s="21"/>
      <c r="J117" s="96"/>
      <c r="K117" s="96"/>
      <c r="L117" s="96"/>
    </row>
    <row r="118" spans="1:14" x14ac:dyDescent="0.25">
      <c r="A118" s="58"/>
      <c r="B118" s="67"/>
      <c r="C118" s="57"/>
      <c r="D118" s="57"/>
      <c r="E118" s="96"/>
      <c r="F118" s="96"/>
      <c r="G118" s="21"/>
      <c r="H118" s="21"/>
      <c r="I118" s="21"/>
      <c r="J118" s="96"/>
      <c r="K118" s="96"/>
      <c r="L118" s="96"/>
    </row>
    <row r="119" spans="1:14" ht="19.5" x14ac:dyDescent="0.35">
      <c r="A119" s="352" t="s">
        <v>178</v>
      </c>
      <c r="B119" s="352"/>
      <c r="C119" s="352"/>
      <c r="D119" s="352"/>
      <c r="E119" s="352"/>
      <c r="F119" s="352"/>
      <c r="G119" s="352"/>
      <c r="H119" s="352"/>
      <c r="I119" s="352"/>
      <c r="J119" s="352"/>
      <c r="K119" s="97"/>
      <c r="L119" s="97"/>
    </row>
    <row r="120" spans="1:14" x14ac:dyDescent="0.3">
      <c r="K120" s="211"/>
      <c r="L120" s="122"/>
    </row>
    <row r="121" spans="1:14" x14ac:dyDescent="0.3">
      <c r="I121" s="10"/>
      <c r="J121" s="10"/>
      <c r="K121" s="122"/>
      <c r="L121" s="122"/>
      <c r="M121" s="3"/>
      <c r="N121" s="3"/>
    </row>
    <row r="122" spans="1:14" x14ac:dyDescent="0.3">
      <c r="I122" s="10"/>
      <c r="J122" s="10"/>
      <c r="K122" s="122"/>
      <c r="L122" s="122"/>
      <c r="M122" s="3"/>
      <c r="N122" s="3"/>
    </row>
    <row r="123" spans="1:14" x14ac:dyDescent="0.3">
      <c r="I123" s="10"/>
      <c r="J123" s="10"/>
      <c r="K123" s="122"/>
      <c r="L123" s="122"/>
      <c r="M123" s="3"/>
      <c r="N123" s="3"/>
    </row>
    <row r="124" spans="1:14" x14ac:dyDescent="0.3">
      <c r="I124" s="10"/>
      <c r="J124" s="10"/>
      <c r="K124" s="122"/>
      <c r="L124" s="122"/>
      <c r="M124" s="3"/>
      <c r="N124" s="3"/>
    </row>
    <row r="125" spans="1:14" x14ac:dyDescent="0.3">
      <c r="I125" s="10"/>
      <c r="J125" s="10"/>
      <c r="K125" s="122"/>
      <c r="L125" s="122"/>
      <c r="M125" s="3"/>
      <c r="N125" s="3"/>
    </row>
    <row r="126" spans="1:14" x14ac:dyDescent="0.3">
      <c r="I126" s="10"/>
      <c r="J126" s="10"/>
      <c r="K126" s="122"/>
      <c r="L126" s="122"/>
      <c r="M126" s="3"/>
      <c r="N126" s="3"/>
    </row>
    <row r="127" spans="1:14" x14ac:dyDescent="0.3">
      <c r="I127" s="10"/>
      <c r="J127" s="212"/>
      <c r="K127" s="213"/>
      <c r="L127" s="213"/>
      <c r="M127" s="214"/>
      <c r="N127" s="3"/>
    </row>
    <row r="128" spans="1:14" x14ac:dyDescent="0.3">
      <c r="I128" s="10"/>
      <c r="J128" s="212"/>
      <c r="K128" s="213"/>
      <c r="L128" s="213"/>
      <c r="M128" s="214"/>
      <c r="N128" s="3"/>
    </row>
    <row r="129" spans="9:14" customFormat="1" x14ac:dyDescent="0.25">
      <c r="I129" s="3"/>
      <c r="J129" s="214"/>
      <c r="K129" s="213"/>
      <c r="L129" s="213"/>
      <c r="M129" s="214"/>
      <c r="N129" s="3"/>
    </row>
    <row r="130" spans="9:14" customFormat="1" x14ac:dyDescent="0.25">
      <c r="I130" s="3"/>
      <c r="J130" s="214"/>
      <c r="K130" s="215"/>
      <c r="L130" s="215"/>
      <c r="M130" s="214"/>
      <c r="N130" s="3"/>
    </row>
    <row r="131" spans="9:14" customFormat="1" x14ac:dyDescent="0.25">
      <c r="I131" s="3"/>
      <c r="J131" s="214"/>
      <c r="K131" s="216"/>
      <c r="L131" s="216"/>
      <c r="M131" s="214"/>
      <c r="N131" s="3"/>
    </row>
    <row r="132" spans="9:14" customFormat="1" x14ac:dyDescent="0.25">
      <c r="I132" s="3"/>
      <c r="J132" s="214"/>
      <c r="K132" s="216"/>
      <c r="L132" s="216"/>
      <c r="M132" s="214"/>
      <c r="N132" s="3"/>
    </row>
    <row r="133" spans="9:14" customFormat="1" x14ac:dyDescent="0.25">
      <c r="I133" s="3"/>
      <c r="J133" s="214"/>
      <c r="K133" s="216"/>
      <c r="L133" s="216"/>
      <c r="M133" s="214"/>
      <c r="N133" s="3"/>
    </row>
    <row r="134" spans="9:14" customFormat="1" x14ac:dyDescent="0.25">
      <c r="I134" s="3"/>
      <c r="J134" s="3"/>
      <c r="K134" s="123"/>
      <c r="L134" s="123"/>
      <c r="M134" s="3"/>
      <c r="N134" s="3"/>
    </row>
    <row r="135" spans="9:14" customFormat="1" x14ac:dyDescent="0.25">
      <c r="I135" s="3"/>
      <c r="J135" s="3"/>
      <c r="K135" s="123"/>
      <c r="L135" s="123"/>
      <c r="M135" s="3"/>
      <c r="N135" s="3"/>
    </row>
    <row r="136" spans="9:14" customFormat="1" x14ac:dyDescent="0.25">
      <c r="I136" s="3"/>
      <c r="J136" s="3"/>
      <c r="K136" s="123"/>
      <c r="L136" s="123"/>
      <c r="M136" s="3"/>
      <c r="N136" s="3"/>
    </row>
    <row r="137" spans="9:14" customFormat="1" x14ac:dyDescent="0.25">
      <c r="I137" s="3"/>
      <c r="J137" s="214"/>
      <c r="K137" s="216"/>
      <c r="L137" s="216"/>
      <c r="M137" s="214"/>
      <c r="N137" s="214"/>
    </row>
    <row r="138" spans="9:14" customFormat="1" x14ac:dyDescent="0.25">
      <c r="I138" s="3"/>
      <c r="J138" s="214"/>
      <c r="K138" s="216"/>
      <c r="L138" s="216"/>
      <c r="M138" s="214"/>
      <c r="N138" s="214"/>
    </row>
    <row r="139" spans="9:14" customFormat="1" x14ac:dyDescent="0.25">
      <c r="I139" s="3"/>
      <c r="J139" s="214"/>
      <c r="K139" s="216"/>
      <c r="L139" s="216"/>
      <c r="M139" s="214"/>
      <c r="N139" s="214"/>
    </row>
    <row r="140" spans="9:14" customFormat="1" x14ac:dyDescent="0.25">
      <c r="I140" s="3"/>
      <c r="J140" s="214"/>
      <c r="K140" s="216"/>
      <c r="L140" s="216"/>
      <c r="M140" s="214"/>
      <c r="N140" s="214"/>
    </row>
    <row r="141" spans="9:14" customFormat="1" x14ac:dyDescent="0.25">
      <c r="I141" s="3"/>
      <c r="J141" s="214"/>
      <c r="K141" s="215"/>
      <c r="L141" s="215"/>
      <c r="M141" s="214"/>
      <c r="N141" s="214"/>
    </row>
    <row r="142" spans="9:14" customFormat="1" x14ac:dyDescent="0.25">
      <c r="I142" s="3"/>
      <c r="J142" s="214"/>
      <c r="K142" s="216"/>
      <c r="L142" s="216"/>
      <c r="M142" s="214"/>
      <c r="N142" s="214"/>
    </row>
    <row r="143" spans="9:14" customFormat="1" x14ac:dyDescent="0.25">
      <c r="I143" s="3"/>
      <c r="J143" s="214"/>
      <c r="K143" s="216"/>
      <c r="L143" s="216"/>
      <c r="M143" s="214"/>
      <c r="N143" s="214"/>
    </row>
    <row r="144" spans="9:14" customFormat="1" x14ac:dyDescent="0.25">
      <c r="I144" s="3"/>
      <c r="J144" s="214"/>
      <c r="K144" s="216"/>
      <c r="L144" s="216"/>
      <c r="M144" s="214"/>
      <c r="N144" s="214"/>
    </row>
    <row r="145" spans="9:14" customFormat="1" x14ac:dyDescent="0.25">
      <c r="I145" s="3"/>
      <c r="J145" s="214"/>
      <c r="K145" s="216"/>
      <c r="L145" s="216"/>
      <c r="M145" s="214"/>
      <c r="N145" s="214"/>
    </row>
    <row r="146" spans="9:14" customFormat="1" x14ac:dyDescent="0.25">
      <c r="I146" s="3"/>
      <c r="J146" s="214"/>
      <c r="K146" s="216"/>
      <c r="L146" s="216"/>
      <c r="M146" s="214"/>
      <c r="N146" s="214"/>
    </row>
    <row r="147" spans="9:14" customFormat="1" x14ac:dyDescent="0.25">
      <c r="I147" s="3"/>
      <c r="J147" s="3"/>
      <c r="K147" s="123"/>
      <c r="L147" s="123"/>
      <c r="M147" s="3"/>
      <c r="N147" s="3"/>
    </row>
    <row r="148" spans="9:14" customFormat="1" x14ac:dyDescent="0.25">
      <c r="I148" s="3"/>
      <c r="J148" s="3"/>
      <c r="K148" s="123"/>
      <c r="L148" s="123"/>
      <c r="M148" s="3"/>
      <c r="N148" s="3"/>
    </row>
    <row r="149" spans="9:14" customFormat="1" x14ac:dyDescent="0.25">
      <c r="I149" s="3"/>
      <c r="J149" s="214"/>
      <c r="K149" s="216"/>
      <c r="L149" s="216"/>
      <c r="M149" s="214"/>
      <c r="N149" s="214"/>
    </row>
    <row r="150" spans="9:14" customFormat="1" x14ac:dyDescent="0.25">
      <c r="I150" s="3"/>
      <c r="J150" s="214"/>
      <c r="K150" s="216"/>
      <c r="L150" s="216"/>
      <c r="M150" s="214"/>
      <c r="N150" s="214"/>
    </row>
    <row r="151" spans="9:14" customFormat="1" x14ac:dyDescent="0.25">
      <c r="I151" s="3"/>
      <c r="J151" s="214"/>
      <c r="K151" s="216"/>
      <c r="L151" s="216"/>
      <c r="M151" s="214"/>
      <c r="N151" s="214"/>
    </row>
    <row r="152" spans="9:14" customFormat="1" x14ac:dyDescent="0.25">
      <c r="I152" s="3"/>
      <c r="J152" s="214"/>
      <c r="K152" s="215"/>
      <c r="L152" s="215"/>
      <c r="M152" s="214"/>
      <c r="N152" s="214"/>
    </row>
    <row r="153" spans="9:14" customFormat="1" x14ac:dyDescent="0.25">
      <c r="I153" s="3"/>
      <c r="J153" s="214"/>
      <c r="K153" s="216"/>
      <c r="L153" s="216"/>
      <c r="M153" s="214"/>
      <c r="N153" s="214"/>
    </row>
    <row r="154" spans="9:14" customFormat="1" x14ac:dyDescent="0.25">
      <c r="I154" s="3"/>
      <c r="J154" s="214"/>
      <c r="K154" s="216"/>
      <c r="L154" s="216"/>
      <c r="M154" s="214"/>
      <c r="N154" s="214"/>
    </row>
    <row r="155" spans="9:14" customFormat="1" x14ac:dyDescent="0.25">
      <c r="I155" s="3"/>
      <c r="J155" s="214"/>
      <c r="K155" s="216"/>
      <c r="L155" s="216"/>
      <c r="M155" s="214"/>
      <c r="N155" s="214"/>
    </row>
    <row r="156" spans="9:14" customFormat="1" x14ac:dyDescent="0.25">
      <c r="I156" s="3"/>
      <c r="J156" s="214"/>
      <c r="K156" s="216"/>
      <c r="L156" s="216"/>
      <c r="M156" s="214"/>
      <c r="N156" s="214"/>
    </row>
    <row r="157" spans="9:14" customFormat="1" x14ac:dyDescent="0.25">
      <c r="I157" s="3"/>
      <c r="J157" s="214"/>
      <c r="K157" s="216"/>
      <c r="L157" s="216"/>
      <c r="M157" s="214"/>
      <c r="N157" s="214"/>
    </row>
    <row r="158" spans="9:14" customFormat="1" x14ac:dyDescent="0.25">
      <c r="I158" s="3"/>
      <c r="J158" s="214"/>
      <c r="K158" s="216"/>
      <c r="L158" s="216"/>
      <c r="M158" s="214"/>
      <c r="N158" s="214"/>
    </row>
    <row r="159" spans="9:14" customFormat="1" x14ac:dyDescent="0.25">
      <c r="I159" s="3"/>
      <c r="J159" s="214"/>
      <c r="K159" s="216"/>
      <c r="L159" s="216"/>
      <c r="M159" s="214"/>
      <c r="N159" s="214"/>
    </row>
    <row r="160" spans="9:14" customFormat="1" x14ac:dyDescent="0.25">
      <c r="I160" s="3"/>
      <c r="J160" s="214"/>
      <c r="K160" s="216"/>
      <c r="L160" s="216"/>
      <c r="M160" s="214"/>
      <c r="N160" s="214"/>
    </row>
    <row r="161" spans="7:17" customFormat="1" x14ac:dyDescent="0.25">
      <c r="I161" s="3"/>
      <c r="J161" s="214"/>
      <c r="K161" s="216"/>
      <c r="L161" s="216"/>
      <c r="M161" s="214"/>
      <c r="N161" s="214"/>
    </row>
    <row r="162" spans="7:17" customFormat="1" x14ac:dyDescent="0.25">
      <c r="I162" s="3"/>
      <c r="J162" s="214"/>
      <c r="K162" s="216"/>
      <c r="L162" s="216"/>
      <c r="M162" s="214"/>
      <c r="N162" s="214"/>
    </row>
    <row r="163" spans="7:17" customFormat="1" x14ac:dyDescent="0.25">
      <c r="I163" s="3"/>
      <c r="J163" s="214"/>
      <c r="K163" s="215"/>
      <c r="L163" s="215"/>
      <c r="M163" s="214"/>
      <c r="N163" s="214"/>
    </row>
    <row r="164" spans="7:17" customFormat="1" x14ac:dyDescent="0.25">
      <c r="I164" s="3"/>
      <c r="J164" s="214"/>
      <c r="K164" s="216"/>
      <c r="L164" s="216"/>
      <c r="M164" s="214"/>
      <c r="N164" s="214"/>
    </row>
    <row r="165" spans="7:17" customFormat="1" x14ac:dyDescent="0.25">
      <c r="G165" s="217"/>
      <c r="H165" s="217"/>
      <c r="I165" s="214"/>
      <c r="J165" s="214"/>
      <c r="K165" s="216"/>
      <c r="L165" s="216"/>
      <c r="M165" s="214"/>
      <c r="N165" s="214"/>
      <c r="O165" s="217"/>
      <c r="P165" s="217"/>
      <c r="Q165" s="217"/>
    </row>
    <row r="166" spans="7:17" customFormat="1" x14ac:dyDescent="0.25">
      <c r="G166" s="217"/>
      <c r="H166" s="217"/>
      <c r="I166" s="214"/>
      <c r="J166" s="214"/>
      <c r="K166" s="216"/>
      <c r="L166" s="216"/>
      <c r="M166" s="214"/>
      <c r="N166" s="214"/>
      <c r="O166" s="217"/>
      <c r="P166" s="217"/>
      <c r="Q166" s="217"/>
    </row>
    <row r="167" spans="7:17" customFormat="1" x14ac:dyDescent="0.25">
      <c r="G167" s="217"/>
      <c r="H167" s="217"/>
      <c r="I167" s="214"/>
      <c r="J167" s="214"/>
      <c r="K167" s="216"/>
      <c r="L167" s="216"/>
      <c r="M167" s="214"/>
      <c r="N167" s="214"/>
      <c r="O167" s="217"/>
      <c r="P167" s="217"/>
      <c r="Q167" s="217"/>
    </row>
    <row r="168" spans="7:17" customFormat="1" x14ac:dyDescent="0.25">
      <c r="G168" s="217"/>
      <c r="H168" s="217"/>
      <c r="I168" s="214"/>
      <c r="J168" s="214"/>
      <c r="K168" s="216"/>
      <c r="L168" s="216"/>
      <c r="M168" s="214"/>
      <c r="N168" s="214"/>
      <c r="O168" s="217"/>
      <c r="P168" s="217"/>
      <c r="Q168" s="217"/>
    </row>
    <row r="169" spans="7:17" customFormat="1" x14ac:dyDescent="0.25">
      <c r="G169" s="217"/>
      <c r="H169" s="217"/>
      <c r="I169" s="214"/>
      <c r="J169" s="214"/>
      <c r="K169" s="216"/>
      <c r="L169" s="216"/>
      <c r="M169" s="214"/>
      <c r="N169" s="214"/>
      <c r="O169" s="217"/>
      <c r="P169" s="217"/>
      <c r="Q169" s="217"/>
    </row>
    <row r="170" spans="7:17" customFormat="1" x14ac:dyDescent="0.25">
      <c r="G170" s="217"/>
      <c r="H170" s="217"/>
      <c r="I170" s="214"/>
      <c r="J170" s="214"/>
      <c r="K170" s="216"/>
      <c r="L170" s="216"/>
      <c r="M170" s="214"/>
      <c r="N170" s="214"/>
      <c r="O170" s="217"/>
      <c r="P170" s="217"/>
      <c r="Q170" s="217"/>
    </row>
    <row r="171" spans="7:17" customFormat="1" x14ac:dyDescent="0.25">
      <c r="G171" s="217"/>
      <c r="H171" s="217"/>
      <c r="I171" s="214"/>
      <c r="J171" s="214"/>
      <c r="K171" s="216"/>
      <c r="L171" s="216"/>
      <c r="M171" s="214"/>
      <c r="N171" s="214"/>
      <c r="O171" s="217"/>
      <c r="P171" s="217"/>
      <c r="Q171" s="217"/>
    </row>
    <row r="172" spans="7:17" customFormat="1" x14ac:dyDescent="0.25">
      <c r="G172" s="217"/>
      <c r="H172" s="217"/>
      <c r="I172" s="214"/>
      <c r="J172" s="214"/>
      <c r="K172" s="216"/>
      <c r="L172" s="216"/>
      <c r="M172" s="214"/>
      <c r="N172" s="214"/>
      <c r="O172" s="217"/>
      <c r="P172" s="217"/>
      <c r="Q172" s="217"/>
    </row>
    <row r="173" spans="7:17" customFormat="1" x14ac:dyDescent="0.25">
      <c r="G173" s="217"/>
      <c r="H173" s="217"/>
      <c r="I173" s="214"/>
      <c r="J173" s="214"/>
      <c r="K173" s="216"/>
      <c r="L173" s="216"/>
      <c r="M173" s="214"/>
      <c r="N173" s="214"/>
      <c r="O173" s="217"/>
      <c r="P173" s="217"/>
      <c r="Q173" s="217"/>
    </row>
    <row r="174" spans="7:17" customFormat="1" x14ac:dyDescent="0.25">
      <c r="G174" s="217"/>
      <c r="H174" s="217"/>
      <c r="I174" s="214"/>
      <c r="J174" s="214"/>
      <c r="K174" s="215"/>
      <c r="L174" s="215"/>
      <c r="M174" s="214"/>
      <c r="N174" s="214"/>
      <c r="O174" s="217"/>
      <c r="P174" s="217"/>
      <c r="Q174" s="217"/>
    </row>
    <row r="175" spans="7:17" customFormat="1" x14ac:dyDescent="0.25">
      <c r="G175" s="217"/>
      <c r="H175" s="217"/>
      <c r="I175" s="214"/>
      <c r="J175" s="214"/>
      <c r="K175" s="216"/>
      <c r="L175" s="216"/>
      <c r="M175" s="214"/>
      <c r="N175" s="214"/>
      <c r="O175" s="217"/>
      <c r="P175" s="217"/>
      <c r="Q175" s="217"/>
    </row>
    <row r="176" spans="7:17" customFormat="1" x14ac:dyDescent="0.25">
      <c r="G176" s="217"/>
      <c r="H176" s="217"/>
      <c r="I176" s="214"/>
      <c r="J176" s="214"/>
      <c r="K176" s="216"/>
      <c r="L176" s="216"/>
      <c r="M176" s="214"/>
      <c r="N176" s="214"/>
      <c r="O176" s="217"/>
      <c r="P176" s="217"/>
      <c r="Q176" s="217"/>
    </row>
    <row r="177" spans="7:17" x14ac:dyDescent="0.3">
      <c r="G177" s="218"/>
      <c r="H177" s="218"/>
      <c r="I177" s="212"/>
      <c r="J177" s="212"/>
      <c r="K177" s="212"/>
      <c r="L177" s="212"/>
      <c r="M177" s="214"/>
      <c r="N177" s="214"/>
      <c r="O177" s="217"/>
      <c r="P177" s="217"/>
      <c r="Q177" s="217"/>
    </row>
    <row r="178" spans="7:17" x14ac:dyDescent="0.3">
      <c r="G178" s="218"/>
      <c r="H178" s="218"/>
      <c r="I178" s="212"/>
      <c r="J178" s="212"/>
      <c r="K178" s="212"/>
      <c r="L178" s="212"/>
      <c r="M178" s="214"/>
      <c r="N178" s="214"/>
      <c r="O178" s="217"/>
      <c r="P178" s="217"/>
      <c r="Q178" s="217"/>
    </row>
    <row r="179" spans="7:17" x14ac:dyDescent="0.3">
      <c r="G179" s="218"/>
      <c r="H179" s="218"/>
      <c r="I179" s="219"/>
      <c r="J179" s="219"/>
      <c r="K179" s="219"/>
      <c r="L179" s="219"/>
      <c r="M179" s="217"/>
      <c r="N179" s="217"/>
      <c r="O179" s="217"/>
      <c r="P179" s="217"/>
      <c r="Q179" s="217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G5"/>
  <sheetViews>
    <sheetView view="pageBreakPreview" zoomScale="90" zoomScaleNormal="100" zoomScaleSheetLayoutView="90" workbookViewId="0">
      <selection activeCell="C5" sqref="C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4" t="s">
        <v>97</v>
      </c>
      <c r="B1" s="354"/>
      <c r="C1" s="354"/>
      <c r="D1" s="354"/>
      <c r="E1" s="354"/>
      <c r="F1" s="354"/>
      <c r="G1" s="354"/>
    </row>
    <row r="2" spans="1:7" ht="54.75" customHeight="1" x14ac:dyDescent="0.25">
      <c r="A2" s="346" t="s">
        <v>98</v>
      </c>
      <c r="B2" s="355" t="s">
        <v>99</v>
      </c>
      <c r="C2" s="356"/>
      <c r="D2" s="346" t="s">
        <v>101</v>
      </c>
      <c r="E2" s="346" t="s">
        <v>102</v>
      </c>
      <c r="F2" s="346" t="s">
        <v>103</v>
      </c>
      <c r="G2" s="350" t="s">
        <v>104</v>
      </c>
    </row>
    <row r="3" spans="1:7" ht="21" customHeight="1" x14ac:dyDescent="0.25">
      <c r="A3" s="348"/>
      <c r="B3" s="178" t="s">
        <v>53</v>
      </c>
      <c r="C3" s="178" t="s">
        <v>83</v>
      </c>
      <c r="D3" s="348"/>
      <c r="E3" s="348"/>
      <c r="F3" s="348"/>
      <c r="G3" s="350"/>
    </row>
    <row r="4" spans="1:7" ht="129" customHeight="1" x14ac:dyDescent="0.25">
      <c r="A4" s="51" t="s">
        <v>266</v>
      </c>
      <c r="B4" s="54"/>
      <c r="C4" s="54">
        <v>70</v>
      </c>
      <c r="D4" s="74" t="s">
        <v>294</v>
      </c>
      <c r="E4" s="74" t="s">
        <v>295</v>
      </c>
      <c r="F4" s="95" t="s">
        <v>296</v>
      </c>
      <c r="G4" s="67" t="s">
        <v>297</v>
      </c>
    </row>
    <row r="5" spans="1:7" ht="143.25" customHeight="1" x14ac:dyDescent="0.25">
      <c r="A5" s="53" t="s">
        <v>100</v>
      </c>
      <c r="B5" s="54"/>
      <c r="C5" s="54"/>
      <c r="D5" s="74"/>
      <c r="E5" s="95"/>
      <c r="F5" s="95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I59"/>
  <sheetViews>
    <sheetView view="pageBreakPreview" zoomScale="90" zoomScaleNormal="100" zoomScaleSheetLayoutView="90" workbookViewId="0">
      <selection activeCell="I7" sqref="I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1" t="s">
        <v>105</v>
      </c>
      <c r="B1" s="361"/>
      <c r="C1" s="361"/>
      <c r="D1" s="361"/>
      <c r="E1" s="361"/>
      <c r="F1" s="361"/>
      <c r="G1" s="361"/>
      <c r="H1" s="361"/>
      <c r="I1" s="361"/>
    </row>
    <row r="2" spans="1:9" s="5" customFormat="1" ht="38.25" customHeight="1" x14ac:dyDescent="0.25">
      <c r="A2" s="359" t="s">
        <v>56</v>
      </c>
      <c r="B2" s="359" t="s">
        <v>106</v>
      </c>
      <c r="C2" s="360" t="s">
        <v>107</v>
      </c>
      <c r="D2" s="360"/>
      <c r="E2" s="359" t="s">
        <v>108</v>
      </c>
      <c r="F2" s="359" t="s">
        <v>87</v>
      </c>
      <c r="G2" s="359" t="s">
        <v>110</v>
      </c>
      <c r="H2" s="359"/>
      <c r="I2" s="359" t="s">
        <v>112</v>
      </c>
    </row>
    <row r="3" spans="1:9" s="5" customFormat="1" ht="55.5" customHeight="1" x14ac:dyDescent="0.25">
      <c r="A3" s="359"/>
      <c r="B3" s="359"/>
      <c r="C3" s="19" t="s">
        <v>53</v>
      </c>
      <c r="D3" s="19" t="s">
        <v>83</v>
      </c>
      <c r="E3" s="359"/>
      <c r="F3" s="359"/>
      <c r="G3" s="7" t="s">
        <v>109</v>
      </c>
      <c r="H3" s="7" t="s">
        <v>111</v>
      </c>
      <c r="I3" s="359"/>
    </row>
    <row r="4" spans="1:9" ht="75" x14ac:dyDescent="0.3">
      <c r="A4" s="55">
        <v>1</v>
      </c>
      <c r="B4" s="128" t="s">
        <v>298</v>
      </c>
      <c r="C4" s="57">
        <v>1</v>
      </c>
      <c r="D4" s="57">
        <v>1</v>
      </c>
      <c r="E4" s="128" t="s">
        <v>302</v>
      </c>
      <c r="F4" s="128" t="s">
        <v>303</v>
      </c>
      <c r="G4" s="250">
        <v>22</v>
      </c>
      <c r="H4" s="21">
        <v>0</v>
      </c>
      <c r="I4" s="252" t="s">
        <v>307</v>
      </c>
    </row>
    <row r="5" spans="1:9" ht="56.25" x14ac:dyDescent="0.3">
      <c r="A5" s="55">
        <v>2</v>
      </c>
      <c r="B5" s="67" t="s">
        <v>299</v>
      </c>
      <c r="C5" s="57">
        <v>1</v>
      </c>
      <c r="D5" s="57">
        <v>1</v>
      </c>
      <c r="E5" s="249">
        <v>44733</v>
      </c>
      <c r="F5" s="67" t="s">
        <v>304</v>
      </c>
      <c r="G5" s="251">
        <v>6</v>
      </c>
      <c r="H5" s="21">
        <v>0</v>
      </c>
      <c r="I5" s="55" t="s">
        <v>308</v>
      </c>
    </row>
    <row r="6" spans="1:9" ht="37.5" x14ac:dyDescent="0.3">
      <c r="A6" s="55">
        <v>3</v>
      </c>
      <c r="B6" s="67" t="s">
        <v>300</v>
      </c>
      <c r="C6" s="57">
        <v>1</v>
      </c>
      <c r="D6" s="57">
        <v>1</v>
      </c>
      <c r="E6" s="249">
        <v>44737</v>
      </c>
      <c r="F6" s="67" t="s">
        <v>305</v>
      </c>
      <c r="G6" s="251">
        <v>15</v>
      </c>
      <c r="H6" s="21">
        <v>0</v>
      </c>
      <c r="I6" s="96" t="s">
        <v>308</v>
      </c>
    </row>
    <row r="7" spans="1:9" ht="56.25" x14ac:dyDescent="0.3">
      <c r="A7" s="55">
        <v>4</v>
      </c>
      <c r="B7" s="67" t="s">
        <v>301</v>
      </c>
      <c r="C7" s="57">
        <v>1</v>
      </c>
      <c r="D7" s="57">
        <v>1</v>
      </c>
      <c r="E7" s="249">
        <v>44803</v>
      </c>
      <c r="F7" s="67" t="s">
        <v>306</v>
      </c>
      <c r="G7" s="251">
        <v>10</v>
      </c>
      <c r="H7" s="21">
        <v>0</v>
      </c>
      <c r="I7" s="96" t="s">
        <v>308</v>
      </c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6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6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6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6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6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6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6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6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6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6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6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6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6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6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6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6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6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6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6">
        <v>26</v>
      </c>
      <c r="B29" s="82"/>
      <c r="C29" s="23">
        <v>0</v>
      </c>
      <c r="D29" s="23">
        <v>0</v>
      </c>
      <c r="E29" s="48"/>
      <c r="F29" s="82"/>
      <c r="G29" s="99">
        <v>0</v>
      </c>
      <c r="H29" s="99">
        <v>0</v>
      </c>
      <c r="I29" s="48"/>
    </row>
    <row r="30" spans="1:9" ht="18.75" x14ac:dyDescent="0.25">
      <c r="A30" s="96">
        <v>27</v>
      </c>
      <c r="B30" s="82"/>
      <c r="C30" s="23">
        <v>0</v>
      </c>
      <c r="D30" s="23">
        <v>0</v>
      </c>
      <c r="E30" s="48"/>
      <c r="F30" s="82"/>
      <c r="G30" s="99">
        <v>0</v>
      </c>
      <c r="H30" s="99">
        <v>0</v>
      </c>
      <c r="I30" s="48"/>
    </row>
    <row r="31" spans="1:9" ht="18.75" x14ac:dyDescent="0.25">
      <c r="A31" s="96">
        <v>28</v>
      </c>
      <c r="B31" s="82"/>
      <c r="C31" s="23">
        <v>0</v>
      </c>
      <c r="D31" s="23">
        <v>0</v>
      </c>
      <c r="E31" s="48"/>
      <c r="F31" s="82"/>
      <c r="G31" s="99">
        <v>0</v>
      </c>
      <c r="H31" s="99">
        <v>0</v>
      </c>
      <c r="I31" s="48"/>
    </row>
    <row r="32" spans="1:9" ht="18.75" x14ac:dyDescent="0.25">
      <c r="A32" s="96">
        <v>29</v>
      </c>
      <c r="B32" s="82"/>
      <c r="C32" s="23">
        <v>0</v>
      </c>
      <c r="D32" s="23">
        <v>0</v>
      </c>
      <c r="E32" s="48"/>
      <c r="F32" s="82"/>
      <c r="G32" s="99">
        <v>0</v>
      </c>
      <c r="H32" s="99">
        <v>0</v>
      </c>
      <c r="I32" s="48"/>
    </row>
    <row r="33" spans="1:9" ht="18.75" x14ac:dyDescent="0.25">
      <c r="A33" s="96">
        <v>30</v>
      </c>
      <c r="B33" s="82"/>
      <c r="C33" s="99">
        <v>0</v>
      </c>
      <c r="D33" s="99">
        <v>0</v>
      </c>
      <c r="E33" s="48"/>
      <c r="F33" s="82"/>
      <c r="G33" s="99">
        <v>0</v>
      </c>
      <c r="H33" s="99">
        <v>0</v>
      </c>
      <c r="I33" s="48"/>
    </row>
    <row r="34" spans="1:9" ht="18.75" x14ac:dyDescent="0.25">
      <c r="A34" s="96">
        <v>31</v>
      </c>
      <c r="B34" s="82"/>
      <c r="C34" s="99">
        <v>0</v>
      </c>
      <c r="D34" s="99">
        <v>0</v>
      </c>
      <c r="E34" s="48"/>
      <c r="F34" s="82"/>
      <c r="G34" s="99">
        <v>0</v>
      </c>
      <c r="H34" s="99">
        <v>0</v>
      </c>
      <c r="I34" s="48"/>
    </row>
    <row r="35" spans="1:9" ht="18.75" x14ac:dyDescent="0.25">
      <c r="A35" s="96">
        <v>32</v>
      </c>
      <c r="B35" s="82"/>
      <c r="C35" s="99">
        <v>0</v>
      </c>
      <c r="D35" s="99">
        <v>0</v>
      </c>
      <c r="E35" s="48"/>
      <c r="F35" s="82"/>
      <c r="G35" s="99">
        <v>0</v>
      </c>
      <c r="H35" s="99">
        <v>0</v>
      </c>
      <c r="I35" s="48"/>
    </row>
    <row r="36" spans="1:9" ht="18.75" x14ac:dyDescent="0.25">
      <c r="A36" s="96">
        <v>33</v>
      </c>
      <c r="B36" s="82"/>
      <c r="C36" s="99">
        <v>0</v>
      </c>
      <c r="D36" s="99">
        <v>0</v>
      </c>
      <c r="E36" s="48"/>
      <c r="F36" s="82"/>
      <c r="G36" s="99">
        <v>0</v>
      </c>
      <c r="H36" s="99">
        <v>0</v>
      </c>
      <c r="I36" s="48"/>
    </row>
    <row r="37" spans="1:9" ht="18.75" x14ac:dyDescent="0.25">
      <c r="A37" s="96">
        <v>34</v>
      </c>
      <c r="B37" s="82"/>
      <c r="C37" s="99">
        <v>0</v>
      </c>
      <c r="D37" s="99">
        <v>0</v>
      </c>
      <c r="E37" s="48"/>
      <c r="F37" s="82"/>
      <c r="G37" s="99">
        <v>0</v>
      </c>
      <c r="H37" s="99">
        <v>0</v>
      </c>
      <c r="I37" s="48"/>
    </row>
    <row r="38" spans="1:9" ht="18.75" x14ac:dyDescent="0.25">
      <c r="A38" s="96">
        <v>35</v>
      </c>
      <c r="B38" s="82"/>
      <c r="C38" s="99">
        <v>0</v>
      </c>
      <c r="D38" s="99">
        <v>0</v>
      </c>
      <c r="E38" s="48"/>
      <c r="F38" s="82"/>
      <c r="G38" s="99">
        <v>0</v>
      </c>
      <c r="H38" s="99">
        <v>0</v>
      </c>
      <c r="I38" s="48"/>
    </row>
    <row r="39" spans="1:9" ht="18.75" x14ac:dyDescent="0.25">
      <c r="A39" s="96">
        <v>36</v>
      </c>
      <c r="B39" s="82"/>
      <c r="C39" s="99">
        <v>0</v>
      </c>
      <c r="D39" s="99">
        <v>0</v>
      </c>
      <c r="E39" s="48"/>
      <c r="F39" s="82"/>
      <c r="G39" s="99">
        <v>0</v>
      </c>
      <c r="H39" s="99">
        <v>0</v>
      </c>
      <c r="I39" s="48"/>
    </row>
    <row r="40" spans="1:9" ht="18.75" x14ac:dyDescent="0.25">
      <c r="A40" s="96">
        <v>37</v>
      </c>
      <c r="B40" s="82"/>
      <c r="C40" s="99">
        <v>0</v>
      </c>
      <c r="D40" s="99">
        <v>0</v>
      </c>
      <c r="E40" s="48"/>
      <c r="F40" s="82"/>
      <c r="G40" s="99">
        <v>0</v>
      </c>
      <c r="H40" s="99">
        <v>0</v>
      </c>
      <c r="I40" s="48"/>
    </row>
    <row r="41" spans="1:9" ht="18.75" x14ac:dyDescent="0.25">
      <c r="A41" s="96">
        <v>38</v>
      </c>
      <c r="B41" s="82"/>
      <c r="C41" s="99">
        <v>0</v>
      </c>
      <c r="D41" s="99">
        <v>0</v>
      </c>
      <c r="E41" s="48"/>
      <c r="F41" s="82"/>
      <c r="G41" s="99">
        <v>0</v>
      </c>
      <c r="H41" s="99">
        <v>0</v>
      </c>
      <c r="I41" s="48"/>
    </row>
    <row r="42" spans="1:9" ht="18.75" x14ac:dyDescent="0.25">
      <c r="A42" s="96">
        <v>39</v>
      </c>
      <c r="B42" s="82"/>
      <c r="C42" s="99">
        <v>0</v>
      </c>
      <c r="D42" s="99">
        <v>0</v>
      </c>
      <c r="E42" s="48"/>
      <c r="F42" s="82"/>
      <c r="G42" s="99">
        <v>0</v>
      </c>
      <c r="H42" s="99">
        <v>0</v>
      </c>
      <c r="I42" s="48"/>
    </row>
    <row r="43" spans="1:9" ht="18.75" x14ac:dyDescent="0.25">
      <c r="A43" s="96">
        <v>40</v>
      </c>
      <c r="B43" s="82"/>
      <c r="C43" s="99">
        <v>0</v>
      </c>
      <c r="D43" s="99">
        <v>0</v>
      </c>
      <c r="E43" s="48"/>
      <c r="F43" s="82"/>
      <c r="G43" s="99">
        <v>0</v>
      </c>
      <c r="H43" s="99">
        <v>0</v>
      </c>
      <c r="I43" s="48"/>
    </row>
    <row r="44" spans="1:9" ht="18.75" x14ac:dyDescent="0.25">
      <c r="A44" s="96">
        <v>41</v>
      </c>
      <c r="B44" s="82"/>
      <c r="C44" s="99">
        <v>0</v>
      </c>
      <c r="D44" s="99">
        <v>0</v>
      </c>
      <c r="E44" s="48"/>
      <c r="F44" s="82"/>
      <c r="G44" s="99">
        <v>0</v>
      </c>
      <c r="H44" s="99">
        <v>0</v>
      </c>
      <c r="I44" s="48"/>
    </row>
    <row r="45" spans="1:9" ht="18.75" x14ac:dyDescent="0.25">
      <c r="A45" s="96">
        <v>42</v>
      </c>
      <c r="B45" s="82"/>
      <c r="C45" s="99">
        <v>0</v>
      </c>
      <c r="D45" s="99">
        <v>0</v>
      </c>
      <c r="E45" s="48"/>
      <c r="F45" s="82"/>
      <c r="G45" s="99">
        <v>0</v>
      </c>
      <c r="H45" s="99">
        <v>0</v>
      </c>
      <c r="I45" s="48"/>
    </row>
    <row r="46" spans="1:9" ht="18.75" x14ac:dyDescent="0.25">
      <c r="A46" s="96">
        <v>43</v>
      </c>
      <c r="B46" s="82"/>
      <c r="C46" s="99">
        <v>0</v>
      </c>
      <c r="D46" s="99">
        <v>0</v>
      </c>
      <c r="E46" s="48"/>
      <c r="F46" s="82"/>
      <c r="G46" s="99">
        <v>0</v>
      </c>
      <c r="H46" s="99">
        <v>0</v>
      </c>
      <c r="I46" s="48"/>
    </row>
    <row r="47" spans="1:9" ht="18.75" x14ac:dyDescent="0.25">
      <c r="A47" s="96">
        <v>44</v>
      </c>
      <c r="B47" s="82"/>
      <c r="C47" s="99">
        <v>0</v>
      </c>
      <c r="D47" s="99">
        <v>0</v>
      </c>
      <c r="E47" s="48"/>
      <c r="F47" s="82"/>
      <c r="G47" s="99">
        <v>0</v>
      </c>
      <c r="H47" s="99">
        <v>0</v>
      </c>
      <c r="I47" s="48"/>
    </row>
    <row r="48" spans="1:9" ht="18.75" x14ac:dyDescent="0.25">
      <c r="A48" s="96">
        <v>45</v>
      </c>
      <c r="B48" s="82"/>
      <c r="C48" s="99">
        <v>0</v>
      </c>
      <c r="D48" s="99">
        <v>0</v>
      </c>
      <c r="E48" s="48"/>
      <c r="F48" s="82"/>
      <c r="G48" s="99">
        <v>0</v>
      </c>
      <c r="H48" s="99">
        <v>0</v>
      </c>
      <c r="I48" s="48"/>
    </row>
    <row r="49" spans="1:9" ht="18.75" x14ac:dyDescent="0.25">
      <c r="A49" s="96">
        <v>46</v>
      </c>
      <c r="B49" s="82"/>
      <c r="C49" s="99">
        <v>0</v>
      </c>
      <c r="D49" s="99">
        <v>0</v>
      </c>
      <c r="E49" s="48"/>
      <c r="F49" s="82"/>
      <c r="G49" s="99">
        <v>0</v>
      </c>
      <c r="H49" s="99">
        <v>0</v>
      </c>
      <c r="I49" s="48"/>
    </row>
    <row r="50" spans="1:9" ht="18.75" x14ac:dyDescent="0.25">
      <c r="A50" s="96">
        <v>47</v>
      </c>
      <c r="B50" s="82"/>
      <c r="C50" s="99">
        <v>0</v>
      </c>
      <c r="D50" s="99">
        <v>0</v>
      </c>
      <c r="E50" s="48"/>
      <c r="F50" s="82"/>
      <c r="G50" s="99">
        <v>0</v>
      </c>
      <c r="H50" s="99">
        <v>0</v>
      </c>
      <c r="I50" s="48"/>
    </row>
    <row r="51" spans="1:9" ht="18.75" x14ac:dyDescent="0.25">
      <c r="A51" s="96">
        <v>48</v>
      </c>
      <c r="B51" s="82"/>
      <c r="C51" s="99">
        <v>0</v>
      </c>
      <c r="D51" s="99">
        <v>0</v>
      </c>
      <c r="E51" s="48"/>
      <c r="F51" s="82"/>
      <c r="G51" s="99">
        <v>0</v>
      </c>
      <c r="H51" s="99">
        <v>0</v>
      </c>
      <c r="I51" s="48"/>
    </row>
    <row r="52" spans="1:9" ht="18.75" x14ac:dyDescent="0.25">
      <c r="A52" s="96">
        <v>49</v>
      </c>
      <c r="B52" s="82"/>
      <c r="C52" s="99">
        <v>0</v>
      </c>
      <c r="D52" s="99">
        <v>0</v>
      </c>
      <c r="E52" s="48"/>
      <c r="F52" s="82"/>
      <c r="G52" s="99">
        <v>0</v>
      </c>
      <c r="H52" s="99">
        <v>0</v>
      </c>
      <c r="I52" s="48"/>
    </row>
    <row r="53" spans="1:9" ht="18.75" x14ac:dyDescent="0.25">
      <c r="A53" s="96">
        <v>50</v>
      </c>
      <c r="B53" s="82"/>
      <c r="C53" s="99">
        <v>0</v>
      </c>
      <c r="D53" s="99">
        <v>0</v>
      </c>
      <c r="E53" s="48"/>
      <c r="F53" s="82"/>
      <c r="G53" s="99">
        <v>0</v>
      </c>
      <c r="H53" s="99">
        <v>0</v>
      </c>
      <c r="I53" s="48"/>
    </row>
    <row r="54" spans="1:9" ht="18.75" x14ac:dyDescent="0.25">
      <c r="A54" s="96">
        <v>51</v>
      </c>
      <c r="B54" s="82"/>
      <c r="C54" s="99">
        <v>0</v>
      </c>
      <c r="D54" s="99">
        <v>0</v>
      </c>
      <c r="E54" s="48"/>
      <c r="F54" s="82"/>
      <c r="G54" s="99">
        <v>0</v>
      </c>
      <c r="H54" s="99">
        <v>0</v>
      </c>
      <c r="I54" s="48"/>
    </row>
    <row r="55" spans="1:9" ht="18.75" x14ac:dyDescent="0.25">
      <c r="A55" s="96">
        <v>52</v>
      </c>
      <c r="B55" s="82"/>
      <c r="C55" s="99">
        <v>0</v>
      </c>
      <c r="D55" s="99">
        <v>0</v>
      </c>
      <c r="E55" s="48"/>
      <c r="F55" s="82"/>
      <c r="G55" s="99">
        <v>0</v>
      </c>
      <c r="H55" s="99">
        <v>0</v>
      </c>
      <c r="I55" s="48"/>
    </row>
    <row r="56" spans="1:9" ht="18.75" x14ac:dyDescent="0.25">
      <c r="A56" s="96">
        <v>53</v>
      </c>
      <c r="B56" s="82"/>
      <c r="C56" s="99">
        <v>0</v>
      </c>
      <c r="D56" s="99">
        <v>0</v>
      </c>
      <c r="E56" s="48"/>
      <c r="F56" s="82"/>
      <c r="G56" s="99">
        <v>0</v>
      </c>
      <c r="H56" s="99">
        <v>0</v>
      </c>
      <c r="I56" s="48"/>
    </row>
    <row r="57" spans="1:9" ht="18.75" x14ac:dyDescent="0.25">
      <c r="A57" s="96">
        <v>52</v>
      </c>
      <c r="B57" s="82"/>
      <c r="C57" s="99">
        <v>0</v>
      </c>
      <c r="D57" s="99">
        <v>0</v>
      </c>
      <c r="E57" s="48"/>
      <c r="F57" s="82"/>
      <c r="G57" s="99">
        <v>0</v>
      </c>
      <c r="H57" s="99">
        <v>0</v>
      </c>
      <c r="I57" s="48"/>
    </row>
    <row r="58" spans="1:9" ht="18.75" x14ac:dyDescent="0.25">
      <c r="A58" s="96">
        <v>55</v>
      </c>
      <c r="B58" s="82"/>
      <c r="C58" s="23">
        <v>0</v>
      </c>
      <c r="D58" s="23">
        <v>0</v>
      </c>
      <c r="E58" s="48"/>
      <c r="F58" s="82"/>
      <c r="G58" s="99">
        <v>0</v>
      </c>
      <c r="H58" s="99">
        <v>0</v>
      </c>
      <c r="I58" s="48"/>
    </row>
    <row r="59" spans="1:9" ht="18.75" x14ac:dyDescent="0.25">
      <c r="A59" s="357" t="s">
        <v>84</v>
      </c>
      <c r="B59" s="358"/>
      <c r="C59" s="35">
        <f>SUM(C4:C58)</f>
        <v>4</v>
      </c>
      <c r="D59" s="35">
        <f>SUM(D4:D58)</f>
        <v>4</v>
      </c>
      <c r="E59" s="52"/>
      <c r="F59" s="52"/>
      <c r="G59" s="35">
        <f>SUM(G4:G58)</f>
        <v>53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N486"/>
  <sheetViews>
    <sheetView view="pageBreakPreview" topLeftCell="B1" zoomScale="60" zoomScaleNormal="80" workbookViewId="0">
      <selection activeCell="L38" sqref="L38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62" t="s">
        <v>238</v>
      </c>
      <c r="B2" s="362"/>
      <c r="C2" s="362"/>
      <c r="D2" s="362"/>
      <c r="E2" s="362"/>
      <c r="F2" s="362"/>
      <c r="G2" s="362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50" t="s">
        <v>113</v>
      </c>
      <c r="B3" s="363" t="s">
        <v>107</v>
      </c>
      <c r="C3" s="363"/>
      <c r="D3" s="350" t="s">
        <v>243</v>
      </c>
      <c r="E3" s="364" t="s">
        <v>236</v>
      </c>
      <c r="F3" s="350" t="s">
        <v>115</v>
      </c>
      <c r="G3" s="350" t="s">
        <v>116</v>
      </c>
      <c r="H3" s="350" t="s">
        <v>113</v>
      </c>
      <c r="I3" s="363" t="s">
        <v>107</v>
      </c>
      <c r="J3" s="363"/>
      <c r="K3" s="350" t="s">
        <v>242</v>
      </c>
      <c r="L3" s="364" t="s">
        <v>236</v>
      </c>
      <c r="M3" s="350" t="s">
        <v>115</v>
      </c>
      <c r="N3" s="350" t="s">
        <v>116</v>
      </c>
    </row>
    <row r="4" spans="1:14" s="5" customFormat="1" ht="102.75" customHeight="1" x14ac:dyDescent="0.25">
      <c r="A4" s="350"/>
      <c r="B4" s="50" t="s">
        <v>53</v>
      </c>
      <c r="C4" s="50" t="s">
        <v>83</v>
      </c>
      <c r="D4" s="350"/>
      <c r="E4" s="364"/>
      <c r="F4" s="350"/>
      <c r="G4" s="350"/>
      <c r="H4" s="350"/>
      <c r="I4" s="50" t="s">
        <v>53</v>
      </c>
      <c r="J4" s="50" t="s">
        <v>83</v>
      </c>
      <c r="K4" s="350"/>
      <c r="L4" s="364"/>
      <c r="M4" s="350"/>
      <c r="N4" s="350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3</v>
      </c>
      <c r="D5" s="233"/>
      <c r="E5" s="233"/>
      <c r="F5" s="35">
        <f>SUM(F6:F146)</f>
        <v>1000</v>
      </c>
      <c r="G5" s="233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28</v>
      </c>
      <c r="J5" s="35">
        <f>SUM(J6:J146)</f>
        <v>28</v>
      </c>
      <c r="K5" s="233"/>
      <c r="L5" s="233"/>
      <c r="M5" s="35">
        <f>SUM(M6:M146)</f>
        <v>4620</v>
      </c>
      <c r="N5" s="233"/>
    </row>
    <row r="6" spans="1:14" ht="131.25" x14ac:dyDescent="0.25">
      <c r="A6" s="168"/>
      <c r="B6" s="167">
        <v>1</v>
      </c>
      <c r="C6" s="167">
        <v>1</v>
      </c>
      <c r="D6" s="253" t="s">
        <v>309</v>
      </c>
      <c r="E6" s="96" t="s">
        <v>315</v>
      </c>
      <c r="F6" s="21">
        <v>470</v>
      </c>
      <c r="G6" s="252" t="s">
        <v>312</v>
      </c>
      <c r="H6" s="168"/>
      <c r="I6" s="167">
        <v>1</v>
      </c>
      <c r="J6" s="167">
        <v>1</v>
      </c>
      <c r="K6" s="255" t="s">
        <v>317</v>
      </c>
      <c r="L6" s="96" t="s">
        <v>344</v>
      </c>
      <c r="M6" s="259">
        <v>70</v>
      </c>
      <c r="N6" s="166" t="s">
        <v>308</v>
      </c>
    </row>
    <row r="7" spans="1:14" ht="75" x14ac:dyDescent="0.25">
      <c r="A7" s="63"/>
      <c r="B7" s="21">
        <v>1</v>
      </c>
      <c r="C7" s="21">
        <v>1</v>
      </c>
      <c r="D7" s="253" t="s">
        <v>310</v>
      </c>
      <c r="E7" s="96" t="s">
        <v>316</v>
      </c>
      <c r="F7" s="21">
        <v>170</v>
      </c>
      <c r="G7" s="96" t="s">
        <v>313</v>
      </c>
      <c r="H7" s="63"/>
      <c r="I7" s="21">
        <v>1</v>
      </c>
      <c r="J7" s="21">
        <v>1</v>
      </c>
      <c r="K7" s="256" t="s">
        <v>318</v>
      </c>
      <c r="L7" s="166" t="s">
        <v>316</v>
      </c>
      <c r="M7" s="259">
        <v>73</v>
      </c>
      <c r="N7" s="96" t="s">
        <v>313</v>
      </c>
    </row>
    <row r="8" spans="1:14" ht="75" x14ac:dyDescent="0.25">
      <c r="A8" s="63"/>
      <c r="B8" s="21">
        <v>1</v>
      </c>
      <c r="C8" s="21">
        <v>1</v>
      </c>
      <c r="D8" s="254" t="s">
        <v>311</v>
      </c>
      <c r="E8" s="96" t="s">
        <v>316</v>
      </c>
      <c r="F8" s="21">
        <v>360</v>
      </c>
      <c r="G8" s="96" t="s">
        <v>314</v>
      </c>
      <c r="H8" s="63"/>
      <c r="I8" s="21">
        <v>1</v>
      </c>
      <c r="J8" s="21">
        <v>1</v>
      </c>
      <c r="K8" s="257" t="s">
        <v>319</v>
      </c>
      <c r="L8" s="96" t="s">
        <v>341</v>
      </c>
      <c r="M8" s="259">
        <v>70</v>
      </c>
      <c r="N8" s="96" t="s">
        <v>342</v>
      </c>
    </row>
    <row r="9" spans="1:14" ht="75" x14ac:dyDescent="0.25">
      <c r="A9" s="63"/>
      <c r="B9" s="21">
        <v>0</v>
      </c>
      <c r="C9" s="21">
        <v>0</v>
      </c>
      <c r="D9" s="67"/>
      <c r="E9" s="96"/>
      <c r="F9" s="21">
        <v>0</v>
      </c>
      <c r="G9" s="55"/>
      <c r="H9" s="63"/>
      <c r="I9" s="21">
        <v>1</v>
      </c>
      <c r="J9" s="21">
        <v>1</v>
      </c>
      <c r="K9" s="257" t="s">
        <v>320</v>
      </c>
      <c r="L9" s="96" t="s">
        <v>316</v>
      </c>
      <c r="M9" s="259">
        <v>70</v>
      </c>
      <c r="N9" s="96" t="s">
        <v>343</v>
      </c>
    </row>
    <row r="10" spans="1:14" ht="56.25" x14ac:dyDescent="0.25">
      <c r="A10" s="63"/>
      <c r="B10" s="21">
        <v>0</v>
      </c>
      <c r="C10" s="21">
        <v>0</v>
      </c>
      <c r="D10" s="67"/>
      <c r="E10" s="96"/>
      <c r="F10" s="21">
        <v>0</v>
      </c>
      <c r="G10" s="55"/>
      <c r="H10" s="63"/>
      <c r="I10" s="21">
        <v>1</v>
      </c>
      <c r="J10" s="21">
        <v>1</v>
      </c>
      <c r="K10" s="258" t="s">
        <v>321</v>
      </c>
      <c r="L10" s="96" t="s">
        <v>344</v>
      </c>
      <c r="M10" s="259">
        <v>50</v>
      </c>
      <c r="N10" s="96" t="s">
        <v>345</v>
      </c>
    </row>
    <row r="11" spans="1:14" ht="63" x14ac:dyDescent="0.25">
      <c r="A11" s="63"/>
      <c r="B11" s="21">
        <v>0</v>
      </c>
      <c r="C11" s="21">
        <v>0</v>
      </c>
      <c r="D11" s="67"/>
      <c r="E11" s="96"/>
      <c r="F11" s="21">
        <v>0</v>
      </c>
      <c r="G11" s="55"/>
      <c r="H11" s="63"/>
      <c r="I11" s="21">
        <v>1</v>
      </c>
      <c r="J11" s="21">
        <v>1</v>
      </c>
      <c r="K11" s="258" t="s">
        <v>322</v>
      </c>
      <c r="L11" s="96" t="s">
        <v>341</v>
      </c>
      <c r="M11" s="259">
        <v>250</v>
      </c>
      <c r="N11" s="96" t="s">
        <v>346</v>
      </c>
    </row>
    <row r="12" spans="1:14" ht="56.25" x14ac:dyDescent="0.25">
      <c r="A12" s="63"/>
      <c r="B12" s="21">
        <v>0</v>
      </c>
      <c r="C12" s="21">
        <v>0</v>
      </c>
      <c r="D12" s="67"/>
      <c r="E12" s="96"/>
      <c r="F12" s="21">
        <v>0</v>
      </c>
      <c r="G12" s="55"/>
      <c r="H12" s="63"/>
      <c r="I12" s="21">
        <v>1</v>
      </c>
      <c r="J12" s="21">
        <v>1</v>
      </c>
      <c r="K12" s="258" t="s">
        <v>323</v>
      </c>
      <c r="L12" s="96" t="s">
        <v>341</v>
      </c>
      <c r="M12" s="259">
        <v>89</v>
      </c>
      <c r="N12" s="96" t="s">
        <v>347</v>
      </c>
    </row>
    <row r="13" spans="1:14" ht="56.25" x14ac:dyDescent="0.25">
      <c r="A13" s="63"/>
      <c r="B13" s="21">
        <v>0</v>
      </c>
      <c r="C13" s="21">
        <v>0</v>
      </c>
      <c r="D13" s="67"/>
      <c r="E13" s="96"/>
      <c r="F13" s="21">
        <v>0</v>
      </c>
      <c r="G13" s="55"/>
      <c r="H13" s="63"/>
      <c r="I13" s="21">
        <v>1</v>
      </c>
      <c r="J13" s="21">
        <v>1</v>
      </c>
      <c r="K13" s="150" t="s">
        <v>324</v>
      </c>
      <c r="L13" s="96" t="s">
        <v>341</v>
      </c>
      <c r="M13" s="260">
        <v>400</v>
      </c>
      <c r="N13" s="96" t="s">
        <v>346</v>
      </c>
    </row>
    <row r="14" spans="1:14" ht="56.25" x14ac:dyDescent="0.25">
      <c r="A14" s="63"/>
      <c r="B14" s="21">
        <v>0</v>
      </c>
      <c r="C14" s="21">
        <v>0</v>
      </c>
      <c r="D14" s="67"/>
      <c r="E14" s="96"/>
      <c r="F14" s="21">
        <v>0</v>
      </c>
      <c r="G14" s="55"/>
      <c r="H14" s="63"/>
      <c r="I14" s="21">
        <v>1</v>
      </c>
      <c r="J14" s="21">
        <v>1</v>
      </c>
      <c r="K14" s="150" t="s">
        <v>325</v>
      </c>
      <c r="L14" s="96" t="s">
        <v>341</v>
      </c>
      <c r="M14" s="151">
        <v>400</v>
      </c>
      <c r="N14" s="96" t="s">
        <v>346</v>
      </c>
    </row>
    <row r="15" spans="1:14" ht="56.25" x14ac:dyDescent="0.25">
      <c r="A15" s="63"/>
      <c r="B15" s="21">
        <v>0</v>
      </c>
      <c r="C15" s="21">
        <v>0</v>
      </c>
      <c r="D15" s="67"/>
      <c r="E15" s="96"/>
      <c r="F15" s="21">
        <v>0</v>
      </c>
      <c r="G15" s="55"/>
      <c r="H15" s="63"/>
      <c r="I15" s="21">
        <v>1</v>
      </c>
      <c r="J15" s="21">
        <v>1</v>
      </c>
      <c r="K15" s="253" t="s">
        <v>326</v>
      </c>
      <c r="L15" s="96" t="s">
        <v>341</v>
      </c>
      <c r="M15" s="151">
        <v>1500</v>
      </c>
      <c r="N15" s="96" t="s">
        <v>348</v>
      </c>
    </row>
    <row r="16" spans="1:14" ht="112.5" x14ac:dyDescent="0.25">
      <c r="A16" s="63"/>
      <c r="B16" s="21">
        <v>0</v>
      </c>
      <c r="C16" s="21">
        <v>0</v>
      </c>
      <c r="D16" s="67"/>
      <c r="E16" s="96"/>
      <c r="F16" s="21">
        <v>0</v>
      </c>
      <c r="G16" s="55"/>
      <c r="H16" s="63"/>
      <c r="I16" s="21">
        <v>1</v>
      </c>
      <c r="J16" s="21">
        <v>1</v>
      </c>
      <c r="K16" s="150" t="s">
        <v>327</v>
      </c>
      <c r="L16" s="96" t="s">
        <v>349</v>
      </c>
      <c r="M16" s="151">
        <v>70</v>
      </c>
      <c r="N16" s="96" t="s">
        <v>350</v>
      </c>
    </row>
    <row r="17" spans="1:14" ht="56.25" x14ac:dyDescent="0.25">
      <c r="A17" s="63"/>
      <c r="B17" s="21">
        <v>0</v>
      </c>
      <c r="C17" s="21">
        <v>0</v>
      </c>
      <c r="D17" s="67"/>
      <c r="E17" s="96"/>
      <c r="F17" s="21">
        <v>0</v>
      </c>
      <c r="G17" s="55"/>
      <c r="H17" s="63"/>
      <c r="I17" s="21">
        <v>1</v>
      </c>
      <c r="J17" s="21">
        <v>1</v>
      </c>
      <c r="K17" s="253" t="s">
        <v>328</v>
      </c>
      <c r="L17" s="96" t="s">
        <v>341</v>
      </c>
      <c r="M17" s="151">
        <v>78</v>
      </c>
      <c r="N17" s="96" t="s">
        <v>346</v>
      </c>
    </row>
    <row r="18" spans="1:14" ht="56.25" x14ac:dyDescent="0.25">
      <c r="A18" s="63"/>
      <c r="B18" s="21">
        <v>0</v>
      </c>
      <c r="C18" s="21">
        <v>0</v>
      </c>
      <c r="D18" s="67"/>
      <c r="E18" s="96"/>
      <c r="F18" s="21">
        <v>0</v>
      </c>
      <c r="G18" s="55"/>
      <c r="H18" s="63"/>
      <c r="I18" s="21">
        <v>1</v>
      </c>
      <c r="J18" s="21">
        <v>1</v>
      </c>
      <c r="K18" s="150" t="s">
        <v>329</v>
      </c>
      <c r="L18" s="96" t="s">
        <v>341</v>
      </c>
      <c r="M18" s="151">
        <v>70</v>
      </c>
      <c r="N18" s="96" t="s">
        <v>346</v>
      </c>
    </row>
    <row r="19" spans="1:14" ht="93.75" x14ac:dyDescent="0.25">
      <c r="A19" s="63"/>
      <c r="B19" s="21">
        <v>0</v>
      </c>
      <c r="C19" s="21">
        <v>0</v>
      </c>
      <c r="D19" s="67"/>
      <c r="E19" s="96"/>
      <c r="F19" s="21">
        <v>0</v>
      </c>
      <c r="G19" s="55"/>
      <c r="H19" s="63"/>
      <c r="I19" s="21">
        <v>1</v>
      </c>
      <c r="J19" s="21">
        <v>1</v>
      </c>
      <c r="K19" s="150" t="s">
        <v>330</v>
      </c>
      <c r="L19" s="96" t="s">
        <v>351</v>
      </c>
      <c r="M19" s="151">
        <v>70</v>
      </c>
      <c r="N19" s="96" t="s">
        <v>348</v>
      </c>
    </row>
    <row r="20" spans="1:14" ht="56.25" x14ac:dyDescent="0.25">
      <c r="A20" s="63"/>
      <c r="B20" s="21">
        <v>0</v>
      </c>
      <c r="C20" s="21">
        <v>0</v>
      </c>
      <c r="D20" s="67"/>
      <c r="E20" s="96"/>
      <c r="F20" s="21">
        <v>0</v>
      </c>
      <c r="G20" s="55"/>
      <c r="H20" s="63"/>
      <c r="I20" s="21">
        <v>1</v>
      </c>
      <c r="J20" s="21">
        <v>1</v>
      </c>
      <c r="K20" s="150" t="s">
        <v>331</v>
      </c>
      <c r="L20" s="96" t="s">
        <v>352</v>
      </c>
      <c r="M20" s="151">
        <v>140</v>
      </c>
      <c r="N20" s="96" t="s">
        <v>353</v>
      </c>
    </row>
    <row r="21" spans="1:14" ht="131.25" x14ac:dyDescent="0.25">
      <c r="A21" s="63"/>
      <c r="B21" s="21">
        <v>0</v>
      </c>
      <c r="C21" s="21">
        <v>0</v>
      </c>
      <c r="D21" s="67"/>
      <c r="E21" s="96"/>
      <c r="F21" s="21">
        <v>0</v>
      </c>
      <c r="G21" s="55"/>
      <c r="H21" s="63"/>
      <c r="I21" s="21">
        <v>1</v>
      </c>
      <c r="J21" s="21">
        <v>1</v>
      </c>
      <c r="K21" s="150" t="s">
        <v>332</v>
      </c>
      <c r="L21" s="96" t="s">
        <v>354</v>
      </c>
      <c r="M21" s="151">
        <v>150</v>
      </c>
      <c r="N21" s="96" t="s">
        <v>346</v>
      </c>
    </row>
    <row r="22" spans="1:14" ht="56.25" x14ac:dyDescent="0.25">
      <c r="A22" s="63"/>
      <c r="B22" s="21">
        <v>0</v>
      </c>
      <c r="C22" s="21">
        <v>0</v>
      </c>
      <c r="D22" s="67"/>
      <c r="E22" s="96"/>
      <c r="F22" s="21">
        <v>0</v>
      </c>
      <c r="G22" s="55"/>
      <c r="H22" s="63"/>
      <c r="I22" s="21">
        <v>1</v>
      </c>
      <c r="J22" s="21">
        <v>1</v>
      </c>
      <c r="K22" s="150" t="s">
        <v>333</v>
      </c>
      <c r="L22" s="96" t="s">
        <v>352</v>
      </c>
      <c r="M22" s="151">
        <v>120</v>
      </c>
      <c r="N22" s="96" t="s">
        <v>348</v>
      </c>
    </row>
    <row r="23" spans="1:14" ht="56.25" x14ac:dyDescent="0.25">
      <c r="A23" s="63"/>
      <c r="B23" s="21">
        <v>0</v>
      </c>
      <c r="C23" s="21">
        <v>0</v>
      </c>
      <c r="D23" s="67"/>
      <c r="E23" s="96"/>
      <c r="F23" s="21">
        <v>0</v>
      </c>
      <c r="G23" s="55"/>
      <c r="H23" s="63"/>
      <c r="I23" s="21">
        <v>1</v>
      </c>
      <c r="J23" s="21">
        <v>1</v>
      </c>
      <c r="K23" s="150" t="s">
        <v>334</v>
      </c>
      <c r="L23" s="96" t="s">
        <v>344</v>
      </c>
      <c r="M23" s="151">
        <v>250</v>
      </c>
      <c r="N23" s="96" t="s">
        <v>346</v>
      </c>
    </row>
    <row r="24" spans="1:14" ht="31.5" x14ac:dyDescent="0.25">
      <c r="A24" s="63"/>
      <c r="B24" s="21">
        <v>0</v>
      </c>
      <c r="C24" s="21">
        <v>0</v>
      </c>
      <c r="D24" s="67"/>
      <c r="E24" s="96"/>
      <c r="F24" s="21">
        <v>0</v>
      </c>
      <c r="G24" s="55"/>
      <c r="H24" s="63"/>
      <c r="I24" s="21">
        <v>1</v>
      </c>
      <c r="J24" s="21">
        <v>1</v>
      </c>
      <c r="K24" s="254" t="s">
        <v>335</v>
      </c>
      <c r="L24" s="261"/>
      <c r="M24" s="262">
        <v>70</v>
      </c>
      <c r="N24" s="96" t="s">
        <v>355</v>
      </c>
    </row>
    <row r="25" spans="1:14" ht="75" x14ac:dyDescent="0.25">
      <c r="A25" s="63"/>
      <c r="B25" s="21">
        <v>0</v>
      </c>
      <c r="C25" s="21">
        <v>0</v>
      </c>
      <c r="D25" s="67"/>
      <c r="E25" s="96"/>
      <c r="F25" s="21">
        <v>0</v>
      </c>
      <c r="G25" s="55"/>
      <c r="H25" s="63"/>
      <c r="I25" s="21">
        <v>1</v>
      </c>
      <c r="J25" s="21">
        <v>1</v>
      </c>
      <c r="K25" s="253" t="s">
        <v>336</v>
      </c>
      <c r="L25" s="96" t="s">
        <v>316</v>
      </c>
      <c r="M25" s="262">
        <v>70</v>
      </c>
      <c r="N25" s="96" t="s">
        <v>356</v>
      </c>
    </row>
    <row r="26" spans="1:14" ht="75" x14ac:dyDescent="0.25">
      <c r="A26" s="63"/>
      <c r="B26" s="21">
        <v>0</v>
      </c>
      <c r="C26" s="21">
        <v>0</v>
      </c>
      <c r="D26" s="67"/>
      <c r="E26" s="96"/>
      <c r="F26" s="21">
        <v>0</v>
      </c>
      <c r="G26" s="55"/>
      <c r="H26" s="63"/>
      <c r="I26" s="21">
        <v>1</v>
      </c>
      <c r="J26" s="21">
        <v>1</v>
      </c>
      <c r="K26" s="253" t="s">
        <v>337</v>
      </c>
      <c r="L26" s="96" t="s">
        <v>316</v>
      </c>
      <c r="M26" s="262">
        <v>70</v>
      </c>
      <c r="N26" s="96" t="s">
        <v>348</v>
      </c>
    </row>
    <row r="27" spans="1:14" ht="75" x14ac:dyDescent="0.25">
      <c r="A27" s="63"/>
      <c r="B27" s="21">
        <v>0</v>
      </c>
      <c r="C27" s="21">
        <v>0</v>
      </c>
      <c r="D27" s="67"/>
      <c r="E27" s="96"/>
      <c r="F27" s="21">
        <v>0</v>
      </c>
      <c r="G27" s="55"/>
      <c r="H27" s="63"/>
      <c r="I27" s="21">
        <v>1</v>
      </c>
      <c r="J27" s="21">
        <v>1</v>
      </c>
      <c r="K27" s="262" t="s">
        <v>338</v>
      </c>
      <c r="L27" s="96" t="s">
        <v>316</v>
      </c>
      <c r="M27" s="262">
        <v>70</v>
      </c>
      <c r="N27" s="96" t="s">
        <v>353</v>
      </c>
    </row>
    <row r="28" spans="1:14" ht="75" x14ac:dyDescent="0.25">
      <c r="A28" s="63"/>
      <c r="B28" s="21">
        <v>0</v>
      </c>
      <c r="C28" s="21">
        <v>0</v>
      </c>
      <c r="D28" s="67"/>
      <c r="E28" s="96"/>
      <c r="F28" s="21">
        <v>0</v>
      </c>
      <c r="G28" s="55"/>
      <c r="H28" s="63"/>
      <c r="I28" s="21">
        <v>1</v>
      </c>
      <c r="J28" s="21">
        <v>1</v>
      </c>
      <c r="K28" s="254" t="s">
        <v>339</v>
      </c>
      <c r="L28" s="96" t="s">
        <v>316</v>
      </c>
      <c r="M28" s="262">
        <v>70</v>
      </c>
      <c r="N28" s="96" t="s">
        <v>357</v>
      </c>
    </row>
    <row r="29" spans="1:14" ht="56.25" x14ac:dyDescent="0.25">
      <c r="A29" s="63"/>
      <c r="B29" s="21">
        <v>0</v>
      </c>
      <c r="C29" s="21">
        <v>0</v>
      </c>
      <c r="D29" s="67"/>
      <c r="E29" s="96"/>
      <c r="F29" s="21">
        <v>0</v>
      </c>
      <c r="G29" s="55"/>
      <c r="H29" s="63"/>
      <c r="I29" s="21">
        <v>1</v>
      </c>
      <c r="J29" s="21">
        <v>1</v>
      </c>
      <c r="K29" s="253" t="s">
        <v>340</v>
      </c>
      <c r="L29" s="96" t="s">
        <v>341</v>
      </c>
      <c r="M29" s="262">
        <v>70</v>
      </c>
      <c r="N29" s="96" t="s">
        <v>342</v>
      </c>
    </row>
    <row r="30" spans="1:14" ht="75" x14ac:dyDescent="0.25">
      <c r="A30" s="63"/>
      <c r="B30" s="21">
        <v>0</v>
      </c>
      <c r="C30" s="21">
        <v>0</v>
      </c>
      <c r="D30" s="67"/>
      <c r="E30" s="96"/>
      <c r="F30" s="21">
        <v>0</v>
      </c>
      <c r="G30" s="55"/>
      <c r="H30" s="63"/>
      <c r="I30" s="21">
        <v>1</v>
      </c>
      <c r="J30" s="21">
        <v>1</v>
      </c>
      <c r="K30" s="165" t="s">
        <v>358</v>
      </c>
      <c r="L30" s="96" t="s">
        <v>316</v>
      </c>
      <c r="M30" s="21">
        <v>70</v>
      </c>
      <c r="N30" s="55"/>
    </row>
    <row r="31" spans="1:14" ht="75" x14ac:dyDescent="0.25">
      <c r="A31" s="63"/>
      <c r="B31" s="21">
        <v>0</v>
      </c>
      <c r="C31" s="21">
        <v>0</v>
      </c>
      <c r="D31" s="67"/>
      <c r="E31" s="96"/>
      <c r="F31" s="21">
        <v>0</v>
      </c>
      <c r="G31" s="55"/>
      <c r="H31" s="63"/>
      <c r="I31" s="21">
        <v>1</v>
      </c>
      <c r="J31" s="21">
        <v>1</v>
      </c>
      <c r="K31" s="253" t="s">
        <v>359</v>
      </c>
      <c r="L31" s="96" t="s">
        <v>316</v>
      </c>
      <c r="M31" s="159">
        <v>70</v>
      </c>
      <c r="N31" s="96" t="s">
        <v>353</v>
      </c>
    </row>
    <row r="32" spans="1:14" ht="75" x14ac:dyDescent="0.25">
      <c r="A32" s="63"/>
      <c r="B32" s="21">
        <v>0</v>
      </c>
      <c r="C32" s="21">
        <v>0</v>
      </c>
      <c r="D32" s="67"/>
      <c r="E32" s="96"/>
      <c r="F32" s="21">
        <v>0</v>
      </c>
      <c r="G32" s="55"/>
      <c r="H32" s="63"/>
      <c r="I32" s="21">
        <v>1</v>
      </c>
      <c r="J32" s="21">
        <v>1</v>
      </c>
      <c r="K32" s="165" t="s">
        <v>360</v>
      </c>
      <c r="L32" s="96" t="s">
        <v>316</v>
      </c>
      <c r="M32" s="21">
        <v>70</v>
      </c>
      <c r="N32" s="96" t="s">
        <v>353</v>
      </c>
    </row>
    <row r="33" spans="1:14" ht="56.25" x14ac:dyDescent="0.25">
      <c r="A33" s="63"/>
      <c r="B33" s="21">
        <v>0</v>
      </c>
      <c r="C33" s="21">
        <v>0</v>
      </c>
      <c r="D33" s="67"/>
      <c r="E33" s="96"/>
      <c r="F33" s="21">
        <v>0</v>
      </c>
      <c r="G33" s="55"/>
      <c r="H33" s="63"/>
      <c r="I33" s="21">
        <v>1</v>
      </c>
      <c r="J33" s="21">
        <v>1</v>
      </c>
      <c r="K33" s="165" t="s">
        <v>361</v>
      </c>
      <c r="L33" s="96" t="s">
        <v>344</v>
      </c>
      <c r="M33" s="21">
        <v>70</v>
      </c>
      <c r="N33" s="96" t="s">
        <v>348</v>
      </c>
    </row>
    <row r="34" spans="1:14" ht="18.75" x14ac:dyDescent="0.25">
      <c r="A34" s="63"/>
      <c r="B34" s="21">
        <v>0</v>
      </c>
      <c r="C34" s="21">
        <v>0</v>
      </c>
      <c r="D34" s="67"/>
      <c r="E34" s="96"/>
      <c r="F34" s="21">
        <v>0</v>
      </c>
      <c r="G34" s="55"/>
      <c r="H34" s="63"/>
      <c r="I34" s="21">
        <v>0</v>
      </c>
      <c r="J34" s="21">
        <v>0</v>
      </c>
      <c r="K34" s="67"/>
      <c r="L34" s="96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6"/>
      <c r="F35" s="21">
        <v>0</v>
      </c>
      <c r="G35" s="55"/>
      <c r="H35" s="63"/>
      <c r="I35" s="21">
        <v>0</v>
      </c>
      <c r="J35" s="21">
        <v>0</v>
      </c>
      <c r="K35" s="67"/>
      <c r="L35" s="96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6"/>
      <c r="F36" s="21">
        <v>0</v>
      </c>
      <c r="G36" s="55"/>
      <c r="H36" s="63"/>
      <c r="I36" s="21">
        <v>0</v>
      </c>
      <c r="J36" s="21">
        <v>0</v>
      </c>
      <c r="K36" s="67"/>
      <c r="L36" s="96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6"/>
      <c r="F37" s="21">
        <v>0</v>
      </c>
      <c r="G37" s="55"/>
      <c r="H37" s="63"/>
      <c r="I37" s="21">
        <v>0</v>
      </c>
      <c r="J37" s="21">
        <v>0</v>
      </c>
      <c r="K37" s="67"/>
      <c r="L37" s="96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6"/>
      <c r="F38" s="21">
        <v>0</v>
      </c>
      <c r="G38" s="55"/>
      <c r="H38" s="63"/>
      <c r="I38" s="21">
        <v>0</v>
      </c>
      <c r="J38" s="21">
        <v>0</v>
      </c>
      <c r="K38" s="67"/>
      <c r="L38" s="96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6"/>
      <c r="F39" s="21">
        <v>0</v>
      </c>
      <c r="G39" s="55"/>
      <c r="H39" s="63"/>
      <c r="I39" s="21">
        <v>0</v>
      </c>
      <c r="J39" s="21">
        <v>0</v>
      </c>
      <c r="K39" s="67"/>
      <c r="L39" s="96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6"/>
      <c r="F40" s="21">
        <v>0</v>
      </c>
      <c r="G40" s="55"/>
      <c r="H40" s="63"/>
      <c r="I40" s="21">
        <v>0</v>
      </c>
      <c r="J40" s="21">
        <v>0</v>
      </c>
      <c r="K40" s="67"/>
      <c r="L40" s="96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6"/>
      <c r="F41" s="21">
        <v>0</v>
      </c>
      <c r="G41" s="55"/>
      <c r="H41" s="63"/>
      <c r="I41" s="21">
        <v>0</v>
      </c>
      <c r="J41" s="21">
        <v>0</v>
      </c>
      <c r="K41" s="67"/>
      <c r="L41" s="96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6"/>
      <c r="F42" s="21">
        <v>0</v>
      </c>
      <c r="G42" s="55"/>
      <c r="H42" s="63"/>
      <c r="I42" s="21">
        <v>0</v>
      </c>
      <c r="J42" s="21">
        <v>0</v>
      </c>
      <c r="K42" s="67"/>
      <c r="L42" s="96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6"/>
      <c r="F43" s="21">
        <v>0</v>
      </c>
      <c r="G43" s="55"/>
      <c r="H43" s="63"/>
      <c r="I43" s="21">
        <v>0</v>
      </c>
      <c r="J43" s="21">
        <v>0</v>
      </c>
      <c r="K43" s="67"/>
      <c r="L43" s="96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6"/>
      <c r="F44" s="21">
        <v>0</v>
      </c>
      <c r="G44" s="55"/>
      <c r="H44" s="63"/>
      <c r="I44" s="21">
        <v>0</v>
      </c>
      <c r="J44" s="21">
        <v>0</v>
      </c>
      <c r="K44" s="67"/>
      <c r="L44" s="96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6"/>
      <c r="F45" s="21">
        <v>0</v>
      </c>
      <c r="G45" s="55"/>
      <c r="H45" s="63"/>
      <c r="I45" s="21">
        <v>0</v>
      </c>
      <c r="J45" s="21">
        <v>0</v>
      </c>
      <c r="K45" s="67"/>
      <c r="L45" s="96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6"/>
      <c r="F46" s="21">
        <v>0</v>
      </c>
      <c r="G46" s="55"/>
      <c r="H46" s="63"/>
      <c r="I46" s="21">
        <v>0</v>
      </c>
      <c r="J46" s="21">
        <v>0</v>
      </c>
      <c r="K46" s="67"/>
      <c r="L46" s="96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6"/>
      <c r="F47" s="21">
        <v>0</v>
      </c>
      <c r="G47" s="55"/>
      <c r="H47" s="63"/>
      <c r="I47" s="21">
        <v>0</v>
      </c>
      <c r="J47" s="21">
        <v>0</v>
      </c>
      <c r="K47" s="67"/>
      <c r="L47" s="96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6"/>
      <c r="F48" s="21">
        <v>0</v>
      </c>
      <c r="G48" s="55"/>
      <c r="H48" s="63"/>
      <c r="I48" s="21">
        <v>0</v>
      </c>
      <c r="J48" s="21">
        <v>0</v>
      </c>
      <c r="K48" s="67"/>
      <c r="L48" s="96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6"/>
      <c r="F49" s="21">
        <v>0</v>
      </c>
      <c r="G49" s="55"/>
      <c r="H49" s="63"/>
      <c r="I49" s="21">
        <v>0</v>
      </c>
      <c r="J49" s="21">
        <v>0</v>
      </c>
      <c r="K49" s="67"/>
      <c r="L49" s="96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6"/>
      <c r="F50" s="21">
        <v>0</v>
      </c>
      <c r="G50" s="55"/>
      <c r="H50" s="63"/>
      <c r="I50" s="21">
        <v>0</v>
      </c>
      <c r="J50" s="21">
        <v>0</v>
      </c>
      <c r="K50" s="67"/>
      <c r="L50" s="96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6"/>
      <c r="F51" s="21">
        <v>0</v>
      </c>
      <c r="G51" s="55"/>
      <c r="H51" s="63"/>
      <c r="I51" s="21">
        <v>0</v>
      </c>
      <c r="J51" s="21">
        <v>0</v>
      </c>
      <c r="K51" s="67"/>
      <c r="L51" s="96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6"/>
      <c r="F52" s="21">
        <v>0</v>
      </c>
      <c r="G52" s="55"/>
      <c r="H52" s="63"/>
      <c r="I52" s="21">
        <v>0</v>
      </c>
      <c r="J52" s="21">
        <v>0</v>
      </c>
      <c r="K52" s="67"/>
      <c r="L52" s="96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6"/>
      <c r="F53" s="21">
        <v>0</v>
      </c>
      <c r="G53" s="55"/>
      <c r="H53" s="63"/>
      <c r="I53" s="21">
        <v>0</v>
      </c>
      <c r="J53" s="21">
        <v>0</v>
      </c>
      <c r="K53" s="67"/>
      <c r="L53" s="96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6"/>
      <c r="F54" s="21">
        <v>0</v>
      </c>
      <c r="G54" s="55"/>
      <c r="H54" s="63"/>
      <c r="I54" s="21">
        <v>0</v>
      </c>
      <c r="J54" s="21">
        <v>0</v>
      </c>
      <c r="K54" s="67"/>
      <c r="L54" s="96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6"/>
      <c r="F55" s="21">
        <v>0</v>
      </c>
      <c r="G55" s="55"/>
      <c r="H55" s="63"/>
      <c r="I55" s="21">
        <v>0</v>
      </c>
      <c r="J55" s="21">
        <v>0</v>
      </c>
      <c r="K55" s="67"/>
      <c r="L55" s="96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6"/>
      <c r="F56" s="21">
        <v>0</v>
      </c>
      <c r="G56" s="55"/>
      <c r="H56" s="63"/>
      <c r="I56" s="21">
        <v>0</v>
      </c>
      <c r="J56" s="21">
        <v>0</v>
      </c>
      <c r="K56" s="67"/>
      <c r="L56" s="96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6"/>
      <c r="F57" s="21">
        <v>0</v>
      </c>
      <c r="G57" s="55"/>
      <c r="H57" s="63"/>
      <c r="I57" s="21">
        <v>0</v>
      </c>
      <c r="J57" s="21">
        <v>0</v>
      </c>
      <c r="K57" s="67"/>
      <c r="L57" s="96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6"/>
      <c r="F58" s="21">
        <v>0</v>
      </c>
      <c r="G58" s="55"/>
      <c r="H58" s="63"/>
      <c r="I58" s="21">
        <v>0</v>
      </c>
      <c r="J58" s="21">
        <v>0</v>
      </c>
      <c r="K58" s="67"/>
      <c r="L58" s="96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6"/>
      <c r="F59" s="21">
        <v>0</v>
      </c>
      <c r="G59" s="55"/>
      <c r="H59" s="63"/>
      <c r="I59" s="21">
        <v>0</v>
      </c>
      <c r="J59" s="21">
        <v>0</v>
      </c>
      <c r="K59" s="67"/>
      <c r="L59" s="96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6"/>
      <c r="F60" s="21">
        <v>0</v>
      </c>
      <c r="G60" s="55"/>
      <c r="H60" s="63"/>
      <c r="I60" s="21">
        <v>0</v>
      </c>
      <c r="J60" s="21">
        <v>0</v>
      </c>
      <c r="K60" s="67"/>
      <c r="L60" s="96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6"/>
      <c r="F61" s="21">
        <v>0</v>
      </c>
      <c r="G61" s="55"/>
      <c r="H61" s="63"/>
      <c r="I61" s="21">
        <v>0</v>
      </c>
      <c r="J61" s="21">
        <v>0</v>
      </c>
      <c r="K61" s="67"/>
      <c r="L61" s="96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6"/>
      <c r="F62" s="21">
        <v>0</v>
      </c>
      <c r="G62" s="55"/>
      <c r="H62" s="63"/>
      <c r="I62" s="21">
        <v>0</v>
      </c>
      <c r="J62" s="21">
        <v>0</v>
      </c>
      <c r="K62" s="67"/>
      <c r="L62" s="96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6"/>
      <c r="F63" s="21">
        <v>0</v>
      </c>
      <c r="G63" s="55"/>
      <c r="H63" s="63"/>
      <c r="I63" s="21">
        <v>0</v>
      </c>
      <c r="J63" s="21">
        <v>0</v>
      </c>
      <c r="K63" s="67"/>
      <c r="L63" s="96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6"/>
      <c r="F64" s="21">
        <v>0</v>
      </c>
      <c r="G64" s="55"/>
      <c r="H64" s="63"/>
      <c r="I64" s="21">
        <v>0</v>
      </c>
      <c r="J64" s="21">
        <v>0</v>
      </c>
      <c r="K64" s="67"/>
      <c r="L64" s="96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6"/>
      <c r="F65" s="21">
        <v>0</v>
      </c>
      <c r="G65" s="55"/>
      <c r="H65" s="63"/>
      <c r="I65" s="21">
        <v>0</v>
      </c>
      <c r="J65" s="21">
        <v>0</v>
      </c>
      <c r="K65" s="67"/>
      <c r="L65" s="96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6"/>
      <c r="F66" s="21">
        <v>0</v>
      </c>
      <c r="G66" s="55"/>
      <c r="H66" s="63"/>
      <c r="I66" s="21">
        <v>0</v>
      </c>
      <c r="J66" s="21">
        <v>0</v>
      </c>
      <c r="K66" s="67"/>
      <c r="L66" s="96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6"/>
      <c r="F67" s="21">
        <v>0</v>
      </c>
      <c r="G67" s="55"/>
      <c r="H67" s="63"/>
      <c r="I67" s="21">
        <v>0</v>
      </c>
      <c r="J67" s="21">
        <v>0</v>
      </c>
      <c r="K67" s="67"/>
      <c r="L67" s="96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6"/>
      <c r="F68" s="21">
        <v>0</v>
      </c>
      <c r="G68" s="55"/>
      <c r="H68" s="63"/>
      <c r="I68" s="21">
        <v>0</v>
      </c>
      <c r="J68" s="21">
        <v>0</v>
      </c>
      <c r="K68" s="67"/>
      <c r="L68" s="96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6"/>
      <c r="F69" s="21">
        <v>0</v>
      </c>
      <c r="G69" s="55"/>
      <c r="H69" s="63"/>
      <c r="I69" s="21">
        <v>0</v>
      </c>
      <c r="J69" s="21">
        <v>0</v>
      </c>
      <c r="K69" s="67"/>
      <c r="L69" s="96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6"/>
      <c r="F70" s="21">
        <v>0</v>
      </c>
      <c r="G70" s="55"/>
      <c r="H70" s="63"/>
      <c r="I70" s="21">
        <v>0</v>
      </c>
      <c r="J70" s="21">
        <v>0</v>
      </c>
      <c r="K70" s="67"/>
      <c r="L70" s="96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6"/>
      <c r="F71" s="21">
        <v>0</v>
      </c>
      <c r="G71" s="55"/>
      <c r="H71" s="63"/>
      <c r="I71" s="21">
        <v>0</v>
      </c>
      <c r="J71" s="21">
        <v>0</v>
      </c>
      <c r="K71" s="67"/>
      <c r="L71" s="96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6"/>
      <c r="F72" s="21">
        <v>0</v>
      </c>
      <c r="G72" s="55"/>
      <c r="H72" s="63"/>
      <c r="I72" s="21">
        <v>0</v>
      </c>
      <c r="J72" s="21">
        <v>0</v>
      </c>
      <c r="K72" s="67"/>
      <c r="L72" s="96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6"/>
      <c r="F73" s="21">
        <v>0</v>
      </c>
      <c r="G73" s="55"/>
      <c r="H73" s="63"/>
      <c r="I73" s="21">
        <v>0</v>
      </c>
      <c r="J73" s="21">
        <v>0</v>
      </c>
      <c r="K73" s="67"/>
      <c r="L73" s="96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6"/>
      <c r="F74" s="21">
        <v>0</v>
      </c>
      <c r="G74" s="55"/>
      <c r="H74" s="63"/>
      <c r="I74" s="21">
        <v>0</v>
      </c>
      <c r="J74" s="21">
        <v>0</v>
      </c>
      <c r="K74" s="67"/>
      <c r="L74" s="96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6"/>
      <c r="F75" s="21">
        <v>0</v>
      </c>
      <c r="G75" s="55"/>
      <c r="H75" s="63"/>
      <c r="I75" s="21">
        <v>0</v>
      </c>
      <c r="J75" s="21">
        <v>0</v>
      </c>
      <c r="K75" s="67"/>
      <c r="L75" s="96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6"/>
      <c r="F76" s="21">
        <v>0</v>
      </c>
      <c r="G76" s="55"/>
      <c r="H76" s="63"/>
      <c r="I76" s="21">
        <v>0</v>
      </c>
      <c r="J76" s="21">
        <v>0</v>
      </c>
      <c r="K76" s="67"/>
      <c r="L76" s="96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6"/>
      <c r="F77" s="21">
        <v>0</v>
      </c>
      <c r="G77" s="55"/>
      <c r="H77" s="63"/>
      <c r="I77" s="21">
        <v>0</v>
      </c>
      <c r="J77" s="21">
        <v>0</v>
      </c>
      <c r="K77" s="67"/>
      <c r="L77" s="96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6"/>
      <c r="F78" s="21">
        <v>0</v>
      </c>
      <c r="G78" s="55"/>
      <c r="H78" s="63"/>
      <c r="I78" s="21">
        <v>0</v>
      </c>
      <c r="J78" s="21">
        <v>0</v>
      </c>
      <c r="K78" s="67"/>
      <c r="L78" s="96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6"/>
      <c r="F79" s="21">
        <v>0</v>
      </c>
      <c r="G79" s="55"/>
      <c r="H79" s="63"/>
      <c r="I79" s="21">
        <v>0</v>
      </c>
      <c r="J79" s="21">
        <v>0</v>
      </c>
      <c r="K79" s="67"/>
      <c r="L79" s="96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6"/>
      <c r="F80" s="21">
        <v>0</v>
      </c>
      <c r="G80" s="55"/>
      <c r="H80" s="63"/>
      <c r="I80" s="21">
        <v>0</v>
      </c>
      <c r="J80" s="21">
        <v>0</v>
      </c>
      <c r="K80" s="67"/>
      <c r="L80" s="96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6"/>
      <c r="F81" s="21">
        <v>0</v>
      </c>
      <c r="G81" s="55"/>
      <c r="H81" s="63"/>
      <c r="I81" s="21">
        <v>0</v>
      </c>
      <c r="J81" s="21">
        <v>0</v>
      </c>
      <c r="K81" s="67"/>
      <c r="L81" s="96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6"/>
      <c r="F82" s="21">
        <v>0</v>
      </c>
      <c r="G82" s="55"/>
      <c r="H82" s="63"/>
      <c r="I82" s="21">
        <v>0</v>
      </c>
      <c r="J82" s="21">
        <v>0</v>
      </c>
      <c r="K82" s="67"/>
      <c r="L82" s="96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6"/>
      <c r="F83" s="21">
        <v>0</v>
      </c>
      <c r="G83" s="55"/>
      <c r="H83" s="63"/>
      <c r="I83" s="21">
        <v>0</v>
      </c>
      <c r="J83" s="21">
        <v>0</v>
      </c>
      <c r="K83" s="67"/>
      <c r="L83" s="96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6"/>
      <c r="F84" s="21">
        <v>0</v>
      </c>
      <c r="G84" s="55"/>
      <c r="H84" s="63"/>
      <c r="I84" s="21">
        <v>0</v>
      </c>
      <c r="J84" s="21">
        <v>0</v>
      </c>
      <c r="K84" s="67"/>
      <c r="L84" s="96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6"/>
      <c r="F85" s="21">
        <v>0</v>
      </c>
      <c r="G85" s="55"/>
      <c r="H85" s="63"/>
      <c r="I85" s="21">
        <v>0</v>
      </c>
      <c r="J85" s="21">
        <v>0</v>
      </c>
      <c r="K85" s="67"/>
      <c r="L85" s="96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6"/>
      <c r="F86" s="21">
        <v>0</v>
      </c>
      <c r="G86" s="55"/>
      <c r="H86" s="63"/>
      <c r="I86" s="21">
        <v>0</v>
      </c>
      <c r="J86" s="21">
        <v>0</v>
      </c>
      <c r="K86" s="67"/>
      <c r="L86" s="96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6"/>
      <c r="F87" s="21">
        <v>0</v>
      </c>
      <c r="G87" s="55"/>
      <c r="H87" s="63"/>
      <c r="I87" s="21">
        <v>0</v>
      </c>
      <c r="J87" s="21">
        <v>0</v>
      </c>
      <c r="K87" s="67"/>
      <c r="L87" s="96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6"/>
      <c r="F88" s="21">
        <v>0</v>
      </c>
      <c r="G88" s="55"/>
      <c r="H88" s="63"/>
      <c r="I88" s="21">
        <v>0</v>
      </c>
      <c r="J88" s="21">
        <v>0</v>
      </c>
      <c r="K88" s="67"/>
      <c r="L88" s="96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6"/>
      <c r="F89" s="21">
        <v>0</v>
      </c>
      <c r="G89" s="55"/>
      <c r="H89" s="63"/>
      <c r="I89" s="21">
        <v>0</v>
      </c>
      <c r="J89" s="21">
        <v>0</v>
      </c>
      <c r="K89" s="67"/>
      <c r="L89" s="96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6"/>
      <c r="F90" s="21">
        <v>0</v>
      </c>
      <c r="G90" s="55"/>
      <c r="H90" s="63"/>
      <c r="I90" s="21">
        <v>0</v>
      </c>
      <c r="J90" s="21">
        <v>0</v>
      </c>
      <c r="K90" s="67"/>
      <c r="L90" s="96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6"/>
      <c r="F91" s="21">
        <v>0</v>
      </c>
      <c r="G91" s="55"/>
      <c r="H91" s="63"/>
      <c r="I91" s="21">
        <v>0</v>
      </c>
      <c r="J91" s="21">
        <v>0</v>
      </c>
      <c r="K91" s="67"/>
      <c r="L91" s="96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6"/>
      <c r="F92" s="21">
        <v>0</v>
      </c>
      <c r="G92" s="55"/>
      <c r="H92" s="63"/>
      <c r="I92" s="21">
        <v>0</v>
      </c>
      <c r="J92" s="21">
        <v>0</v>
      </c>
      <c r="K92" s="67"/>
      <c r="L92" s="96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6"/>
      <c r="F93" s="21">
        <v>0</v>
      </c>
      <c r="G93" s="55"/>
      <c r="H93" s="63"/>
      <c r="I93" s="21">
        <v>0</v>
      </c>
      <c r="J93" s="21">
        <v>0</v>
      </c>
      <c r="K93" s="67"/>
      <c r="L93" s="96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6"/>
      <c r="F94" s="21">
        <v>0</v>
      </c>
      <c r="G94" s="55"/>
      <c r="H94" s="63"/>
      <c r="I94" s="21">
        <v>0</v>
      </c>
      <c r="J94" s="21">
        <v>0</v>
      </c>
      <c r="K94" s="67"/>
      <c r="L94" s="96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6"/>
      <c r="F95" s="21">
        <v>0</v>
      </c>
      <c r="G95" s="55"/>
      <c r="H95" s="63"/>
      <c r="I95" s="21">
        <v>0</v>
      </c>
      <c r="J95" s="21">
        <v>0</v>
      </c>
      <c r="K95" s="67"/>
      <c r="L95" s="96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6"/>
      <c r="F96" s="21">
        <v>0</v>
      </c>
      <c r="G96" s="55"/>
      <c r="H96" s="63"/>
      <c r="I96" s="21">
        <v>0</v>
      </c>
      <c r="J96" s="21">
        <v>0</v>
      </c>
      <c r="K96" s="67"/>
      <c r="L96" s="96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6"/>
      <c r="F97" s="21">
        <v>0</v>
      </c>
      <c r="G97" s="55"/>
      <c r="H97" s="63"/>
      <c r="I97" s="21">
        <v>0</v>
      </c>
      <c r="J97" s="21">
        <v>0</v>
      </c>
      <c r="K97" s="67"/>
      <c r="L97" s="96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6"/>
      <c r="F98" s="21">
        <v>0</v>
      </c>
      <c r="G98" s="55"/>
      <c r="H98" s="63"/>
      <c r="I98" s="21">
        <v>0</v>
      </c>
      <c r="J98" s="21">
        <v>0</v>
      </c>
      <c r="K98" s="67"/>
      <c r="L98" s="96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6"/>
      <c r="F99" s="21">
        <v>0</v>
      </c>
      <c r="G99" s="55"/>
      <c r="H99" s="63"/>
      <c r="I99" s="21">
        <v>0</v>
      </c>
      <c r="J99" s="21">
        <v>0</v>
      </c>
      <c r="K99" s="67"/>
      <c r="L99" s="96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6"/>
      <c r="F100" s="21">
        <v>0</v>
      </c>
      <c r="G100" s="55"/>
      <c r="H100" s="63"/>
      <c r="I100" s="21">
        <v>0</v>
      </c>
      <c r="J100" s="21">
        <v>0</v>
      </c>
      <c r="K100" s="67"/>
      <c r="L100" s="96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6"/>
      <c r="F101" s="21">
        <v>0</v>
      </c>
      <c r="G101" s="55"/>
      <c r="H101" s="63"/>
      <c r="I101" s="21">
        <v>0</v>
      </c>
      <c r="J101" s="21">
        <v>0</v>
      </c>
      <c r="K101" s="67"/>
      <c r="L101" s="96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6"/>
      <c r="F102" s="21">
        <v>0</v>
      </c>
      <c r="G102" s="55"/>
      <c r="H102" s="63"/>
      <c r="I102" s="21">
        <v>0</v>
      </c>
      <c r="J102" s="21">
        <v>0</v>
      </c>
      <c r="K102" s="67"/>
      <c r="L102" s="96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6"/>
      <c r="F103" s="21">
        <v>0</v>
      </c>
      <c r="G103" s="55"/>
      <c r="H103" s="63"/>
      <c r="I103" s="21">
        <v>0</v>
      </c>
      <c r="J103" s="21">
        <v>0</v>
      </c>
      <c r="K103" s="67"/>
      <c r="L103" s="96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6"/>
      <c r="F104" s="21">
        <v>0</v>
      </c>
      <c r="G104" s="55"/>
      <c r="H104" s="63"/>
      <c r="I104" s="21">
        <v>0</v>
      </c>
      <c r="J104" s="21">
        <v>0</v>
      </c>
      <c r="K104" s="67"/>
      <c r="L104" s="96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6"/>
      <c r="F105" s="21">
        <v>0</v>
      </c>
      <c r="G105" s="55"/>
      <c r="H105" s="63"/>
      <c r="I105" s="21">
        <v>0</v>
      </c>
      <c r="J105" s="21">
        <v>0</v>
      </c>
      <c r="K105" s="67"/>
      <c r="L105" s="96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6"/>
      <c r="F106" s="21">
        <v>0</v>
      </c>
      <c r="G106" s="55"/>
      <c r="H106" s="63"/>
      <c r="I106" s="21">
        <v>0</v>
      </c>
      <c r="J106" s="21">
        <v>0</v>
      </c>
      <c r="K106" s="67"/>
      <c r="L106" s="96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6"/>
      <c r="F107" s="21">
        <v>0</v>
      </c>
      <c r="G107" s="55"/>
      <c r="H107" s="63"/>
      <c r="I107" s="21">
        <v>0</v>
      </c>
      <c r="J107" s="21">
        <v>0</v>
      </c>
      <c r="K107" s="67"/>
      <c r="L107" s="96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6"/>
      <c r="F108" s="21">
        <v>0</v>
      </c>
      <c r="G108" s="55"/>
      <c r="H108" s="63"/>
      <c r="I108" s="21">
        <v>0</v>
      </c>
      <c r="J108" s="21">
        <v>0</v>
      </c>
      <c r="K108" s="67"/>
      <c r="L108" s="96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6"/>
      <c r="F109" s="21">
        <v>0</v>
      </c>
      <c r="G109" s="55"/>
      <c r="H109" s="63"/>
      <c r="I109" s="21">
        <v>0</v>
      </c>
      <c r="J109" s="21">
        <v>0</v>
      </c>
      <c r="K109" s="67"/>
      <c r="L109" s="96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6"/>
      <c r="F110" s="21">
        <v>0</v>
      </c>
      <c r="G110" s="55"/>
      <c r="H110" s="63"/>
      <c r="I110" s="21">
        <v>0</v>
      </c>
      <c r="J110" s="21">
        <v>0</v>
      </c>
      <c r="K110" s="67"/>
      <c r="L110" s="96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6"/>
      <c r="F111" s="21">
        <v>0</v>
      </c>
      <c r="G111" s="55"/>
      <c r="H111" s="63"/>
      <c r="I111" s="21">
        <v>0</v>
      </c>
      <c r="J111" s="21">
        <v>0</v>
      </c>
      <c r="K111" s="67"/>
      <c r="L111" s="96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6"/>
      <c r="F112" s="21">
        <v>0</v>
      </c>
      <c r="G112" s="55"/>
      <c r="H112" s="63"/>
      <c r="I112" s="21">
        <v>0</v>
      </c>
      <c r="J112" s="21">
        <v>0</v>
      </c>
      <c r="K112" s="67"/>
      <c r="L112" s="96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6"/>
      <c r="F113" s="21">
        <v>0</v>
      </c>
      <c r="G113" s="55"/>
      <c r="H113" s="63"/>
      <c r="I113" s="21">
        <v>0</v>
      </c>
      <c r="J113" s="21">
        <v>0</v>
      </c>
      <c r="K113" s="67"/>
      <c r="L113" s="96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6"/>
      <c r="F114" s="21">
        <v>0</v>
      </c>
      <c r="G114" s="55"/>
      <c r="H114" s="63"/>
      <c r="I114" s="21">
        <v>0</v>
      </c>
      <c r="J114" s="21">
        <v>0</v>
      </c>
      <c r="K114" s="67"/>
      <c r="L114" s="96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6"/>
      <c r="F115" s="21">
        <v>0</v>
      </c>
      <c r="G115" s="55"/>
      <c r="H115" s="63"/>
      <c r="I115" s="21">
        <v>0</v>
      </c>
      <c r="J115" s="21">
        <v>0</v>
      </c>
      <c r="K115" s="67"/>
      <c r="L115" s="96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6"/>
      <c r="F116" s="21">
        <v>0</v>
      </c>
      <c r="G116" s="55"/>
      <c r="H116" s="63"/>
      <c r="I116" s="21">
        <v>0</v>
      </c>
      <c r="J116" s="21">
        <v>0</v>
      </c>
      <c r="K116" s="67"/>
      <c r="L116" s="96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6"/>
      <c r="F117" s="21">
        <v>0</v>
      </c>
      <c r="G117" s="55"/>
      <c r="H117" s="63"/>
      <c r="I117" s="21">
        <v>0</v>
      </c>
      <c r="J117" s="21">
        <v>0</v>
      </c>
      <c r="K117" s="67"/>
      <c r="L117" s="96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6"/>
      <c r="F118" s="21">
        <v>0</v>
      </c>
      <c r="G118" s="55"/>
      <c r="H118" s="63"/>
      <c r="I118" s="21">
        <v>0</v>
      </c>
      <c r="J118" s="21">
        <v>0</v>
      </c>
      <c r="K118" s="67"/>
      <c r="L118" s="96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6"/>
      <c r="F119" s="21">
        <v>0</v>
      </c>
      <c r="G119" s="55"/>
      <c r="H119" s="63"/>
      <c r="I119" s="21">
        <v>0</v>
      </c>
      <c r="J119" s="21">
        <v>0</v>
      </c>
      <c r="K119" s="67"/>
      <c r="L119" s="96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6"/>
      <c r="F120" s="21">
        <v>0</v>
      </c>
      <c r="G120" s="55"/>
      <c r="H120" s="63"/>
      <c r="I120" s="21">
        <v>0</v>
      </c>
      <c r="J120" s="21">
        <v>0</v>
      </c>
      <c r="K120" s="67"/>
      <c r="L120" s="96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6"/>
      <c r="F121" s="21">
        <v>0</v>
      </c>
      <c r="G121" s="55"/>
      <c r="H121" s="63"/>
      <c r="I121" s="21">
        <v>0</v>
      </c>
      <c r="J121" s="21">
        <v>0</v>
      </c>
      <c r="K121" s="67"/>
      <c r="L121" s="96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6"/>
      <c r="F122" s="21">
        <v>0</v>
      </c>
      <c r="G122" s="55"/>
      <c r="H122" s="63"/>
      <c r="I122" s="21">
        <v>0</v>
      </c>
      <c r="J122" s="21">
        <v>0</v>
      </c>
      <c r="K122" s="67"/>
      <c r="L122" s="96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6"/>
      <c r="F123" s="21">
        <v>0</v>
      </c>
      <c r="G123" s="55"/>
      <c r="H123" s="63"/>
      <c r="I123" s="21">
        <v>0</v>
      </c>
      <c r="J123" s="21">
        <v>0</v>
      </c>
      <c r="K123" s="67"/>
      <c r="L123" s="96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6"/>
      <c r="F124" s="21">
        <v>0</v>
      </c>
      <c r="G124" s="55"/>
      <c r="H124" s="63"/>
      <c r="I124" s="21">
        <v>0</v>
      </c>
      <c r="J124" s="21">
        <v>0</v>
      </c>
      <c r="K124" s="67"/>
      <c r="L124" s="96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6"/>
      <c r="F125" s="21">
        <v>0</v>
      </c>
      <c r="G125" s="55"/>
      <c r="H125" s="63"/>
      <c r="I125" s="21">
        <v>0</v>
      </c>
      <c r="J125" s="21">
        <v>0</v>
      </c>
      <c r="K125" s="67"/>
      <c r="L125" s="96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6"/>
      <c r="F126" s="21">
        <v>0</v>
      </c>
      <c r="G126" s="55"/>
      <c r="H126" s="63"/>
      <c r="I126" s="21">
        <v>0</v>
      </c>
      <c r="J126" s="21">
        <v>0</v>
      </c>
      <c r="K126" s="67"/>
      <c r="L126" s="96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6"/>
      <c r="F127" s="21">
        <v>0</v>
      </c>
      <c r="G127" s="55"/>
      <c r="H127" s="63"/>
      <c r="I127" s="21">
        <v>0</v>
      </c>
      <c r="J127" s="21">
        <v>0</v>
      </c>
      <c r="K127" s="67"/>
      <c r="L127" s="96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6"/>
      <c r="F128" s="21">
        <v>0</v>
      </c>
      <c r="G128" s="55"/>
      <c r="H128" s="63"/>
      <c r="I128" s="21">
        <v>0</v>
      </c>
      <c r="J128" s="21">
        <v>0</v>
      </c>
      <c r="K128" s="67"/>
      <c r="L128" s="96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6"/>
      <c r="F129" s="21">
        <v>0</v>
      </c>
      <c r="G129" s="55"/>
      <c r="H129" s="63"/>
      <c r="I129" s="21">
        <v>0</v>
      </c>
      <c r="J129" s="21">
        <v>0</v>
      </c>
      <c r="K129" s="67"/>
      <c r="L129" s="96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6"/>
      <c r="F130" s="21">
        <v>0</v>
      </c>
      <c r="G130" s="55"/>
      <c r="H130" s="63"/>
      <c r="I130" s="21">
        <v>0</v>
      </c>
      <c r="J130" s="21">
        <v>0</v>
      </c>
      <c r="K130" s="67"/>
      <c r="L130" s="96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6"/>
      <c r="F131" s="21">
        <v>0</v>
      </c>
      <c r="G131" s="55"/>
      <c r="H131" s="63"/>
      <c r="I131" s="21">
        <v>0</v>
      </c>
      <c r="J131" s="21">
        <v>0</v>
      </c>
      <c r="K131" s="67"/>
      <c r="L131" s="96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6"/>
      <c r="F132" s="21">
        <v>0</v>
      </c>
      <c r="G132" s="55"/>
      <c r="H132" s="63"/>
      <c r="I132" s="21">
        <v>0</v>
      </c>
      <c r="J132" s="21">
        <v>0</v>
      </c>
      <c r="K132" s="67"/>
      <c r="L132" s="96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6"/>
      <c r="F133" s="21">
        <v>0</v>
      </c>
      <c r="G133" s="55"/>
      <c r="H133" s="63"/>
      <c r="I133" s="21">
        <v>0</v>
      </c>
      <c r="J133" s="21">
        <v>0</v>
      </c>
      <c r="K133" s="67"/>
      <c r="L133" s="96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6"/>
      <c r="F134" s="21">
        <v>0</v>
      </c>
      <c r="G134" s="55"/>
      <c r="H134" s="63"/>
      <c r="I134" s="21">
        <v>0</v>
      </c>
      <c r="J134" s="21">
        <v>0</v>
      </c>
      <c r="K134" s="67"/>
      <c r="L134" s="96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6"/>
      <c r="F135" s="21">
        <v>0</v>
      </c>
      <c r="G135" s="55"/>
      <c r="H135" s="63"/>
      <c r="I135" s="21">
        <v>0</v>
      </c>
      <c r="J135" s="21">
        <v>0</v>
      </c>
      <c r="K135" s="67"/>
      <c r="L135" s="96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6"/>
      <c r="F136" s="21">
        <v>0</v>
      </c>
      <c r="G136" s="55"/>
      <c r="H136" s="63"/>
      <c r="I136" s="21">
        <v>0</v>
      </c>
      <c r="J136" s="21">
        <v>0</v>
      </c>
      <c r="K136" s="67"/>
      <c r="L136" s="96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6"/>
      <c r="F137" s="21">
        <v>0</v>
      </c>
      <c r="G137" s="55"/>
      <c r="H137" s="63"/>
      <c r="I137" s="21">
        <v>0</v>
      </c>
      <c r="J137" s="21">
        <v>0</v>
      </c>
      <c r="K137" s="67"/>
      <c r="L137" s="96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6"/>
      <c r="F138" s="21">
        <v>0</v>
      </c>
      <c r="G138" s="55"/>
      <c r="H138" s="63"/>
      <c r="I138" s="21">
        <v>0</v>
      </c>
      <c r="J138" s="21">
        <v>0</v>
      </c>
      <c r="K138" s="67"/>
      <c r="L138" s="96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6"/>
      <c r="F139" s="21">
        <v>0</v>
      </c>
      <c r="G139" s="55"/>
      <c r="H139" s="63"/>
      <c r="I139" s="21">
        <v>0</v>
      </c>
      <c r="J139" s="21">
        <v>0</v>
      </c>
      <c r="K139" s="67"/>
      <c r="L139" s="96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6"/>
      <c r="F140" s="21">
        <v>0</v>
      </c>
      <c r="G140" s="55"/>
      <c r="H140" s="63"/>
      <c r="I140" s="21">
        <v>0</v>
      </c>
      <c r="J140" s="21">
        <v>0</v>
      </c>
      <c r="K140" s="67"/>
      <c r="L140" s="96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6"/>
      <c r="F141" s="21">
        <v>0</v>
      </c>
      <c r="G141" s="55"/>
      <c r="H141" s="63"/>
      <c r="I141" s="21">
        <v>0</v>
      </c>
      <c r="J141" s="21">
        <v>0</v>
      </c>
      <c r="K141" s="67"/>
      <c r="L141" s="96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6"/>
      <c r="F142" s="21">
        <v>0</v>
      </c>
      <c r="G142" s="55"/>
      <c r="H142" s="63"/>
      <c r="I142" s="21">
        <v>0</v>
      </c>
      <c r="J142" s="21">
        <v>0</v>
      </c>
      <c r="K142" s="67"/>
      <c r="L142" s="96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6"/>
      <c r="F143" s="21">
        <v>0</v>
      </c>
      <c r="G143" s="55"/>
      <c r="H143" s="63"/>
      <c r="I143" s="21">
        <v>0</v>
      </c>
      <c r="J143" s="21">
        <v>0</v>
      </c>
      <c r="K143" s="67"/>
      <c r="L143" s="96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6"/>
      <c r="F144" s="21">
        <v>0</v>
      </c>
      <c r="G144" s="55"/>
      <c r="H144" s="63"/>
      <c r="I144" s="21">
        <v>0</v>
      </c>
      <c r="J144" s="21">
        <v>0</v>
      </c>
      <c r="K144" s="67"/>
      <c r="L144" s="96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6"/>
      <c r="F145" s="21">
        <v>0</v>
      </c>
      <c r="G145" s="55"/>
      <c r="H145" s="63"/>
      <c r="I145" s="21">
        <v>0</v>
      </c>
      <c r="J145" s="21">
        <v>0</v>
      </c>
      <c r="K145" s="67"/>
      <c r="L145" s="96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6"/>
      <c r="F146" s="21">
        <v>0</v>
      </c>
      <c r="G146" s="55"/>
      <c r="H146" s="63"/>
      <c r="I146" s="21">
        <v>0</v>
      </c>
      <c r="J146" s="21">
        <v>0</v>
      </c>
      <c r="K146" s="67"/>
      <c r="L146" s="96"/>
      <c r="M146" s="21">
        <v>0</v>
      </c>
      <c r="N146" s="96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2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2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9"/>
  <sheetViews>
    <sheetView view="pageBreakPreview" zoomScale="90" zoomScaleNormal="100" zoomScaleSheetLayoutView="90" workbookViewId="0">
      <selection activeCell="D9" sqref="D9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1" t="s">
        <v>239</v>
      </c>
      <c r="B1" s="121"/>
      <c r="C1" s="121"/>
      <c r="D1" s="121"/>
    </row>
    <row r="2" spans="1:4" ht="94.5" customHeight="1" x14ac:dyDescent="0.25">
      <c r="A2" s="98" t="s">
        <v>237</v>
      </c>
      <c r="B2" s="119" t="s">
        <v>207</v>
      </c>
      <c r="C2" s="119" t="s">
        <v>208</v>
      </c>
      <c r="D2" s="119" t="s">
        <v>181</v>
      </c>
    </row>
    <row r="3" spans="1:4" ht="37.5" customHeight="1" x14ac:dyDescent="0.25">
      <c r="A3" s="93" t="s">
        <v>54</v>
      </c>
      <c r="B3" s="141">
        <v>0</v>
      </c>
      <c r="C3" s="99">
        <v>125</v>
      </c>
      <c r="D3" s="99">
        <v>5440</v>
      </c>
    </row>
    <row r="4" spans="1:4" ht="37.5" customHeight="1" x14ac:dyDescent="0.25">
      <c r="A4" s="93" t="s">
        <v>55</v>
      </c>
      <c r="B4" s="141">
        <v>0</v>
      </c>
      <c r="C4" s="99">
        <v>36</v>
      </c>
      <c r="D4" s="99">
        <v>1884</v>
      </c>
    </row>
    <row r="5" spans="1:4" ht="37.5" customHeight="1" x14ac:dyDescent="0.25">
      <c r="A5" s="93" t="s">
        <v>63</v>
      </c>
      <c r="B5" s="141">
        <v>0</v>
      </c>
      <c r="C5" s="99">
        <v>3</v>
      </c>
      <c r="D5" s="99">
        <v>69</v>
      </c>
    </row>
    <row r="6" spans="1:4" ht="37.5" customHeight="1" x14ac:dyDescent="0.25">
      <c r="A6" s="93" t="s">
        <v>64</v>
      </c>
      <c r="B6" s="141">
        <v>0</v>
      </c>
      <c r="C6" s="99">
        <v>11</v>
      </c>
      <c r="D6" s="99">
        <v>320</v>
      </c>
    </row>
    <row r="7" spans="1:4" ht="37.5" customHeight="1" x14ac:dyDescent="0.25">
      <c r="A7" s="93" t="s">
        <v>65</v>
      </c>
      <c r="B7" s="141">
        <v>0</v>
      </c>
      <c r="C7" s="99">
        <v>24</v>
      </c>
      <c r="D7" s="99">
        <v>1008</v>
      </c>
    </row>
    <row r="8" spans="1:4" ht="37.5" customHeight="1" x14ac:dyDescent="0.25">
      <c r="A8" s="93" t="s">
        <v>66</v>
      </c>
      <c r="B8" s="141">
        <v>0</v>
      </c>
      <c r="C8" s="99">
        <v>13</v>
      </c>
      <c r="D8" s="99">
        <v>336</v>
      </c>
    </row>
    <row r="9" spans="1:4" ht="37.5" customHeight="1" x14ac:dyDescent="0.25">
      <c r="A9" s="120" t="s">
        <v>84</v>
      </c>
      <c r="B9" s="35">
        <f>SUM(B3:B8)</f>
        <v>0</v>
      </c>
      <c r="C9" s="35">
        <f>SUM(C3:C8)</f>
        <v>212</v>
      </c>
      <c r="D9" s="35">
        <f>SUM(D3:D8)</f>
        <v>9057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2022-11-24T05:17:40Z</dcterms:modified>
</cp:coreProperties>
</file>