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forallworkers\ОТДЕЛ МОНИТОРИНГА И КОМПЛЕКСНОГО АНАЛИЗА СФЕРЫ ДЕЯТЕЛЬНОСТИ МОЛОДЕЖНОЙ ПОЛИТИКИ\Стастистика и Аналитика 2016-2023\Статистика и аналитика 2023\СТАТИСТИКА 2023\Отчеты центров\"/>
    </mc:Choice>
  </mc:AlternateContent>
  <xr:revisionPtr revIDLastSave="0" documentId="13_ncr:1_{975DDEB7-7E38-4C38-AA7D-E7F5264B5305}" xr6:coauthVersionLast="47" xr6:coauthVersionMax="47" xr10:uidLastSave="{00000000-0000-0000-0000-000000000000}"/>
  <bookViews>
    <workbookView xWindow="-120" yWindow="-120" windowWidth="29040" windowHeight="15840" tabRatio="715" firstSheet="8" activeTab="11" xr2:uid="{00000000-000D-0000-FFFF-FFFF00000000}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 " sheetId="42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GoBack" localSheetId="11">'Раздел 7 '!$B$93</definedName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81029" iterateDelta="1E-4"/>
</workbook>
</file>

<file path=xl/calcChain.xml><?xml version="1.0" encoding="utf-8"?>
<calcChain xmlns="http://schemas.openxmlformats.org/spreadsheetml/2006/main">
  <c r="C5" i="35" l="1"/>
  <c r="E5" i="35"/>
  <c r="E3" i="29" l="1"/>
  <c r="C9" i="32"/>
  <c r="C8" i="32"/>
  <c r="B19" i="30" l="1"/>
  <c r="B10" i="35" l="1"/>
  <c r="L74" i="33"/>
  <c r="D62" i="33"/>
  <c r="C62" i="33"/>
  <c r="D5" i="33" l="1"/>
  <c r="C16" i="32" l="1"/>
  <c r="C15" i="32"/>
  <c r="C14" i="32"/>
  <c r="C13" i="32"/>
  <c r="C12" i="32"/>
  <c r="C11" i="32"/>
  <c r="C7" i="32"/>
  <c r="C6" i="32"/>
  <c r="C5" i="32"/>
  <c r="C4" i="32"/>
  <c r="B3" i="29" l="1"/>
  <c r="B10" i="32" l="1"/>
  <c r="B3" i="32"/>
  <c r="E10" i="35" l="1"/>
  <c r="D5" i="35"/>
  <c r="D10" i="35" s="1"/>
  <c r="C10" i="35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81" i="33" l="1"/>
  <c r="K81" i="33"/>
  <c r="J81" i="33"/>
  <c r="I81" i="33"/>
  <c r="H81" i="33"/>
  <c r="G81" i="33"/>
  <c r="D81" i="33"/>
  <c r="C81" i="33"/>
  <c r="L78" i="33"/>
  <c r="L73" i="33" s="1"/>
  <c r="K78" i="33"/>
  <c r="J78" i="33"/>
  <c r="I78" i="33"/>
  <c r="I73" i="33" s="1"/>
  <c r="H78" i="33"/>
  <c r="G78" i="33"/>
  <c r="D78" i="33"/>
  <c r="C78" i="33"/>
  <c r="K74" i="33"/>
  <c r="J74" i="33"/>
  <c r="I74" i="33"/>
  <c r="H74" i="33"/>
  <c r="G74" i="33"/>
  <c r="D74" i="33"/>
  <c r="C74" i="33"/>
  <c r="L68" i="33"/>
  <c r="K68" i="33"/>
  <c r="J68" i="33"/>
  <c r="I68" i="33"/>
  <c r="H68" i="33"/>
  <c r="G68" i="33"/>
  <c r="D68" i="33"/>
  <c r="C68" i="33"/>
  <c r="L62" i="33"/>
  <c r="K62" i="33"/>
  <c r="J62" i="33"/>
  <c r="I62" i="33"/>
  <c r="H62" i="33"/>
  <c r="G62" i="33"/>
  <c r="L60" i="33"/>
  <c r="K60" i="33"/>
  <c r="J60" i="33"/>
  <c r="I60" i="33"/>
  <c r="H60" i="33"/>
  <c r="G60" i="33"/>
  <c r="D60" i="33"/>
  <c r="C60" i="33"/>
  <c r="L57" i="33"/>
  <c r="K57" i="33"/>
  <c r="J57" i="33"/>
  <c r="I57" i="33"/>
  <c r="H57" i="33"/>
  <c r="G57" i="33"/>
  <c r="D57" i="33"/>
  <c r="C57" i="33"/>
  <c r="L55" i="33"/>
  <c r="K55" i="33"/>
  <c r="J55" i="33"/>
  <c r="I55" i="33"/>
  <c r="I52" i="33" s="1"/>
  <c r="H55" i="33"/>
  <c r="G55" i="33"/>
  <c r="D55" i="33"/>
  <c r="C55" i="33"/>
  <c r="L53" i="33"/>
  <c r="L52" i="33" s="1"/>
  <c r="K53" i="33"/>
  <c r="K52" i="33" s="1"/>
  <c r="J53" i="33"/>
  <c r="J52" i="33" s="1"/>
  <c r="I53" i="33"/>
  <c r="H53" i="33"/>
  <c r="G53" i="33"/>
  <c r="D53" i="33"/>
  <c r="C53" i="33"/>
  <c r="L47" i="33"/>
  <c r="K47" i="33"/>
  <c r="J47" i="33"/>
  <c r="I47" i="33"/>
  <c r="H47" i="33"/>
  <c r="G47" i="33"/>
  <c r="D47" i="33"/>
  <c r="C47" i="33"/>
  <c r="L45" i="33"/>
  <c r="K45" i="33"/>
  <c r="J45" i="33"/>
  <c r="I45" i="33"/>
  <c r="H45" i="33"/>
  <c r="G45" i="33"/>
  <c r="D45" i="33"/>
  <c r="C45" i="33"/>
  <c r="L43" i="33"/>
  <c r="L42" i="33" s="1"/>
  <c r="K43" i="33"/>
  <c r="K42" i="33" s="1"/>
  <c r="J43" i="33"/>
  <c r="J42" i="33" s="1"/>
  <c r="I43" i="33"/>
  <c r="I42" i="33" s="1"/>
  <c r="H43" i="33"/>
  <c r="H42" i="33" s="1"/>
  <c r="G43" i="33"/>
  <c r="G42" i="33" s="1"/>
  <c r="D43" i="33"/>
  <c r="C43" i="33"/>
  <c r="L40" i="33"/>
  <c r="K40" i="33"/>
  <c r="J40" i="33"/>
  <c r="I40" i="33"/>
  <c r="H40" i="33"/>
  <c r="G40" i="33"/>
  <c r="D40" i="33"/>
  <c r="C40" i="33"/>
  <c r="L35" i="33"/>
  <c r="K35" i="33"/>
  <c r="J35" i="33"/>
  <c r="I35" i="33"/>
  <c r="H35" i="33"/>
  <c r="G35" i="33"/>
  <c r="D35" i="33"/>
  <c r="C35" i="33"/>
  <c r="L33" i="33"/>
  <c r="K33" i="33"/>
  <c r="J33" i="33"/>
  <c r="I33" i="33"/>
  <c r="H33" i="33"/>
  <c r="G33" i="33"/>
  <c r="D33" i="33"/>
  <c r="C33" i="33"/>
  <c r="L30" i="33"/>
  <c r="K30" i="33"/>
  <c r="J30" i="33"/>
  <c r="I30" i="33"/>
  <c r="H30" i="33"/>
  <c r="G30" i="33"/>
  <c r="D30" i="33"/>
  <c r="C30" i="33"/>
  <c r="L26" i="33"/>
  <c r="K26" i="33"/>
  <c r="J26" i="33"/>
  <c r="I26" i="33"/>
  <c r="H26" i="33"/>
  <c r="G26" i="33"/>
  <c r="D26" i="33"/>
  <c r="C26" i="33"/>
  <c r="L24" i="33"/>
  <c r="K24" i="33"/>
  <c r="J24" i="33"/>
  <c r="J23" i="33" s="1"/>
  <c r="I24" i="33"/>
  <c r="I23" i="33" s="1"/>
  <c r="H24" i="33"/>
  <c r="G24" i="33"/>
  <c r="G23" i="33" s="1"/>
  <c r="D24" i="33"/>
  <c r="D23" i="33" s="1"/>
  <c r="C24" i="33"/>
  <c r="C23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I5" i="33"/>
  <c r="H5" i="33"/>
  <c r="G5" i="33"/>
  <c r="C5" i="33"/>
  <c r="G4" i="33" l="1"/>
  <c r="G32" i="33"/>
  <c r="H32" i="33"/>
  <c r="C52" i="33"/>
  <c r="H73" i="33"/>
  <c r="C32" i="33"/>
  <c r="I32" i="33"/>
  <c r="J32" i="33"/>
  <c r="G52" i="33"/>
  <c r="H52" i="33"/>
  <c r="I4" i="33"/>
  <c r="J4" i="33"/>
  <c r="K32" i="33"/>
  <c r="G73" i="33"/>
  <c r="D73" i="33"/>
  <c r="H23" i="33"/>
  <c r="J73" i="33"/>
  <c r="H59" i="33"/>
  <c r="D52" i="33"/>
  <c r="G59" i="33"/>
  <c r="K59" i="33"/>
  <c r="D59" i="33"/>
  <c r="K73" i="33"/>
  <c r="C73" i="33"/>
  <c r="I59" i="33"/>
  <c r="J59" i="33"/>
  <c r="L59" i="33"/>
  <c r="C42" i="33"/>
  <c r="D42" i="33"/>
  <c r="D32" i="33"/>
  <c r="L32" i="33"/>
  <c r="L4" i="33"/>
  <c r="H4" i="33"/>
  <c r="C59" i="33"/>
  <c r="L23" i="33"/>
  <c r="K4" i="33"/>
  <c r="C4" i="33"/>
  <c r="K23" i="33"/>
  <c r="I16" i="31" l="1"/>
  <c r="B9" i="16" l="1"/>
  <c r="D9" i="16"/>
  <c r="C9" i="16"/>
  <c r="H59" i="8" l="1"/>
  <c r="G59" i="8"/>
  <c r="C59" i="8" l="1"/>
</calcChain>
</file>

<file path=xl/sharedStrings.xml><?xml version="1.0" encoding="utf-8"?>
<sst xmlns="http://schemas.openxmlformats.org/spreadsheetml/2006/main" count="1010" uniqueCount="728">
  <si>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</si>
  <si>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</si>
  <si>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</si>
  <si>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</si>
  <si>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</si>
  <si>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</si>
  <si>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</si>
  <si>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</si>
  <si>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</si>
  <si>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</si>
  <si>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</si>
  <si>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</si>
  <si>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</si>
  <si>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</si>
  <si>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</si>
  <si>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</si>
  <si>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</si>
  <si>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</si>
  <si>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</si>
  <si>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</si>
  <si>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</si>
  <si>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</si>
  <si>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</si>
  <si>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</si>
  <si>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</si>
  <si>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</si>
  <si>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</si>
  <si>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</si>
  <si>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</si>
  <si>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</si>
  <si>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</si>
  <si>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</si>
  <si>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</si>
  <si>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</si>
  <si>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</si>
  <si>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</si>
  <si>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</si>
  <si>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</si>
  <si>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</si>
  <si>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</si>
  <si>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</si>
  <si>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</si>
  <si>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</si>
  <si>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</si>
  <si>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</si>
  <si>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</si>
  <si>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</si>
  <si>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</si>
  <si>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</si>
  <si>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</si>
  <si>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</si>
  <si>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</si>
  <si>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</si>
  <si>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</si>
  <si>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</si>
  <si>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</si>
  <si>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</si>
  <si>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</si>
  <si>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</si>
  <si>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</si>
  <si>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</si>
  <si>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</si>
  <si>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</si>
  <si>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</si>
  <si>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</si>
  <si>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</si>
  <si>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</si>
  <si>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</si>
  <si>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</si>
  <si>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</si>
  <si>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</si>
  <si>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</si>
  <si>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</si>
  <si>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</si>
  <si>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</si>
  <si>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</si>
  <si>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</si>
  <si>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</si>
  <si>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</si>
  <si>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</si>
  <si>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</si>
  <si>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</si>
  <si>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</si>
  <si>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</si>
  <si>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</si>
  <si>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</si>
  <si>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</si>
  <si>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</si>
  <si>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</si>
  <si>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</si>
  <si>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</si>
  <si>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</si>
  <si>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</si>
  <si>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</si>
  <si>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</si>
  <si>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</si>
  <si>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</si>
  <si>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</si>
  <si>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</si>
  <si>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</si>
  <si>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</si>
  <si>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</si>
  <si>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</si>
  <si>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</si>
  <si>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</si>
  <si>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</si>
  <si>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</si>
  <si>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</si>
  <si>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</si>
  <si>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</si>
  <si>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</si>
  <si>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</si>
  <si>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</si>
  <si>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</si>
  <si>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</si>
  <si>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</si>
  <si>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</si>
  <si>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</si>
  <si>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</si>
  <si>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</si>
  <si>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</si>
  <si>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</si>
  <si>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</si>
  <si>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</si>
  <si>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</si>
  <si>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</si>
  <si>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</si>
  <si>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</si>
  <si>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</si>
  <si>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</si>
  <si>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</si>
  <si>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</si>
  <si>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</si>
  <si>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</si>
  <si>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</si>
  <si>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</si>
  <si>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</si>
  <si>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</si>
  <si>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</si>
  <si>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</si>
  <si>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</si>
  <si>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</si>
  <si>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</si>
  <si>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</si>
  <si>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</si>
  <si>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</si>
  <si>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</si>
  <si>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</si>
  <si>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</si>
  <si>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</si>
  <si>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</si>
  <si>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</si>
  <si>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</si>
  <si>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</si>
  <si>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</si>
  <si>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</si>
  <si>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</si>
  <si>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</si>
  <si>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</si>
  <si>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</si>
  <si>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</si>
  <si>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</si>
  <si>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</si>
  <si>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</si>
  <si>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</si>
  <si>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</si>
  <si>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</si>
  <si>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</si>
  <si>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</si>
  <si>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</si>
  <si>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</si>
  <si>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</si>
  <si>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</si>
  <si>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</si>
  <si>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</si>
  <si>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</si>
  <si>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</si>
  <si>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</si>
  <si>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</si>
  <si>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</si>
  <si>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</si>
  <si>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</si>
  <si>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</si>
  <si>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</si>
  <si>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</si>
  <si>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</si>
  <si>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</si>
  <si>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</si>
  <si>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</si>
  <si>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</si>
  <si>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</si>
  <si>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</si>
  <si>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</si>
  <si>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</si>
  <si>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</si>
  <si>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</si>
  <si>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</si>
  <si>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</si>
  <si>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</si>
  <si>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</si>
  <si>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</si>
  <si>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</si>
  <si>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</si>
  <si>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</si>
  <si>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</si>
  <si>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</si>
  <si>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</si>
  <si>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</si>
  <si>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</si>
  <si>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</si>
  <si>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</si>
  <si>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</si>
  <si>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</si>
  <si>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</si>
  <si>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</si>
  <si>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</si>
  <si>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</si>
  <si>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</si>
  <si>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</si>
  <si>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</si>
  <si>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</si>
  <si>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</si>
  <si>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</si>
  <si>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</si>
  <si>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</si>
  <si>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</si>
  <si>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</si>
  <si>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</si>
  <si>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</si>
  <si>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</si>
  <si>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</si>
  <si>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</si>
  <si>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</si>
  <si>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</si>
  <si>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</si>
  <si>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</si>
  <si>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</si>
  <si>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</si>
  <si>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</si>
  <si>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</si>
  <si>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</si>
  <si>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</si>
  <si>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</si>
  <si>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</si>
  <si>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</si>
  <si>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</si>
  <si>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</si>
  <si>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</si>
  <si>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</si>
  <si>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</si>
  <si>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</si>
  <si>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</si>
  <si>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</si>
  <si>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</si>
  <si>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</si>
  <si>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</si>
  <si>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</si>
  <si>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</si>
  <si>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</si>
  <si>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</si>
  <si>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</si>
  <si>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</si>
  <si>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</si>
  <si>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</si>
  <si>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</si>
  <si>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</si>
  <si>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</si>
  <si>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</si>
  <si>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</si>
  <si>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</si>
  <si>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</si>
  <si>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</si>
  <si>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</si>
  <si>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</si>
  <si>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</si>
  <si>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</si>
  <si>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</si>
  <si>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</si>
  <si>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</si>
  <si>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Спортивно-оздоровительные сборы в летний период 2023г. по греко-римской борьбе</t>
  </si>
  <si>
    <t>Спортивно-оздоровительные сборы в летний период 2023г. по традиционному каратэ</t>
  </si>
  <si>
    <t xml:space="preserve">Оздоровительный лагерь по смешанному боевому единоборству ММА в летний период 2023г. </t>
  </si>
  <si>
    <t>15.06-30.06.2023</t>
  </si>
  <si>
    <t>17.07-06.08.2023</t>
  </si>
  <si>
    <t>01.06-23.06.2023</t>
  </si>
  <si>
    <t>НСО, г. Бердск, микрорайон Зеленый остров 9/1, парк отдыха «Кристалл».</t>
  </si>
  <si>
    <t xml:space="preserve"> НСО, г. Бердск ул. Ягодная, ДОЛ «Красная горка» </t>
  </si>
  <si>
    <t>Г. Новосибирск, ул. Демакова 17/1, ул. Демакова 17, воркаут-площадка</t>
  </si>
  <si>
    <t xml:space="preserve"> 8-17</t>
  </si>
  <si>
    <t xml:space="preserve"> 8-43</t>
  </si>
  <si>
    <t xml:space="preserve"> 7-13</t>
  </si>
  <si>
    <t> Молодежный турнир по шахматам "Новогодний марафон"</t>
  </si>
  <si>
    <t> г.Новосибирск, ул. Ржанова, 1, ОО "КЮТ"</t>
  </si>
  <si>
    <t>https://vk.com/wall-16936597_8782</t>
  </si>
  <si>
    <t>1место – 2</t>
  </si>
  <si>
    <t>2 место – 1</t>
  </si>
  <si>
    <t>3 место - 4</t>
  </si>
  <si>
    <t>Молодежный турнир по шахматам «Весенний марафон», посвященный 65-летию Советского района</t>
  </si>
  <si>
    <t>г.Новосибирск, ул. Ржанова, 1, ОО "КЮТ"</t>
  </si>
  <si>
    <t>https://vk.com/wall-16936597_9024</t>
  </si>
  <si>
    <t>1место – 4</t>
  </si>
  <si>
    <t>2 место – 3</t>
  </si>
  <si>
    <t>IХ районный фестиваль хореографических коллективов «Танцующий район»</t>
  </si>
  <si>
    <t>г. Новосибирск, ул. Ильича, 4, МБУК</t>
  </si>
  <si>
    <t>https://vk.com/wall-1847139_2334</t>
  </si>
  <si>
    <t>1 место - 1</t>
  </si>
  <si>
    <t>XXIV районный творческий конкурс «Строки, опалённые войной», посвящённый празднованию 78-ой годовщины Великой Победы</t>
  </si>
  <si>
    <t>https://vk.com/levoberege?w=wall-34729061_18579</t>
  </si>
  <si>
    <t>Матч «Академгородок-Новосибирск» по быстрым шахматам и шашкам, посвященный 78-й годовщине Победы в Великой Отечественной войне</t>
  </si>
  <si>
    <t>г. Новосибирск, ул. Ильича 6, ТЦ Академгородка</t>
  </si>
  <si>
    <t>https://maestrochess.ru/news/7006-match-pobedy-v-akademgorodke-2.html</t>
  </si>
  <si>
    <t>1 место – 2</t>
  </si>
  <si>
    <t>2 место – 9</t>
  </si>
  <si>
    <t>Молодежный турнир по шахматам «Шахматные надежды», посвященный Дню России</t>
  </si>
  <si>
    <t>ОО «КЮТ»</t>
  </si>
  <si>
    <t>https://vk.com/wall-16936597_9334</t>
  </si>
  <si>
    <t>1 место – 1</t>
  </si>
  <si>
    <t>2 место – 4</t>
  </si>
  <si>
    <t>3 место - 2</t>
  </si>
  <si>
    <t>Молодежный туристический фестиваль "ТурФест-2023", посвященный 65-летию Советского р-на г. Новосибирска</t>
  </si>
  <si>
    <t>https://vk.com/mirmolodeginsk?w=wall-16936597_9359</t>
  </si>
  <si>
    <t>1 место - 4</t>
  </si>
  <si>
    <t>04.01.23-07.01.23</t>
  </si>
  <si>
    <t>26.03.23-29.03.23</t>
  </si>
  <si>
    <t>11.06.23-14.06.23</t>
  </si>
  <si>
    <t>17.06.23-18.06.23</t>
  </si>
  <si>
    <t>Открытое Первенство Топкинского района Кемеровской области по зимнему картингу</t>
  </si>
  <si>
    <t>Кемеровская область, г. Топки, ул. Горная, 14</t>
  </si>
  <si>
    <t>https://vk.com/wall162817807_5934</t>
  </si>
  <si>
    <t>Первенство НСО среди юношей по смешанному боевому единоборству (ММА)</t>
  </si>
  <si>
    <t>13.01.23-15.01.23</t>
  </si>
  <si>
    <t>г. Новосибирск, ул. Дачная 35б, Многофункциональный С/К</t>
  </si>
  <si>
    <t>https://vk.com/mma_academy54?w=wall-206772225_21</t>
  </si>
  <si>
    <t>2 место - 1</t>
  </si>
  <si>
    <t>Открытое первенство НСО по авиамоделизму в классе  простейших авиамоделей</t>
  </si>
  <si>
    <t>http://detinso.ru/news/itogi-otkrytogo-pervenstva-novosibirskoy-oblasti-po-aviamodelizmu-23?ysclid=ldjyvydhmt506313194</t>
  </si>
  <si>
    <t>3 место - 9</t>
  </si>
  <si>
    <t xml:space="preserve">Дивизион «Запад» Новосибирской области по греко-римской </t>
  </si>
  <si>
    <t>борьбе (II этап)</t>
  </si>
  <si>
    <t xml:space="preserve">НСО п. Краснообск, ул. Центральная 20, гимназия «Краснообская»  </t>
  </si>
  <si>
    <t>https://vk.com/mirmolodeginsk?w=wall-16936597_8816</t>
  </si>
  <si>
    <t>2 этап зимнего первенства АМЦ по картингу</t>
  </si>
  <si>
    <t>трасса ГБУ ДО НСО  «Автомотоцентр»,</t>
  </si>
  <si>
    <t>г. Новосибирск, ул. Юннатов, 72</t>
  </si>
  <si>
    <t>https://vk.com/wall-16936597_8819</t>
  </si>
  <si>
    <t>3 место - 1</t>
  </si>
  <si>
    <t>Открытое Первенство Ордынского района НСО по зимнему картингу «Кубок главы Ордынского района»</t>
  </si>
  <si>
    <t>НСО, Ордынский район, с. Вагайцево</t>
  </si>
  <si>
    <t xml:space="preserve">г. Новосибирск ул. Демакова 17/1  </t>
  </si>
  <si>
    <t>https://vk.com/katsvirie?w=wall8269899_2789%2Fall</t>
  </si>
  <si>
    <t>«Адаптивная физическая культура, реабилитационная фитнес-аэробика»</t>
  </si>
  <si>
    <t>онлайн</t>
  </si>
  <si>
    <t>Первенство НСО по судомоделизму памяти С.М. Осипенко в классах управляемых моделей</t>
  </si>
  <si>
    <t>г. Новосибирск, ул. Крылова, 28, ГАУ ДО НСО «ОЦРТДиЮ»</t>
  </si>
  <si>
    <t>http://detinso.ru/calen_detail.php?ELEMENT_ID=9479</t>
  </si>
  <si>
    <t>Открытые учебно-тренировочные сборы МБОУ ДО «Дом детского творчества» по зимнему картингу</t>
  </si>
  <si>
    <t>с. Вагайцево, Ордынского района НСО</t>
  </si>
  <si>
    <t>https://vk.com/wall-16936597_8839</t>
  </si>
  <si>
    <t>2 место - 4</t>
  </si>
  <si>
    <t>Тестирование «Демиборье-2023» среди мальчиков 2014-2015 и 2016-2017 г.р. дивизиона «Святогор» (III тур)</t>
  </si>
  <si>
    <t>https://vk.com/mirmolodeginsk?w=wall-16936597_8854</t>
  </si>
  <si>
    <t>Открытое Первенство НСО по авиамодельному спорту в классе резиномоторных авиационных моделей</t>
  </si>
  <si>
    <t>г. Новосибирск,</t>
  </si>
  <si>
    <t>ул. Спортивная, 2</t>
  </si>
  <si>
    <t>УСК «Заря"</t>
  </si>
  <si>
    <t>https://vk.com/wall-16936597_8861</t>
  </si>
  <si>
    <t>1 место – 5</t>
  </si>
  <si>
    <t>2 место – 6</t>
  </si>
  <si>
    <t>3 место - 3</t>
  </si>
  <si>
    <t>Открытое Первенство Топкинского района Кемеровской области по зимнему картингу, 2 этап</t>
  </si>
  <si>
    <t>https://vk.com/wall-50022169_14910</t>
  </si>
  <si>
    <t>3 этап зимнего первенства АМЦ по картингу</t>
  </si>
  <si>
    <t>https://vk.com/wall-16936597_8957</t>
  </si>
  <si>
    <t>2 место – 2</t>
  </si>
  <si>
    <t xml:space="preserve">г. Новосибирск, ул. Пирогова 12/1, СК НГУ   </t>
  </si>
  <si>
    <t>https://vk.com/wall-192361470_281</t>
  </si>
  <si>
    <t>Традиционные соревнования по ледовому картингу на шипах «Кубок ректора СГУПС»</t>
  </si>
  <si>
    <t>г. Новосибирск, ул. Залесского, 3/1, стадион СГУПС</t>
  </si>
  <si>
    <t>https://vk.com/wall162817807_5999</t>
  </si>
  <si>
    <t>Открытый Кубок Сибири по авиамодельному спорту (открытый Чемпионат и Первенство НСО) в классе зальных радиоуправляемых моделей F3P и F1E</t>
  </si>
  <si>
    <t>г. Новосибирск, ул. Пирогова, 12/1, учебно-спортивный оздоровительный центр НГУ</t>
  </si>
  <si>
    <t>https://vk.com/wall-16936597_9019</t>
  </si>
  <si>
    <t>1 место – 4</t>
  </si>
  <si>
    <t>2 место -4</t>
  </si>
  <si>
    <t>трасса ГБУ ДО НСО  «Автомотоцентр»,г. Новосибирск, ул. Юннатов, 72</t>
  </si>
  <si>
    <t>Дивизион «Запад» Новосибирской области по греко-римской борьбе (III этап)</t>
  </si>
  <si>
    <t>Тестирование «Демиборье-2023» по греко-римской борьбе среди юношей 2014-2015 г.р.</t>
  </si>
  <si>
    <t>г. Новосибирск, ул. Колхидская 8, СК «Заря»</t>
  </si>
  <si>
    <t>https://vk.com/mirmolodeginsk?w=wall-16936597_9185</t>
  </si>
  <si>
    <t>1 этап летнего Первенства АМЦ по картингу</t>
  </si>
  <si>
    <t>https://vk.com/wall-16936597_9319</t>
  </si>
  <si>
    <t>1 место -1</t>
  </si>
  <si>
    <t>Соревнования по картингу «Кубок Кузбасса» (Первенство и Чемпионат Кузбасса), 1 этап</t>
  </si>
  <si>
    <t>https://vk.com/wall-16936597_9397</t>
  </si>
  <si>
    <t>Соревнования по картингу «Кубок Кузбасса» (Первенство и Чемпионат Кузбасса), 2 этап</t>
  </si>
  <si>
    <t>https://vk.com/wall162817807_6102</t>
  </si>
  <si>
    <t>Открытое первенство НСО в классах радиоуправляемых авиамоделей</t>
  </si>
  <si>
    <t>НСО, поле у п.Кольцово</t>
  </si>
  <si>
    <t>https://vk.com/wall-16936597_9565</t>
  </si>
  <si>
    <t>2 этап летнего Первенства Автомотоцентра по картингу</t>
  </si>
  <si>
    <t>https://vk.com/wall-217391772_424</t>
  </si>
  <si>
    <t>Открытый Чемпионат столицы Сибири по силовым видам спорта</t>
  </si>
  <si>
    <t>https://vk.com/powersector?w=wall-28322667_20816</t>
  </si>
  <si>
    <t>https://detinso.ru/calen_detail.php?ELEMENT_ID=10687</t>
  </si>
  <si>
    <t>Акция «Слушай, Ленинград!», посвященной великому подвигу русского народа Дню полного освобождения Ленинграда от фашистской блокады</t>
  </si>
  <si>
    <t>онлайн конкурс</t>
  </si>
  <si>
    <r>
      <t xml:space="preserve"> г. Санкт-Петербург,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СПб ГБУ ПМЦ «Кировский»</t>
    </r>
  </si>
  <si>
    <t>https://vk.com/unleningradez?w=wall-24399171_3904</t>
  </si>
  <si>
    <t>Лига по вольной борьбе (II этап)</t>
  </si>
  <si>
    <t xml:space="preserve">г. Новосибирск, ул. Пархоменко, 1-й переулок, 6, СК «Обь»   </t>
  </si>
  <si>
    <t>Открытый межклубный турнир по традиционному каратэ</t>
  </si>
  <si>
    <t>https://vk.com/feed?w=wall-16936597_8945</t>
  </si>
  <si>
    <t>«Культурно-досуговый центр «Подвиг»,</t>
  </si>
  <si>
    <t>г. Санкт-Петербург,</t>
  </si>
  <si>
    <t>Павловская улица, 34</t>
  </si>
  <si>
    <t>https://vk.com/kdc_podvig?w=wall-5400406_11093</t>
  </si>
  <si>
    <t>1 место - 2</t>
  </si>
  <si>
    <t>Открытое Первенство ДЮФЦ «Первомаец» по греко-римской борьбе среди юношей 2009-2011г.р., посвященное 78-летию Победы в Великой Отечественной войне</t>
  </si>
  <si>
    <t>г. Новосибирск, ул. Аксенова 21</t>
  </si>
  <si>
    <t>https://vk.com/mirmolodeginsk?w=wall-16936597_9149</t>
  </si>
  <si>
    <t>1место – 1</t>
  </si>
  <si>
    <t>«Лига сильнейших» по вольной борьбе среди юношей 2010-2012 г.р.</t>
  </si>
  <si>
    <t>г. Новосибирск ул.  Станиславского 6б, СК «Обь»</t>
  </si>
  <si>
    <t>Кубок «Lion Gym» К-1</t>
  </si>
  <si>
    <t>г. Новосибирск, ул. Войкова 126</t>
  </si>
  <si>
    <t>https://vk.com/mirmolodeginsk?w=wall-16936597_9221</t>
  </si>
  <si>
    <t>1 место – 3</t>
  </si>
  <si>
    <t>2 место - 5</t>
  </si>
  <si>
    <t>сентябрь</t>
  </si>
  <si>
    <t>Открытый ринг по вольному бою, посвященный Дню учителя</t>
  </si>
  <si>
    <t>г. Новосибирск ул. Терешковой 12А, ФЦ «REФорма»</t>
  </si>
  <si>
    <t>https://vk.com/wall-204979883_746</t>
  </si>
  <si>
    <t>3 место – 1</t>
  </si>
  <si>
    <t>Региональный конкурс балетмейстерских работ «ИДЕЯ + ЭКСПЕРИМЕНТ»</t>
  </si>
  <si>
    <t>г.Новосибирск, ул. Селезнева, 46,</t>
  </si>
  <si>
    <t>«Сибирь-концерт»,</t>
  </si>
  <si>
    <t>концертный зал</t>
  </si>
  <si>
    <t>https://gorodzovet.ru/novosibirsk/konkurs-baletmeisterskikh-rabot-ideia-event9446989</t>
  </si>
  <si>
    <t>Лауреат 1 ст. - 1</t>
  </si>
  <si>
    <t>Сибирский конвент по ролевым играм «Сибкон XXX»</t>
  </si>
  <si>
    <t>02.02.23-04.02.23</t>
  </si>
  <si>
    <t>г. Томск, ул. Восход 1л.</t>
  </si>
  <si>
    <t>https://vk.com/klub_solnechnyj?w=wall-11791170_8110%2Fall</t>
  </si>
  <si>
    <t>Региональные соревнования «Сибирская Лига грэпплинга» по спортивной борьбе</t>
  </si>
  <si>
    <t>11.02.23-12.02.23</t>
  </si>
  <si>
    <t xml:space="preserve">г. Новосибирск, ул. Мичурина, д. 10, главный вход, 4 этаж, игровой зал, ОАО «Стадион «Спартак»  </t>
  </si>
  <si>
    <t>https://vk.com/mma_academy54?w=wall-206772225_37</t>
  </si>
  <si>
    <t>Первенство Сибирского Федерального округа по смешанному боевому единоборству (ММА)</t>
  </si>
  <si>
    <t>Алтайский край г. Барнаул, ул. Антона Петрова 146г, МБУСП «Спортивная Школа Победа»</t>
  </si>
  <si>
    <t>https://vk.com/mma_academy54?w=wall-206772225_39&amp;z=photo-206772225_457239058%2Falbum-206772225_00%2Frev</t>
  </si>
  <si>
    <t>Кубок мира NPA по пауэрлифтингу и силовым видам спорта в рамках спортивного фестиваля «Siberian Power Show»</t>
  </si>
  <si>
    <t>01.04.23-02.04.23</t>
  </si>
  <si>
    <t>г. Красноярск, ул. Авиаторов 19, МВДЦ Сибирь (павильон №5),</t>
  </si>
  <si>
    <t>https://vk.com/powerlifting_nsk?w=wall-31487369_7593</t>
  </si>
  <si>
    <t>Кемеровская обл. п.г.т. Промышленная ул. Коммунистическая 27а-2, МБ ФСУ «Промышленная спортивная школа»</t>
  </si>
  <si>
    <t>https://vk.com/mirmolodeginsk?w=wall-16936597_9071</t>
  </si>
  <si>
    <t>Всероссийский турнир «Эволюция кумитэ» с международным участием по традиционному каратэ-до</t>
  </si>
  <si>
    <t>15.04.23-16.04.23</t>
  </si>
  <si>
    <t xml:space="preserve">г. Иркутск ул. Байкальская 267 «И» СК «Байкал-Арена»    </t>
  </si>
  <si>
    <t>https://vk.com/mirmolodeginsk?w=wall-16936597_9076</t>
  </si>
  <si>
    <t>3 место - 5</t>
  </si>
  <si>
    <t>Открытый Кубок Сибири по вольному бою, посвященный Дню Великой Победы</t>
  </si>
  <si>
    <t>06.05.23-07.05.23</t>
  </si>
  <si>
    <t>НСО г. Бердск, ул. Линейная, 3В, Спортивный Комплекс «ВЕГА»</t>
  </si>
  <si>
    <t>https://vk.com/mma_academy54?w=wall-206772225_44</t>
  </si>
  <si>
    <t>Открытое первенство Ленинск-Кузнецкого городского округа по спортивной (греко-римской) борьбе среди юношей 2010-2014 г.р., посвященном Дню защиты детей</t>
  </si>
  <si>
    <t>29.05.23-30.05.23</t>
  </si>
  <si>
    <t>Кемеровская область г. Ленинск-Кузнецкий, ул. Лесной городок 35</t>
  </si>
  <si>
    <t>https://vk.com/mirmolodeginsk?w=wall-16936597_9259</t>
  </si>
  <si>
    <t>2 место -1</t>
  </si>
  <si>
    <t>Чемпионат СФО по силовым видам спорта «Сибирский лев»</t>
  </si>
  <si>
    <t>г. Томск, ул. Нахимова 3, стр.13, ТРК «Лето»</t>
  </si>
  <si>
    <t>https://vk.com/away.php?to=https%3A%2F%2Fwww.powertable.ru%2Fapi%2Fhs%2Fp%2Fsorev%3Fnom%3D1763</t>
  </si>
  <si>
    <t>Региональный фестиваль по всестилевому каратэ</t>
  </si>
  <si>
    <t>г. Новосибирск, ул. Фабричная 17/4, ГАУ НСО «Спортивная школа самбо»</t>
  </si>
  <si>
    <t xml:space="preserve"> https://vk.com/katsvirie?w=wall8269899_3094%2Fall</t>
  </si>
  <si>
    <t>Региональный фестиваль по бочча «Умный мяч»</t>
  </si>
  <si>
    <t>Новосибирская область, с. Верх-Тула ул. Советская 14</t>
  </si>
  <si>
    <t>https://vk.com/id111639809?w=wall111639809_8174</t>
  </si>
  <si>
    <t xml:space="preserve">VII Открытый турнир по греко-римской борьбе памяти кавалера ордена Мужества С.П. Ралдугина   </t>
  </si>
  <si>
    <t>19.03.23-23.03.23</t>
  </si>
  <si>
    <t>Всероссийский интеллектуальный конкурс «КЛАССИКИ – скоро в школу!»</t>
  </si>
  <si>
    <t>18.01.23-10.02.23</t>
  </si>
  <si>
    <t>г. Омск, ул. Фрунзе 1 к.4, офис № 509,</t>
  </si>
  <si>
    <t>Онлайн конкурс</t>
  </si>
  <si>
    <t>https://coikonkurs.ru/dou/klassikidou</t>
  </si>
  <si>
    <t>Всероссийский конкурс хореографического искусства «Арт-компас. Сибирь»</t>
  </si>
  <si>
    <t>https://www.art-kompas.ru/alldance/</t>
  </si>
  <si>
    <t>3 место - 10</t>
  </si>
  <si>
    <t>Всероссийский конкурс -фестиваль искусств «Серпантин искусств»</t>
  </si>
  <si>
    <t>г. Севастополь</t>
  </si>
  <si>
    <t>https://vk.com/public212691029?w=wall-212691029_101</t>
  </si>
  <si>
    <t>05.05.23 - 11.05.23</t>
  </si>
  <si>
    <t>https://sport.nso.ru/page/14663?ysclid=lhk8hekjnl988747715</t>
  </si>
  <si>
    <t>2 место - 2</t>
  </si>
  <si>
    <t>Чемпионат России и Первенство России по авиамодельному спорту в классе комнатных моделей самолетов</t>
  </si>
  <si>
    <t>13.05.23 – 15.05.23</t>
  </si>
  <si>
    <t>г. Йошкар-Ола, Воскресенский проспект, д.5, легкоатлетический манеж «Арена Марий Эл»</t>
  </si>
  <si>
    <t>https://vk.com/wall-16936597_9202</t>
  </si>
  <si>
    <t>г. Москва</t>
  </si>
  <si>
    <t xml:space="preserve">Всероссийский профессиональный педагогический конкурс </t>
  </si>
  <si>
    <t>https://xn--80aakd6ani0ae.xn--p1ai/</t>
  </si>
  <si>
    <t>Чемпионат мира по силовым видам спорта «Золотой тигр XVII»</t>
  </si>
  <si>
    <t>23.09.23-24.09.23</t>
  </si>
  <si>
    <t>г. Екатеринбург, Международный выставочный центр «Екатеринбург-Экспо», ЭКСПО-бульвар, дом 2, Павильон №3</t>
  </si>
  <si>
    <t>https://vk.com/doc220448583_668342770?hash=gv1WQq3axRxxAi1zunFR9TVbfEJOKNdmedR51KesV2o&amp;dl=yGFLykn09N8EMgx49WQtaNwc9TYQwYzX7B0ya5bxD4g</t>
  </si>
  <si>
    <t>Всероссийские соревнования по судомодельному спорту «Кубок Юношества - 2023», приуроченные к празднованию 78-й годовщины Великой Победы</t>
  </si>
  <si>
    <t>Международный конкурс «Лисенок»</t>
  </si>
  <si>
    <t>Январь-февраль</t>
  </si>
  <si>
    <t>https://konkurs-lisenok.ru/index.html</t>
  </si>
  <si>
    <t>1 место – 7</t>
  </si>
  <si>
    <t>Международный многожанровый конкурс "Русская зима" (вокал, Калейдоскоп)</t>
  </si>
  <si>
    <t>01.03.23-07.03.23</t>
  </si>
  <si>
    <t xml:space="preserve">г. Москва, </t>
  </si>
  <si>
    <t>https://fest.muzikantoff.ru/rus_zima/</t>
  </si>
  <si>
    <t>II Международный фестиваль-конкурс детского, юношеского и взрослого творчества «Весенняя симфония»</t>
  </si>
  <si>
    <t>23.03.23-26.03.23</t>
  </si>
  <si>
    <t>г. Красноярск, МАУ «ДК «Свердловский», ул. Академика Вавилова, 1.</t>
  </si>
  <si>
    <t>https://festivalru.ru/itogi-konkursov</t>
  </si>
  <si>
    <t>Международный фестиваль искусства и творчества «Таланты Мира»</t>
  </si>
  <si>
    <t>февраль</t>
  </si>
  <si>
    <t>https://festkonkurs.ru/proekti</t>
  </si>
  <si>
    <t>Международный фестиваль-конкурс «Академия Талантов»</t>
  </si>
  <si>
    <t>Международный фестиваль-конкурс искусств «Ярче звезд»</t>
  </si>
  <si>
    <t>Международный хореографический фестиваль «Созвездие искусств»</t>
  </si>
  <si>
    <t>https://vk.com/wall-203845439_1221</t>
  </si>
  <si>
    <t>МНСК (Международная научно-студенческая конференция)</t>
  </si>
  <si>
    <t>17.04.23-26.04.23</t>
  </si>
  <si>
    <t>г. Новосибирск, ул. Пирогова, 1, НГУ</t>
  </si>
  <si>
    <t>https://www.nsu.ru/n/issc</t>
  </si>
  <si>
    <t>II  международный профессиональный конкурс педагогического мастерства «Хрустальная Ника-2023»</t>
  </si>
  <si>
    <t>https://vk.com/public212691029?w=wall-212691029_104</t>
  </si>
  <si>
    <t>г.Новосибирск, ул. Тульская, 205, комплекс отдыха «Озеро грез»</t>
  </si>
  <si>
    <t>Парк «У моря Обского», г. Новосибирск, ул. Софийская, 15</t>
  </si>
  <si>
    <t>г.Новосибирск, ул. Ак. Ржанова, 1,</t>
  </si>
  <si>
    <t>г. Новосибирск, база отдыха "Азимут-Н"</t>
  </si>
  <si>
    <t>МБОУ СОШ №213 «Открытие» (г.Новосибирск, ул.Одоевского, 1/5)</t>
  </si>
  <si>
    <t>г.Новосибирск, ул. Юннатов, 72, ГБУ ДУ НСО «Автомотоцентр»</t>
  </si>
  <si>
    <t>ОО "Солнечный", г.Новосибирск, ул. Демакова, 17/1</t>
  </si>
  <si>
    <t>ДК Железнодорожников, г. Новосибирск, ул. Челюскинцев, 11</t>
  </si>
  <si>
    <t>ДК «Прогресс», г. Новосибирск, Красный проспект, 167</t>
  </si>
  <si>
    <t>Конкурс-фестиваль любительского художественного творчества «Память в сердце жива»</t>
  </si>
  <si>
    <t xml:space="preserve">1 место – 1
2 место - 2
3 место - 1
</t>
  </si>
  <si>
    <t>III международный многожанровый конкурс «Маленькие звездочки»</t>
  </si>
  <si>
    <t>Апрель-май</t>
  </si>
  <si>
    <t>https://vk.com/public212691029?w=wall-212691029_103</t>
  </si>
  <si>
    <t>II международный многожанровый конкурс «Город звезд, время мечтать»</t>
  </si>
  <si>
    <t>https://vk.com/public212691029?w=wall-212691029_106</t>
  </si>
  <si>
    <t>Международный конкурс-фестиваль "Широка страна моя родная". Специальный проект приурочен ко Дню России.</t>
  </si>
  <si>
    <t>06.06.23-12.06.23</t>
  </si>
  <si>
    <t>https://vk.com/ntonasledye?w=wall-168291419_5689</t>
  </si>
  <si>
    <t>1 место - 5</t>
  </si>
  <si>
    <t xml:space="preserve">Международный ОНЛАЙН-конкурс «Жар-Птица России» </t>
  </si>
  <si>
    <t>https://vk.com/zharpti</t>
  </si>
  <si>
    <t>МБОУ СОШ №213 «Открытие» (ул. Одоевского, 1/5)</t>
  </si>
  <si>
    <t> https://detinso.ru/calen_detail.php?ELEMENT_ID=9367</t>
  </si>
  <si>
    <t>РКФ ОО «КЮТ» Мальцев В.А. (председатель подкомитета федерации авиамодельного спорта России, судья I категории) - член Главной судейской коллегии Первенства, участие в организации и судействе.</t>
  </si>
  <si>
    <t>Открытое Первенство Ордынского района НСО по зимнему картингу «Кубок главы</t>
  </si>
  <si>
    <t>НСО, Ордынский район, село Вагайцево</t>
  </si>
  <si>
    <t>РКФ Трубицын А.А. (кмс по картингу) участие в судействе.</t>
  </si>
  <si>
    <t>Открытые учебно-тренировочные сборы по зимнему картингу МБОУ ДО «Дом детского творчества</t>
  </si>
  <si>
    <t>ул. Крылова, 28,ГАУ ДО НСО «ОЦРТДиЮ»</t>
  </si>
  <si>
    <t> https://detinso.ru/calen_detail.php?ELEMENT_ID=9479</t>
  </si>
  <si>
    <t>РКФ Кожевников М.Л. (судья 1 категории) входит в Совет Новосибирской федерации судомодельного спорта – руководитель секции моделей класса «М», участие в организации и судействе.</t>
  </si>
  <si>
    <t>12.02.223</t>
  </si>
  <si>
    <t>УСК «Заря», г. Новосибирск, ул. Спортивная, 2</t>
  </si>
  <si>
    <t>ул. Пирогова, 12/1, учебно-спортивный оздоровительный центр НГУ</t>
  </si>
  <si>
    <t>РКФ ОО «КЮТ» Мальцев В.А. (председатель подкомитета федерации авиамодельного спорта России, судья I категории) - член Главной судейской коллегии Соревнования, участие в судействе.</t>
  </si>
  <si>
    <t>Турнир юных инженеров-исследователей НГУ</t>
  </si>
  <si>
    <t>20.04.2023-21.04.2023</t>
  </si>
  <si>
    <t>ул. Пирогова, 1, НГУ</t>
  </si>
  <si>
    <t>https://engiwiki.nsu.ru/tuii/?ysclid=lo2uyxw0ja903705621</t>
  </si>
  <si>
    <t>РКФ Демьянов Ю.Э. работал в оргкомитете и жюри МНСК в НГУ.</t>
  </si>
  <si>
    <t>Первенство НСО по радиоуправляемым пилотажным авиамоделям F3-A</t>
  </si>
  <si>
    <t>НСО, Новосибирский район, аэродром «Мочище»</t>
  </si>
  <si>
    <t>РКФ ОО «КЮТ» Мальцев В.А. (председатель подкомитета федерации авиамодельного спорта России, судья I категории) - член Главной судейской коллегии, участие в судействе</t>
  </si>
  <si>
    <t>РКФ ОО «КЮТ» Мальцев В.А. (председатель подкомитета федерации авиамодельного спорта России, судья I категории) - член Главной судейской коллегии, участие в судействе.</t>
  </si>
  <si>
    <t xml:space="preserve">Шахматный матч "сборная СО РАН-сборная НСО", посвященный 66-й годовщине создания СО РАН </t>
  </si>
  <si>
    <t xml:space="preserve">Морской проспект, 23, </t>
  </si>
  <si>
    <t>https://maestrochess.ru/news/7056-so-ran-protiv-nso.html</t>
  </si>
  <si>
    <t>РКФ Баландина Л.А. (судья 1 категории), участие в организации и судействе матча.</t>
  </si>
  <si>
    <t xml:space="preserve">Открытое Первенство НСО по судомодельному спорту </t>
  </si>
  <si>
    <t>РКФ Кожевников М.Л. (судья 1 категории) входит в Совет Новосибирской федерации судомодельного спорта – руководитель секции моделей класса «М», участие в организации.</t>
  </si>
  <si>
    <t xml:space="preserve">Открытое первенство НСО по авиамоделизму в классе простейших авиационных моделей </t>
  </si>
  <si>
    <t>ул. Никитина, 151</t>
  </si>
  <si>
    <t xml:space="preserve">Гонки квадрокоптеров FPV (областной уровень) </t>
  </si>
  <si>
    <t>Детский проезд 10, МАОУ «Гимназия №3»</t>
  </si>
  <si>
    <t>РКФ Демьянов Ю.Э. - организатор гонок</t>
  </si>
  <si>
    <t>https://trends.rbc.ru/trends/industry/602551b79a7947def9a315a3</t>
  </si>
  <si>
    <t>10.12.223</t>
  </si>
  <si>
    <t xml:space="preserve">Открытое Первенство Ордынского района НСО по зимнему картингу «Кубок главы Ордынского района» </t>
  </si>
  <si>
    <t>РКФ Трубицын А.А. (кмс по картингу), участие в судействе.</t>
  </si>
  <si>
    <t>Аттестационный экзамен на ученические степени Кю (областной уровень)</t>
  </si>
  <si>
    <t xml:space="preserve">ул. Демакова 17/1  </t>
  </si>
  <si>
    <t>РКФ Сасовец Н.А. Организация соревнований, участие в судействе, техническое обеспечение.</t>
  </si>
  <si>
    <t xml:space="preserve">НСО п. Краснообск, ул. Центральная 20, гимназия «Краснообская» </t>
  </si>
  <si>
    <t xml:space="preserve">РКФ Гарусов Е.В., Козишников С.А,. участие в судействе. </t>
  </si>
  <si>
    <t>Чемпионат НСО по пауэрлифтингу</t>
  </si>
  <si>
    <t>ул. Учительская 62/2</t>
  </si>
  <si>
    <t>https://vk.com/wall-206114170_490?access_key=e51b32</t>
  </si>
  <si>
    <t>РКФ Кошуров А.И., Скороспелов А.О. Организация соревнований, участие в судействе, техническое обеспечение, спикеры соревнований.</t>
  </si>
  <si>
    <t>ул. Пирогова 12/1, СК НГУ</t>
  </si>
  <si>
    <t> https://vk.com/wall-192361470_281</t>
  </si>
  <si>
    <t>РКФ Гарусов Е.В., Козишников С.А,. участие в судействе.</t>
  </si>
  <si>
    <t>Тестирование «Демиборье-2023» по греко-римской борьбе среди юношей 2014-2015 г.р</t>
  </si>
  <si>
    <t>ул. Колхидская 8, СК «Заря»</t>
  </si>
  <si>
    <t>ул. Демакова 17/1</t>
  </si>
  <si>
    <t>11-12.02.2023</t>
  </si>
  <si>
    <t>ул. Мичурина, д. 10, главный вход, 4 этаж, игровой зал, ОАО «Стадион «Спартак»</t>
  </si>
  <si>
    <t>РКФ Эйвазов Т.А.,участие в судействе.</t>
  </si>
  <si>
    <t>Открытый Кубок СФО - 2023 по силовым видам спорта</t>
  </si>
  <si>
    <t>ул. Красноуфимская, 8</t>
  </si>
  <si>
    <t>https://vk.com/powerlifting_nsk?w=wall-31487369_7564</t>
  </si>
  <si>
    <r>
      <t>РКФ Кошуров А.И., Скороспелов А.О. Организация соревнований, участие в судействе,</t>
    </r>
    <r>
      <rPr>
        <sz val="12"/>
        <color theme="1"/>
        <rFont val="Times New Roman"/>
        <family val="1"/>
        <charset val="204"/>
      </rPr>
      <t xml:space="preserve"> техническое обеспечение.</t>
    </r>
  </si>
  <si>
    <t>Всероссийская научно-техническая олимпиада по судомоделированию среди учащихся и Первенство Сибирского и Уральского федеральных округов по судомодельному спорту</t>
  </si>
  <si>
    <t>26.03.2023-31.03.2023</t>
  </si>
  <si>
    <t>НСО, г. Бердск, ул. Зеленая Роща, 9/4,  СОК «Рассвет»</t>
  </si>
  <si>
    <t>https://detinso.ru/calen_detail.php?ELEMENT_ID=9616</t>
  </si>
  <si>
    <t>Всероссийские соревнования по судомодельному спорту «Кубок Юношества - 2023»</t>
  </si>
  <si>
    <t>05.05.2023-11.05.2023</t>
  </si>
  <si>
    <t>ул. Тульская, 205, комплекс отдыха «Озеро грез»</t>
  </si>
  <si>
    <t>https://vk.com/wall-16936597_9192</t>
  </si>
  <si>
    <t>13.05.2023-15.05.2023</t>
  </si>
  <si>
    <t>https://conf.nsu.ru/issc_2023?ysclid=lo2v28phl6680376721</t>
  </si>
  <si>
    <t>"4К: компетенции будущего"</t>
  </si>
  <si>
    <t>Программа «Обучение по общим вопросам охраны труда  функционирования системы управления охраной труда </t>
  </si>
  <si>
    <r>
      <rPr>
        <sz val="12"/>
        <rFont val="Times New Roman"/>
        <family val="1"/>
        <charset val="204"/>
      </rPr>
      <t>Санкт-Петербургский политехнический университет Петра Великого</t>
    </r>
    <r>
      <rPr>
        <u/>
        <sz val="12"/>
        <color theme="10"/>
        <rFont val="Times New Roman"/>
        <family val="1"/>
        <charset val="204"/>
      </rPr>
      <t xml:space="preserve">  http://www.spbstu.ru</t>
    </r>
  </si>
  <si>
    <r>
      <rPr>
        <sz val="12"/>
        <rFont val="Times New Roman"/>
        <family val="1"/>
        <charset val="204"/>
      </rPr>
      <t>ООО «АТОН-НСК» академия образования</t>
    </r>
    <r>
      <rPr>
        <u/>
        <sz val="12"/>
        <color theme="10"/>
        <rFont val="Times New Roman"/>
        <family val="1"/>
        <charset val="204"/>
      </rPr>
      <t xml:space="preserve">   https://atonstudy.ru/povishenie_kvalifikacii</t>
    </r>
  </si>
  <si>
    <t>Программа дополнительного профессионального образования "Инновационные подходы сочетания очных и дистанционных методов в образовательном процессе"</t>
  </si>
  <si>
    <r>
      <rPr>
        <sz val="11"/>
        <rFont val="Times New Roman"/>
        <family val="1"/>
        <charset val="204"/>
      </rPr>
      <t>Учебно-Образовательный Центр «Сибирская Академия Фитнеса Бодибилдинга и Спорта»</t>
    </r>
    <r>
      <rPr>
        <u/>
        <sz val="11"/>
        <color theme="10"/>
        <rFont val="Times New Roman"/>
        <family val="1"/>
        <charset val="204"/>
      </rPr>
      <t xml:space="preserve"> https://www.extfit.ru/afk-online</t>
    </r>
  </si>
  <si>
    <r>
      <t>«Организация работы с обучающимися с ограниченными возможностями здоровья (ОВЗ) в соответствии с ФГОС»</t>
    </r>
    <r>
      <rPr>
        <sz val="14"/>
        <color rgb="FF000000"/>
        <rFont val="Times New Roman"/>
        <family val="1"/>
        <charset val="204"/>
      </rPr>
      <t> </t>
    </r>
  </si>
  <si>
    <r>
      <rPr>
        <sz val="11"/>
        <rFont val="Times New Roman"/>
        <family val="1"/>
        <charset val="204"/>
      </rPr>
      <t>Общество с ограниченной ответственностью «Инфоурок»</t>
    </r>
    <r>
      <rPr>
        <u/>
        <sz val="11"/>
        <color theme="10"/>
        <rFont val="Times New Roman"/>
        <family val="1"/>
        <charset val="204"/>
      </rPr>
      <t xml:space="preserve">  https://infourok.ru/kursy/organizaciya-raboty-s-obuchayushimisya-s-ogranichennymi-vozmozhnostyami-zdorovya-ovz-v-sootvetstvii-s-fgos</t>
    </r>
  </si>
  <si>
    <t>Программа повышение квалификации «Подготовка и проверка знаний должностных лиц и специалистов предприятий(организаций), на которых возложены обязанности по вопросам   гражданской обороны и защиты от чрезвычайных ситуаций»</t>
  </si>
  <si>
    <r>
      <rPr>
        <sz val="12"/>
        <rFont val="Times New Roman"/>
        <family val="1"/>
        <charset val="204"/>
      </rPr>
      <t>Центр онлайн-обучения Всероссийского форума "Педагоги России: инновации в образовании", г. Екатеринбург</t>
    </r>
    <r>
      <rPr>
        <u/>
        <sz val="12"/>
        <color theme="10"/>
        <rFont val="Times New Roman"/>
        <family val="1"/>
        <charset val="204"/>
      </rPr>
      <t xml:space="preserve">  http://school-detsad.ru/region</t>
    </r>
  </si>
  <si>
    <r>
      <rPr>
        <sz val="12"/>
        <rFont val="Times New Roman"/>
        <family val="1"/>
        <charset val="204"/>
      </rPr>
      <t>ООО «АТОН-НСК» академия образования</t>
    </r>
    <r>
      <rPr>
        <u/>
        <sz val="12"/>
        <color theme="10"/>
        <rFont val="Times New Roman"/>
        <family val="1"/>
        <charset val="204"/>
      </rPr>
      <t xml:space="preserve">  https://v2385.upft.ru/cabinet</t>
    </r>
  </si>
  <si>
    <t>Повышение квалификации на курсах ГО по дополнительной профессиональной  программе в области ГОЧС – Инструктор УКП по ГО и ЧС</t>
  </si>
  <si>
    <r>
      <rPr>
        <sz val="12"/>
        <rFont val="Times New Roman"/>
        <family val="1"/>
        <charset val="204"/>
      </rPr>
      <t>МКУ «Служба АСР и ГЗ»</t>
    </r>
    <r>
      <rPr>
        <u/>
        <sz val="12"/>
        <color theme="10"/>
        <rFont val="Times New Roman"/>
        <family val="1"/>
        <charset val="204"/>
      </rPr>
      <t xml:space="preserve"> https://novo-sibirsk.ru/dep/emergency/structure/emergency-rescue/?ysclid=lo89d53bk8399691510</t>
    </r>
  </si>
  <si>
    <t xml:space="preserve">Программа повышения квалификации «Организация доступной среды жизнедеятельности для инвалидов и маломобильных групп населения»  </t>
  </si>
  <si>
    <r>
      <rPr>
        <sz val="12"/>
        <rFont val="Times New Roman"/>
        <family val="1"/>
        <charset val="204"/>
      </rPr>
      <t>ООО «АТОН-НСК» академия образования</t>
    </r>
    <r>
      <rPr>
        <u/>
        <sz val="12"/>
        <color theme="10"/>
        <rFont val="Times New Roman"/>
        <family val="1"/>
        <charset val="204"/>
      </rPr>
      <t xml:space="preserve">  https://atonstudy.ru/povishenie_kvalifikacii</t>
    </r>
  </si>
  <si>
    <t>Повышение квалификации на курсах ГО по дополнительной профессиональной  программе в области ПБ руководители и лица ответственные за ПБ организаций</t>
  </si>
  <si>
    <t>Курс вводной адаптации молодежных работников Новосибирской области</t>
  </si>
  <si>
    <r>
      <rPr>
        <sz val="12"/>
        <rFont val="Times New Roman"/>
        <family val="1"/>
        <charset val="204"/>
      </rPr>
      <t xml:space="preserve">«Корпоративный Университет» образовательный проект управления молодёжной политики министерства образования Новосибирской области </t>
    </r>
    <r>
      <rPr>
        <u/>
        <sz val="12"/>
        <color theme="10"/>
        <rFont val="Times New Roman"/>
        <family val="1"/>
        <charset val="204"/>
      </rPr>
      <t> https://vk.com/corporate_university</t>
    </r>
  </si>
  <si>
    <t>«Внедрение Порядка межведомственного взаимодействия органов и учреждений системы профилактики»</t>
  </si>
  <si>
    <t>Курс профессиональной переподготовки: «Специалист по работе с молодёжью» </t>
  </si>
  <si>
    <r>
      <rPr>
        <sz val="12"/>
        <rFont val="Times New Roman"/>
        <family val="1"/>
        <charset val="204"/>
      </rPr>
      <t>АНО ДПО Обучающий центр «Солнечный город»</t>
    </r>
    <r>
      <rPr>
        <u/>
        <sz val="12"/>
        <color theme="10"/>
        <rFont val="Times New Roman"/>
        <family val="1"/>
        <charset val="204"/>
      </rPr>
      <t xml:space="preserve"> https://kurs.sgdeti.ru/grafik/</t>
    </r>
  </si>
  <si>
    <r>
      <t xml:space="preserve"> </t>
    </r>
    <r>
      <rPr>
        <sz val="12"/>
        <rFont val="Times New Roman"/>
        <family val="1"/>
        <charset val="204"/>
      </rPr>
      <t>ООО «Центр повышения квалификации и переподготовки «Луч знаний»</t>
    </r>
    <r>
      <rPr>
        <u/>
        <sz val="12"/>
        <color theme="10"/>
        <rFont val="Times New Roman"/>
        <family val="1"/>
        <charset val="204"/>
      </rPr>
      <t xml:space="preserve">   https://luchznaniy.ru/</t>
    </r>
  </si>
  <si>
    <t>Кадровая документация 2023 г: сложные, актуальные вопросы, практические рекомендации</t>
  </si>
  <si>
    <t xml:space="preserve">Программа "Развитие эмоционального интеллекта педагога"  </t>
  </si>
  <si>
    <r>
      <rPr>
        <sz val="12"/>
        <rFont val="Times New Roman"/>
        <family val="1"/>
        <charset val="204"/>
      </rPr>
      <t xml:space="preserve">Учебно-консалтинговый центр 100 Процентов </t>
    </r>
    <r>
      <rPr>
        <u/>
        <sz val="12"/>
        <color theme="10"/>
        <rFont val="Times New Roman"/>
        <family val="1"/>
        <charset val="204"/>
      </rPr>
      <t xml:space="preserve"> http://www.100-procentov.su/seminars.html</t>
    </r>
  </si>
  <si>
    <r>
      <rPr>
        <sz val="12"/>
        <rFont val="Times New Roman"/>
        <family val="1"/>
        <charset val="204"/>
      </rPr>
      <t xml:space="preserve">ООО "ЦДПО ТРАНСКРИПЦИЯ" </t>
    </r>
    <r>
      <rPr>
        <u/>
        <sz val="12"/>
        <color theme="10"/>
        <rFont val="Times New Roman"/>
        <family val="1"/>
        <charset val="204"/>
      </rPr>
      <t>https://checko.ru/company/cdpo-transkripciya-1235000071074?ysclid=ln2o3zajcs327765508</t>
    </r>
  </si>
  <si>
    <t xml:space="preserve">«Основные изменения в организации и ведении бухгалтерского(бюджетного) учета в соответствии с требованиями федеральных стандартов»  </t>
  </si>
  <si>
    <r>
      <rPr>
        <sz val="11"/>
        <rFont val="Calibri"/>
        <family val="2"/>
        <charset val="204"/>
        <scheme val="minor"/>
      </rPr>
      <t>ООО «Аюдар  Инфо»</t>
    </r>
    <r>
      <rPr>
        <u/>
        <sz val="11"/>
        <color theme="10"/>
        <rFont val="Calibri"/>
        <family val="2"/>
        <charset val="204"/>
        <scheme val="minor"/>
      </rPr>
      <t xml:space="preserve"> https://www.audar-info.ru/</t>
    </r>
  </si>
  <si>
    <t>«Основы профилактики деструктивного социального воздействия на молодежь в сети интернет и социальных сетях»</t>
  </si>
  <si>
    <r>
      <rPr>
        <sz val="11"/>
        <rFont val="Times New Roman"/>
        <family val="1"/>
        <charset val="204"/>
      </rPr>
      <t>Новосибирский национальный исследовательский государственный университет</t>
    </r>
    <r>
      <rPr>
        <u/>
        <sz val="11"/>
        <color theme="10"/>
        <rFont val="Times New Roman"/>
        <family val="1"/>
        <charset val="204"/>
      </rPr>
      <t xml:space="preserve">  https://vk.com/stop_extremism_nsu</t>
    </r>
  </si>
  <si>
    <t>Курсы ГО по дополнительной профессиональной программе в области ПБ</t>
  </si>
  <si>
    <t>«Энергетическая безопасность»</t>
  </si>
  <si>
    <t>Форум молодежи Новосибирской области «PROрегион»: «Инклюзивные сообщества</t>
  </si>
  <si>
    <t xml:space="preserve">https://kurs.sgdeti.ru/grafik  </t>
  </si>
  <si>
    <t xml:space="preserve"> </t>
  </si>
  <si>
    <t>Городской молодежный экологический форум "Зеленый Новосибирск: "Экомышление", посвященного году педагога и наставника</t>
  </si>
  <si>
    <t>содействие формированию здорового образа жизини в молодежной срде</t>
  </si>
  <si>
    <t>14+</t>
  </si>
  <si>
    <t xml:space="preserve">Молодежный шахматный турнир "Новогодний марафон" </t>
  </si>
  <si>
    <t>содейтсиве развитию активной жизненной позиции молодежи</t>
  </si>
  <si>
    <t>0+</t>
  </si>
  <si>
    <t>18+</t>
  </si>
  <si>
    <t>16+</t>
  </si>
  <si>
    <t>12+</t>
  </si>
  <si>
    <t>10+</t>
  </si>
  <si>
    <t>концерт "Время жить"</t>
  </si>
  <si>
    <t>Районный молодежный фестиваль "Турфест 2023"</t>
  </si>
  <si>
    <t>Районный фестиваль "Полезный обмен"</t>
  </si>
  <si>
    <t>Семейный праздник "Летнее конфетти"</t>
  </si>
  <si>
    <t>Митинг, посвященный Дню памяти и скорби</t>
  </si>
  <si>
    <t>Свеча Памяти</t>
  </si>
  <si>
    <t>Митинг, посвященный Дню победы</t>
  </si>
  <si>
    <t>Фестиваль ПОБЕДЫ</t>
  </si>
  <si>
    <t>Торжественная церемония вручения первого паспорта в рамках акции "Гражданин России"</t>
  </si>
  <si>
    <t>Молодежжный турнир по шахматам "Шахматные надежды", посвященный Дню России</t>
  </si>
  <si>
    <t>Отчетный концерт театра танца "Фрески" - "Феерия танца"</t>
  </si>
  <si>
    <t>Молодежный шахматный турнир "Весенний марафон", посвященный 65-летию Советского района</t>
  </si>
  <si>
    <t>оддержка молодой семьи</t>
  </si>
  <si>
    <t>НГДОО "Потешные полки"</t>
  </si>
  <si>
    <t>1.06.2023-31.07.2023</t>
  </si>
  <si>
    <t>разнорабочий, культорганизатор</t>
  </si>
  <si>
    <t>НГДОО "Потешные полки", Центр занятости</t>
  </si>
  <si>
    <t>0</t>
  </si>
  <si>
    <t>Отчетный концерт хореографической студии "Элегия"</t>
  </si>
  <si>
    <t>Мир молодежи-15                                                                                                                          ОМО-12                                                                                                                                    ОО "Рассвет"- 19                                                                                                                     ОО "Солнечный" - 23                                                                                                                    ОО "КЮТ" -12                                                                                                                             ОО "Эврика" - 13                                                                                                                          ОО "Калейдоскоп"-26</t>
  </si>
  <si>
    <t>муниципальное бюджетное учреждение  Молодежный центр "Мир молодежи" Советского района города Новосибирска 15.02.2009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</si>
  <si>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</si>
  <si>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Адрес: г. Новосибирск, ул. Российская, 10,
e-mail: Mir-molodegi-2009@yandex.ru, 
телефон/факс: 33-99-128, 
телефон: 332-01-33
сайт "Тымолод" http://www.timolod.ru/centers/youth_centers/opisanie/mir_molodeshi.php                             сайт: http://www.mir-mol.ru/</t>
  </si>
  <si>
    <t>фамилия имя отчество И. О.директора</t>
  </si>
  <si>
    <t>Коновчук Татьяна Петровна</t>
  </si>
  <si>
    <t xml:space="preserve">АУП (ул.10) - вставка в жилом доме;
ОО «Эврика»(ул. Демакова, 6а) - отдельно стоящее здание; 
ОО «Рассвет» (ул. Лесосечная, 4/1) - пристройка к жилому дому;
ОО «Солнечный» (ул. Демакова, 17/1) - пристройка к жилому дому площадью; 
 ОМО (ул. Российская, 10) вставка в жилом доме;
ОО «КЮТ» (ул. Ак. Ржанова,1) отдельно стоящее здание.                                                     ОО "Калейдоскоп" (ул. Детский проезд, 8) - двухэтажное отдельно стоящее здание </t>
  </si>
  <si>
    <t>АУП+ ОМО (ул. Российская, 10) – площадь- 86,7 кв.м+86,5 кв.м
ОО «Эврика»(ул. Демакова, 6а) - площадь- 447,2 кв.м; 
ОО «Рассвет» (ул. Лесосечная, 4) – площадь- 203,7 кв.м;
ОО «Солнечный» (ул. Демакова, 17/1) – площадь- 736,2 кв.м; 
ОО «КЮТ» (ул. Ак. Ржанова,1)-площадь-1718,1кв.м.                                                            ОО "Калейдоскоп" (ул. Детский проезд, 8)- 832,9 кв.м.</t>
  </si>
  <si>
    <t>АУП+ОМО (ул. Российская, 10) – площадь- 173,2 кв.м
ОО «Эврика»(ул. Демакова, 6а) - площадь- 447,2 кв.м; 
ОО «Рассвет» (ул. Лесосечная, 4) – площадь- 203,7 кв.м;
ОО «Солнечный» (ул. Демакова, 17/1) – площадь- 736,2 кв.м; 
ОО «КЮТ» (ул. Ак. Ржанова,1)-площадь-971,6 кв.м.                                                            ОО "Калейдоскоп" (ул. Детский проезд, 8)- 627 кв.м.</t>
  </si>
  <si>
    <t>Головное учреждение Центр ул. Российская, 10 – АУП (1 кабинет)
-ОО «Эврика»(ул. Демакова, 6а) – 5 кабинетов  для клубной и проектной деятельности, 2 зала для хореографии и театрализованных программ, 1 кабинет для реализации молодёжных инициатив и территории свободного общения; 
-ОО «Рассвет» (ул. Лесосечная, 4) – 3 кабинета  для клубной и проектной деятельности, 1 зал для хореографии и театрализованных программ и для занятий клубов по формированию ЗОЖ ;
-ОО «Солнечный» (ул. Демакова, 17/1) - 3 кабинетов  для клубной и проектной деятельности, 1 зал для хореографии, 1 холл для театрализованных программ и для реализации молодёжных инициатив и территории свободного общения, 2 зала для занятий клубов по формированию ЗОЖ; 
- ОМО  (ул. Российская, 10)- 1 кабинет;
- ОО «КЮТ» (ул. Ак. Ржанова,1) - 10 кабинетов  для клубной и проектной деятельности       -ОО "Калейдоскоп" (ул. Детский проезд, 8) - 627 кв.м.</t>
  </si>
  <si>
    <t>МБУ МЦ «Мир молодежи»: 9.00-18.00, выходной суббота, воскресенье 
ОО «Эврика»: 10.00 – 22.00 без выходных
ОО «Солнечный»: 10.00-22.00 без выходных
ОО «Рассвет»: 09.00 – 22.00 без выходных
ОО «КЮТ»: 08.00 – 20.00 без выходных                                                                               ОО "Калейдоскоп": 09.00 – 22.00 без выходных</t>
  </si>
  <si>
    <t>и. о.Директора</t>
  </si>
  <si>
    <t>Коновчук Т. П.</t>
  </si>
  <si>
    <t>МБУ МЦ "Мир молодежи"</t>
  </si>
  <si>
    <t>https://vk.com/mirmolodeginsk</t>
  </si>
  <si>
    <t xml:space="preserve">334/
среднее
</t>
  </si>
  <si>
    <t>Молодежное пространство «JAM»</t>
  </si>
  <si>
    <t xml:space="preserve">Среднесрочный 2023 г. </t>
  </si>
  <si>
    <t>«Сберегай»</t>
  </si>
  <si>
    <t>Среднесрочный 2023 г. </t>
  </si>
  <si>
    <t>Спасенная жизнь: Первая помощь при ДТП»</t>
  </si>
  <si>
    <t>Трудовой отряд «Вишня»</t>
  </si>
  <si>
    <t>«ЭкоМода»</t>
  </si>
  <si>
    <t>«Я есть»</t>
  </si>
  <si>
    <t>«Молодые репортеры науки»</t>
  </si>
  <si>
    <t>«АрхеологияPRO»</t>
  </si>
  <si>
    <t>«В мире археологии»</t>
  </si>
  <si>
    <t>«Я в праве»</t>
  </si>
  <si>
    <t xml:space="preserve"> Семейное пространство «Mouse house»</t>
  </si>
  <si>
    <t>Семейное пространство «Арт-ТОП»</t>
  </si>
  <si>
    <t>Семейное пространство «Калейдоскоп»</t>
  </si>
  <si>
    <t>«Школа осознанного родительства»</t>
  </si>
  <si>
    <t xml:space="preserve"> «Ладонь помощи»</t>
  </si>
  <si>
    <t>педагогов-организаторов (концермейстер)</t>
  </si>
  <si>
    <t>высшая (соответствие занимаемой должности)</t>
  </si>
  <si>
    <t>Школа лидеров молодежных добровольческих команд по развитию городских пространст "Моя территория"</t>
  </si>
  <si>
    <t>Трудовой отряд "Вишня"</t>
  </si>
  <si>
    <t>ГАПОУ НСО «Новосибирский областной колледж культуры и искусства» (Специальность 51.02.02  Социально-культурная деятельность, по виду: Организация и постановка культурно-массовых мероприятий и театрализованных представлений).3 курс                                     ГАПОУ НСО «Новосибирский педагогический колледж №1 им. А.С.Макаренко» (специальности 44.02.03 «Педагогика дополнительного образования», по виду: Педагогика дополнительного образования).3 курс</t>
  </si>
  <si>
    <t xml:space="preserve">ФГБОУ ВО «НГПУ», направление подготовки 44.04.02 Психолого-педагогическое образование, профиль Психолого-педагогическое сопровождение детей и подростков в трудной жизненной ситуации, 1 курс ФГБОУ ВО «НГУЭУ» (по направлению: 38.02.06 Финансы)     </t>
  </si>
  <si>
    <t xml:space="preserve">ФГБОУВО НГТУ                      https://leader-id.ru/events/468066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</si>
</sst>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0066CC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25" fillId="8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4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 vertical="top" wrapText="1"/>
      <protection locked="0"/>
    </xf>
    <xf numFmtId="2" fontId="3" fillId="0" borderId="0" xfId="0" applyNumberFormat="1" applyFont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/>
    <xf numFmtId="0" fontId="2" fillId="0" borderId="1" xfId="0" applyFont="1" applyBorder="1"/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165" fontId="11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vertical="top"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0" fillId="0" borderId="38" xfId="0" applyFont="1" applyBorder="1" applyAlignment="1">
      <alignment vertical="center" wrapText="1"/>
    </xf>
    <xf numFmtId="0" fontId="10" fillId="0" borderId="3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wrapText="1"/>
    </xf>
    <xf numFmtId="0" fontId="30" fillId="0" borderId="13" xfId="0" applyFont="1" applyBorder="1" applyAlignment="1">
      <alignment vertical="top" wrapText="1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14" fontId="11" fillId="0" borderId="37" xfId="0" applyNumberFormat="1" applyFont="1" applyBorder="1" applyAlignment="1">
      <alignment vertical="top" wrapText="1"/>
    </xf>
    <xf numFmtId="0" fontId="10" fillId="0" borderId="36" xfId="0" applyFont="1" applyBorder="1" applyAlignment="1">
      <alignment wrapText="1"/>
    </xf>
    <xf numFmtId="0" fontId="29" fillId="0" borderId="33" xfId="1" applyFont="1" applyBorder="1" applyAlignment="1">
      <alignment vertical="center" wrapText="1"/>
    </xf>
    <xf numFmtId="0" fontId="29" fillId="0" borderId="33" xfId="1" applyFont="1" applyBorder="1" applyAlignment="1">
      <alignment vertical="top" wrapText="1"/>
    </xf>
    <xf numFmtId="0" fontId="32" fillId="0" borderId="37" xfId="1" applyFont="1" applyBorder="1" applyAlignment="1">
      <alignment vertical="top" wrapText="1"/>
    </xf>
    <xf numFmtId="14" fontId="11" fillId="8" borderId="1" xfId="0" applyNumberFormat="1" applyFont="1" applyFill="1" applyBorder="1" applyAlignment="1">
      <alignment horizontal="center" vertical="center" wrapText="1"/>
    </xf>
    <xf numFmtId="165" fontId="11" fillId="0" borderId="37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4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2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0" fillId="0" borderId="31" xfId="0" applyFont="1" applyBorder="1" applyAlignment="1">
      <alignment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5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32" fillId="0" borderId="1" xfId="1" applyFont="1" applyBorder="1" applyAlignment="1">
      <alignment horizontal="center" vertical="top" wrapText="1"/>
    </xf>
    <xf numFmtId="14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32" fillId="0" borderId="0" xfId="1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31" fillId="0" borderId="1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29" fillId="0" borderId="1" xfId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32" fillId="0" borderId="2" xfId="1" applyFont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5" xfId="0" applyFont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horizontal="center" vertical="top"/>
    </xf>
    <xf numFmtId="14" fontId="10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0" xfId="0" applyNumberFormat="1" applyFont="1" applyAlignment="1">
      <alignment horizontal="left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49" fontId="2" fillId="2" borderId="1" xfId="0" applyNumberFormat="1" applyFont="1" applyFill="1" applyBorder="1" applyAlignment="1" applyProtection="1">
      <alignment wrapText="1"/>
      <protection hidden="1"/>
    </xf>
    <xf numFmtId="0" fontId="2" fillId="2" borderId="1" xfId="0" applyFont="1" applyFill="1" applyBorder="1" applyProtection="1">
      <protection hidden="1"/>
    </xf>
    <xf numFmtId="49" fontId="2" fillId="2" borderId="1" xfId="0" applyNumberFormat="1" applyFont="1" applyFill="1" applyBorder="1" applyAlignment="1" applyProtection="1">
      <alignment vertical="center" wrapText="1"/>
      <protection hidden="1"/>
    </xf>
    <xf numFmtId="49" fontId="2" fillId="2" borderId="1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36" fillId="0" borderId="0" xfId="1" applyFont="1" applyAlignment="1">
      <alignment horizontal="center" vertical="center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11" fillId="0" borderId="35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2" fillId="0" borderId="35" xfId="1" applyFont="1" applyBorder="1" applyAlignment="1">
      <alignment vertical="top" wrapText="1"/>
    </xf>
    <xf numFmtId="0" fontId="32" fillId="0" borderId="31" xfId="1" applyFont="1" applyBorder="1" applyAlignment="1">
      <alignment vertical="top" wrapText="1"/>
    </xf>
    <xf numFmtId="14" fontId="11" fillId="0" borderId="35" xfId="0" applyNumberFormat="1" applyFont="1" applyBorder="1" applyAlignment="1">
      <alignment vertical="top" wrapText="1"/>
    </xf>
    <xf numFmtId="14" fontId="11" fillId="0" borderId="31" xfId="0" applyNumberFormat="1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14" fontId="11" fillId="0" borderId="35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top" wrapText="1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32" fillId="0" borderId="32" xfId="1" applyFont="1" applyBorder="1" applyAlignment="1">
      <alignment vertical="top" wrapText="1"/>
    </xf>
    <xf numFmtId="165" fontId="11" fillId="0" borderId="35" xfId="0" applyNumberFormat="1" applyFont="1" applyBorder="1" applyAlignment="1">
      <alignment horizontal="center" vertical="center" wrapText="1"/>
    </xf>
    <xf numFmtId="165" fontId="11" fillId="0" borderId="32" xfId="0" applyNumberFormat="1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10" fillId="0" borderId="35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32" fillId="0" borderId="39" xfId="1" applyFont="1" applyBorder="1" applyAlignment="1">
      <alignment vertical="top" wrapText="1"/>
    </xf>
    <xf numFmtId="0" fontId="32" fillId="0" borderId="41" xfId="1" applyFont="1" applyBorder="1" applyAlignment="1">
      <alignment vertical="top" wrapText="1"/>
    </xf>
    <xf numFmtId="0" fontId="32" fillId="0" borderId="40" xfId="1" applyFont="1" applyBorder="1" applyAlignment="1">
      <alignment vertical="top" wrapText="1"/>
    </xf>
    <xf numFmtId="0" fontId="29" fillId="0" borderId="35" xfId="1" applyFont="1" applyBorder="1" applyAlignment="1">
      <alignment vertical="top" wrapText="1"/>
    </xf>
    <xf numFmtId="0" fontId="29" fillId="0" borderId="31" xfId="1" applyFont="1" applyBorder="1" applyAlignment="1">
      <alignment vertical="top" wrapText="1"/>
    </xf>
    <xf numFmtId="0" fontId="31" fillId="0" borderId="35" xfId="0" applyFont="1" applyBorder="1" applyAlignment="1">
      <alignment vertical="top" wrapText="1"/>
    </xf>
    <xf numFmtId="0" fontId="31" fillId="0" borderId="32" xfId="0" applyFont="1" applyBorder="1" applyAlignment="1">
      <alignment vertical="top" wrapText="1"/>
    </xf>
    <xf numFmtId="0" fontId="31" fillId="0" borderId="31" xfId="0" applyFont="1" applyBorder="1" applyAlignment="1">
      <alignment vertical="top" wrapText="1"/>
    </xf>
    <xf numFmtId="0" fontId="29" fillId="0" borderId="32" xfId="1" applyFont="1" applyBorder="1" applyAlignment="1">
      <alignment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29" fillId="0" borderId="35" xfId="1" applyFont="1" applyBorder="1" applyAlignment="1">
      <alignment wrapText="1"/>
    </xf>
    <xf numFmtId="0" fontId="29" fillId="0" borderId="32" xfId="1" applyFont="1" applyBorder="1" applyAlignment="1">
      <alignment wrapText="1"/>
    </xf>
    <xf numFmtId="0" fontId="29" fillId="0" borderId="31" xfId="1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165" fontId="10" fillId="0" borderId="35" xfId="0" applyNumberFormat="1" applyFont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0" fontId="26" fillId="0" borderId="35" xfId="1" applyBorder="1" applyAlignment="1">
      <alignment vertical="top" wrapText="1"/>
    </xf>
    <xf numFmtId="0" fontId="26" fillId="0" borderId="31" xfId="1" applyBorder="1" applyAlignment="1">
      <alignment vertical="top" wrapText="1"/>
    </xf>
    <xf numFmtId="165" fontId="10" fillId="0" borderId="32" xfId="0" applyNumberFormat="1" applyFont="1" applyBorder="1" applyAlignment="1">
      <alignment horizontal="center" vertical="center" wrapText="1"/>
    </xf>
    <xf numFmtId="0" fontId="26" fillId="0" borderId="32" xfId="1" applyBorder="1" applyAlignment="1">
      <alignment vertical="top" wrapText="1"/>
    </xf>
    <xf numFmtId="0" fontId="10" fillId="0" borderId="35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5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29" fillId="0" borderId="35" xfId="1" applyFont="1" applyBorder="1" applyAlignment="1">
      <alignment vertical="center" wrapText="1"/>
    </xf>
    <xf numFmtId="0" fontId="29" fillId="0" borderId="31" xfId="1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29" fillId="0" borderId="32" xfId="1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30" fillId="0" borderId="35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11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165" fontId="11" fillId="0" borderId="35" xfId="0" applyNumberFormat="1" applyFont="1" applyBorder="1" applyAlignment="1">
      <alignment horizontal="center" vertical="center"/>
    </xf>
    <xf numFmtId="165" fontId="11" fillId="0" borderId="3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29" fillId="0" borderId="5" xfId="1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 xr:uid="{00000000-0005-0000-0000-000001000000}"/>
    <cellStyle name="Гиперссылка 3" xfId="3" xr:uid="{00000000-0005-0000-0000-000002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maestrochess.ru/news/7056-so-ran-protiv-nso.html" TargetMode="External"/><Relationship Id="rId13" Type="http://schemas.openxmlformats.org/officeDocument/2006/relationships/hyperlink" Target="https://vk.com/wall-206114170_490?access_key=e51b32" TargetMode="External"/><Relationship Id="rId18" Type="http://schemas.openxmlformats.org/officeDocument/2006/relationships/hyperlink" Target="https://vk.com/powerlifting_nsk?w=wall-31487369_7564" TargetMode="External"/><Relationship Id="rId3" Type="http://schemas.openxmlformats.org/officeDocument/2006/relationships/hyperlink" Target="https://vk.com/wall-16936597_8839" TargetMode="External"/><Relationship Id="rId21" Type="http://schemas.openxmlformats.org/officeDocument/2006/relationships/hyperlink" Target="https://vk.com/wall-16936597_9202" TargetMode="External"/><Relationship Id="rId7" Type="http://schemas.openxmlformats.org/officeDocument/2006/relationships/hyperlink" Target="https://engiwiki.nsu.ru/tuii/?ysclid=lo2uyxw0ja903705621" TargetMode="External"/><Relationship Id="rId12" Type="http://schemas.openxmlformats.org/officeDocument/2006/relationships/hyperlink" Target="https://vk.com/mirmolodeginsk?w=wall-16936597_8854" TargetMode="External"/><Relationship Id="rId17" Type="http://schemas.openxmlformats.org/officeDocument/2006/relationships/hyperlink" Target="https://vk.com/mma_academy54?w=wall-206772225_37" TargetMode="External"/><Relationship Id="rId2" Type="http://schemas.openxmlformats.org/officeDocument/2006/relationships/hyperlink" Target="https://vk.com/wall-16936597_8819" TargetMode="External"/><Relationship Id="rId16" Type="http://schemas.openxmlformats.org/officeDocument/2006/relationships/hyperlink" Target="https://vk.com/powersector?w=wall-28322667_20816" TargetMode="External"/><Relationship Id="rId20" Type="http://schemas.openxmlformats.org/officeDocument/2006/relationships/hyperlink" Target="https://vk.com/wall-16936597_9192" TargetMode="External"/><Relationship Id="rId1" Type="http://schemas.openxmlformats.org/officeDocument/2006/relationships/hyperlink" Target="https://detinso.ru/calen_detail.php?ELEMENT_ID=9367" TargetMode="External"/><Relationship Id="rId6" Type="http://schemas.openxmlformats.org/officeDocument/2006/relationships/hyperlink" Target="https://vk.com/wall-16936597_9019" TargetMode="External"/><Relationship Id="rId11" Type="http://schemas.openxmlformats.org/officeDocument/2006/relationships/hyperlink" Target="https://vk.com/katsvirie?w=wall8269899_2789%2Fall" TargetMode="External"/><Relationship Id="rId5" Type="http://schemas.openxmlformats.org/officeDocument/2006/relationships/hyperlink" Target="https://vk.com/wall-16936597_8861" TargetMode="External"/><Relationship Id="rId15" Type="http://schemas.openxmlformats.org/officeDocument/2006/relationships/hyperlink" Target="https://vk.com/mirmolodeginsk?w=wall-16936597_9185" TargetMode="External"/><Relationship Id="rId23" Type="http://schemas.openxmlformats.org/officeDocument/2006/relationships/printerSettings" Target="../printerSettings/printerSettings10.bin"/><Relationship Id="rId10" Type="http://schemas.openxmlformats.org/officeDocument/2006/relationships/hyperlink" Target="https://trends.rbc.ru/trends/industry/602551b79a7947def9a315a3" TargetMode="External"/><Relationship Id="rId19" Type="http://schemas.openxmlformats.org/officeDocument/2006/relationships/hyperlink" Target="https://detinso.ru/calen_detail.php?ELEMENT_ID=9616" TargetMode="External"/><Relationship Id="rId4" Type="http://schemas.openxmlformats.org/officeDocument/2006/relationships/hyperlink" Target="https://detinso.ru/calen_detail.php?ELEMENT_ID=9479" TargetMode="External"/><Relationship Id="rId9" Type="http://schemas.openxmlformats.org/officeDocument/2006/relationships/hyperlink" Target="https://detinso.ru/calen_detail.php?ELEMENT_ID=10687" TargetMode="External"/><Relationship Id="rId14" Type="http://schemas.openxmlformats.org/officeDocument/2006/relationships/hyperlink" Target="https://vk.com/wall-192361470_281" TargetMode="External"/><Relationship Id="rId22" Type="http://schemas.openxmlformats.org/officeDocument/2006/relationships/hyperlink" Target="https://conf.nsu.ru/issc_2023?ysclid=lo2v28phl668037672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mirmolodeginsk?w=wall-16936597_9221" TargetMode="External"/><Relationship Id="rId18" Type="http://schemas.openxmlformats.org/officeDocument/2006/relationships/hyperlink" Target="https://vk.com/mirmolodeginsk?w=wall-16936597_9071" TargetMode="External"/><Relationship Id="rId26" Type="http://schemas.openxmlformats.org/officeDocument/2006/relationships/hyperlink" Target="https://www.art-kompas.ru/alldance/" TargetMode="External"/><Relationship Id="rId3" Type="http://schemas.openxmlformats.org/officeDocument/2006/relationships/hyperlink" Target="https://vk.com/mirmolodeginsk?w=wall-16936597_9359" TargetMode="External"/><Relationship Id="rId21" Type="http://schemas.openxmlformats.org/officeDocument/2006/relationships/hyperlink" Target="https://vk.com/mirmolodeginsk?w=wall-16936597_9259" TargetMode="External"/><Relationship Id="rId34" Type="http://schemas.openxmlformats.org/officeDocument/2006/relationships/hyperlink" Target="https://vk.com/zharpti" TargetMode="External"/><Relationship Id="rId7" Type="http://schemas.openxmlformats.org/officeDocument/2006/relationships/hyperlink" Target="https://vk.com/wall162817807_5999" TargetMode="External"/><Relationship Id="rId12" Type="http://schemas.openxmlformats.org/officeDocument/2006/relationships/hyperlink" Target="https://vk.com/mirmolodeginsk?w=wall-16936597_9149" TargetMode="External"/><Relationship Id="rId17" Type="http://schemas.openxmlformats.org/officeDocument/2006/relationships/hyperlink" Target="https://vk.com/powerlifting_nsk?w=wall-31487369_7593" TargetMode="External"/><Relationship Id="rId25" Type="http://schemas.openxmlformats.org/officeDocument/2006/relationships/hyperlink" Target="https://coikonkurs.ru/dou/klassikidou" TargetMode="External"/><Relationship Id="rId33" Type="http://schemas.openxmlformats.org/officeDocument/2006/relationships/hyperlink" Target="https://vk.com/ntonasledye?w=wall-168291419_5689" TargetMode="External"/><Relationship Id="rId2" Type="http://schemas.openxmlformats.org/officeDocument/2006/relationships/hyperlink" Target="https://maestrochess.ru/news/7006-match-pobedy-v-akademgorodke-2.html" TargetMode="External"/><Relationship Id="rId16" Type="http://schemas.openxmlformats.org/officeDocument/2006/relationships/hyperlink" Target="https://vk.com/mma_academy54?w=wall-206772225_39&amp;z=photo-206772225_457239058%2Falbum-206772225_00%2Frev" TargetMode="External"/><Relationship Id="rId20" Type="http://schemas.openxmlformats.org/officeDocument/2006/relationships/hyperlink" Target="https://vk.com/mma_academy54?w=wall-206772225_44" TargetMode="External"/><Relationship Id="rId29" Type="http://schemas.openxmlformats.org/officeDocument/2006/relationships/hyperlink" Target="https://festkonkurs.ru/proekti" TargetMode="External"/><Relationship Id="rId1" Type="http://schemas.openxmlformats.org/officeDocument/2006/relationships/hyperlink" Target="https://vk.com/levoberege?w=wall-34729061_18579" TargetMode="External"/><Relationship Id="rId6" Type="http://schemas.openxmlformats.org/officeDocument/2006/relationships/hyperlink" Target="https://vk.com/wall-192361470_281" TargetMode="External"/><Relationship Id="rId11" Type="http://schemas.openxmlformats.org/officeDocument/2006/relationships/hyperlink" Target="https://vk.com/kdc_podvig?w=wall-5400406_11093" TargetMode="External"/><Relationship Id="rId24" Type="http://schemas.openxmlformats.org/officeDocument/2006/relationships/hyperlink" Target="https://vk.com/id111639809?w=wall111639809_8174" TargetMode="External"/><Relationship Id="rId32" Type="http://schemas.openxmlformats.org/officeDocument/2006/relationships/hyperlink" Target="https://www.nsu.ru/n/issc" TargetMode="External"/><Relationship Id="rId5" Type="http://schemas.openxmlformats.org/officeDocument/2006/relationships/hyperlink" Target="https://vk.com/mirmolodeginsk?w=wall-16936597_8816" TargetMode="External"/><Relationship Id="rId15" Type="http://schemas.openxmlformats.org/officeDocument/2006/relationships/hyperlink" Target="https://vk.com/klub_solnechnyj?w=wall-11791170_8110%2Fall" TargetMode="External"/><Relationship Id="rId23" Type="http://schemas.openxmlformats.org/officeDocument/2006/relationships/hyperlink" Target="https://vk.com/katsvirie?w=wall8269899_3094%2Fall" TargetMode="External"/><Relationship Id="rId28" Type="http://schemas.openxmlformats.org/officeDocument/2006/relationships/hyperlink" Target="https://fest.muzikantoff.ru/rus_zima/" TargetMode="External"/><Relationship Id="rId10" Type="http://schemas.openxmlformats.org/officeDocument/2006/relationships/hyperlink" Target="https://vk.com/feed?w=wall-16936597_8945" TargetMode="External"/><Relationship Id="rId19" Type="http://schemas.openxmlformats.org/officeDocument/2006/relationships/hyperlink" Target="https://vk.com/mirmolodeginsk?w=wall-16936597_9076" TargetMode="External"/><Relationship Id="rId31" Type="http://schemas.openxmlformats.org/officeDocument/2006/relationships/hyperlink" Target="https://festkonkurs.ru/proekti" TargetMode="External"/><Relationship Id="rId4" Type="http://schemas.openxmlformats.org/officeDocument/2006/relationships/hyperlink" Target="https://vk.com/mma_academy54?w=wall-206772225_21" TargetMode="External"/><Relationship Id="rId9" Type="http://schemas.openxmlformats.org/officeDocument/2006/relationships/hyperlink" Target="https://vk.com/wall-16936597_9319" TargetMode="External"/><Relationship Id="rId14" Type="http://schemas.openxmlformats.org/officeDocument/2006/relationships/hyperlink" Target="https://vk.com/wall-204979883_746" TargetMode="External"/><Relationship Id="rId22" Type="http://schemas.openxmlformats.org/officeDocument/2006/relationships/hyperlink" Target="https://vk.com/away.php?to=https%3A%2F%2Fwww.powertable.ru%2Fapi%2Fhs%2Fp%2Fsorev%3Fnom%3D1763" TargetMode="External"/><Relationship Id="rId27" Type="http://schemas.openxmlformats.org/officeDocument/2006/relationships/hyperlink" Target="https://konkurs-lisenok.ru/index.html" TargetMode="External"/><Relationship Id="rId30" Type="http://schemas.openxmlformats.org/officeDocument/2006/relationships/hyperlink" Target="https://festkonkurs.ru/proekti" TargetMode="External"/><Relationship Id="rId35" Type="http://schemas.openxmlformats.org/officeDocument/2006/relationships/printerSettings" Target="../printerSettings/printerSettings12.bin"/><Relationship Id="rId8" Type="http://schemas.openxmlformats.org/officeDocument/2006/relationships/hyperlink" Target="https://vk.com/mirmolodeginsk?w=wall-16936597_918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vk.com/mirmolodeginsk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atonstudy.ru/povishenie_kvalifikacii" TargetMode="External"/><Relationship Id="rId13" Type="http://schemas.openxmlformats.org/officeDocument/2006/relationships/hyperlink" Target="http://www.100-procentov.su/seminars.html" TargetMode="External"/><Relationship Id="rId18" Type="http://schemas.openxmlformats.org/officeDocument/2006/relationships/hyperlink" Target="https://novo-sibirsk.ru/dep/emergency/structure/emergency-rescue/?ysclid=lo89d53bk8399691510" TargetMode="External"/><Relationship Id="rId3" Type="http://schemas.openxmlformats.org/officeDocument/2006/relationships/hyperlink" Target="http://school-detsad.ru/region" TargetMode="External"/><Relationship Id="rId7" Type="http://schemas.openxmlformats.org/officeDocument/2006/relationships/hyperlink" Target="https://novo-sibirsk.ru/dep/emergency/structure/emergency-rescue/?ysclid=lo89d53bk8399691510" TargetMode="External"/><Relationship Id="rId12" Type="http://schemas.openxmlformats.org/officeDocument/2006/relationships/hyperlink" Target="https://luchznaniy.ru/" TargetMode="External"/><Relationship Id="rId17" Type="http://schemas.openxmlformats.org/officeDocument/2006/relationships/hyperlink" Target="https://novo-sibirsk.ru/dep/emergency/structure/emergency-rescue/?ysclid=lo89d53bk8399691510" TargetMode="External"/><Relationship Id="rId2" Type="http://schemas.openxmlformats.org/officeDocument/2006/relationships/hyperlink" Target="https://atonstudy.ru/povishenie_kvalifikacii" TargetMode="External"/><Relationship Id="rId16" Type="http://schemas.openxmlformats.org/officeDocument/2006/relationships/hyperlink" Target="https://vk.com/stop_extremism_nsu" TargetMode="External"/><Relationship Id="rId20" Type="http://schemas.openxmlformats.org/officeDocument/2006/relationships/printerSettings" Target="../printerSettings/printerSettings19.bin"/><Relationship Id="rId1" Type="http://schemas.openxmlformats.org/officeDocument/2006/relationships/hyperlink" Target="http://www.spbstu.ru/" TargetMode="External"/><Relationship Id="rId6" Type="http://schemas.openxmlformats.org/officeDocument/2006/relationships/hyperlink" Target="https://v2385.upft.ru/cabinet" TargetMode="External"/><Relationship Id="rId11" Type="http://schemas.openxmlformats.org/officeDocument/2006/relationships/hyperlink" Target="https://kurs.sgdeti.ru/grafik/" TargetMode="External"/><Relationship Id="rId5" Type="http://schemas.openxmlformats.org/officeDocument/2006/relationships/hyperlink" Target="https://infourok.ru/kursy/organizaciya-raboty-s-obuchayushimisya-s-ogranichennymi-vozmozhnostyami-zdorovya-ovz-v-sootvetstvii-s-fgos" TargetMode="External"/><Relationship Id="rId15" Type="http://schemas.openxmlformats.org/officeDocument/2006/relationships/hyperlink" Target="https://www.audar-info.ru/" TargetMode="External"/><Relationship Id="rId10" Type="http://schemas.openxmlformats.org/officeDocument/2006/relationships/hyperlink" Target="https://vk.com/corporate_university" TargetMode="External"/><Relationship Id="rId19" Type="http://schemas.openxmlformats.org/officeDocument/2006/relationships/hyperlink" Target="https://kurs.sgdeti.ru/grafik" TargetMode="External"/><Relationship Id="rId4" Type="http://schemas.openxmlformats.org/officeDocument/2006/relationships/hyperlink" Target="https://www.extfit.ru/afk-online" TargetMode="External"/><Relationship Id="rId9" Type="http://schemas.openxmlformats.org/officeDocument/2006/relationships/hyperlink" Target="https://novo-sibirsk.ru/dep/emergency/structure/emergency-rescue/?ysclid=lo89d53bk8399691510" TargetMode="External"/><Relationship Id="rId14" Type="http://schemas.openxmlformats.org/officeDocument/2006/relationships/hyperlink" Target="https://checko.ru/company/cdpo-transkripciya-1235000071074?ysclid=ln2o3zajcs3277655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view="pageBreakPreview" topLeftCell="A4" zoomScaleSheetLayoutView="100" workbookViewId="0">
      <selection activeCell="J19" sqref="J19"/>
    </sheetView>
  </sheetViews>
  <sheetFormatPr defaultColWidth="9.140625" defaultRowHeight="15" x14ac:dyDescent="0.25"/>
  <cols>
    <col min="1" max="1" width="16.28515625" style="33" customWidth="1"/>
    <col min="2" max="2" width="9.140625" style="33"/>
    <col min="3" max="3" width="2.140625" style="33" customWidth="1"/>
    <col min="4" max="7" width="9.140625" style="33"/>
    <col min="8" max="8" width="8.5703125" style="33" customWidth="1"/>
    <col min="9" max="9" width="9.140625" style="33"/>
    <col min="10" max="10" width="9.140625" style="33" customWidth="1"/>
    <col min="11" max="11" width="5.42578125" style="33" customWidth="1"/>
    <col min="12" max="12" width="15.7109375" style="33" customWidth="1"/>
    <col min="13" max="13" width="9.140625" style="33"/>
    <col min="14" max="14" width="15.7109375" style="33" customWidth="1"/>
    <col min="15" max="16384" width="9.140625" style="33"/>
  </cols>
  <sheetData>
    <row r="1" spans="1:14" ht="20.25" x14ac:dyDescent="0.25">
      <c r="A1" s="334" t="s">
        <v>260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6"/>
    </row>
    <row r="2" spans="1:14" ht="38.25" customHeight="1" x14ac:dyDescent="0.25">
      <c r="A2" s="180"/>
      <c r="N2" s="181"/>
    </row>
    <row r="3" spans="1:14" ht="19.5" customHeight="1" x14ac:dyDescent="0.25">
      <c r="A3" s="351" t="s">
        <v>197</v>
      </c>
      <c r="B3" s="352"/>
      <c r="C3" s="352"/>
      <c r="D3" s="352"/>
      <c r="E3" s="352"/>
      <c r="L3" s="337"/>
      <c r="M3" s="337"/>
      <c r="N3" s="338"/>
    </row>
    <row r="4" spans="1:14" ht="15.75" x14ac:dyDescent="0.25">
      <c r="A4" s="182" t="s">
        <v>699</v>
      </c>
      <c r="B4" s="350"/>
      <c r="C4" s="350"/>
      <c r="D4" s="350"/>
      <c r="E4" s="350"/>
      <c r="N4" s="181"/>
    </row>
    <row r="5" spans="1:14" ht="21.75" customHeight="1" x14ac:dyDescent="0.25">
      <c r="A5" s="355"/>
      <c r="B5" s="350"/>
      <c r="C5" s="350"/>
      <c r="D5" s="350"/>
      <c r="E5" s="350"/>
      <c r="N5" s="181"/>
    </row>
    <row r="6" spans="1:14" ht="30.75" customHeight="1" x14ac:dyDescent="0.25">
      <c r="A6" s="353" t="s">
        <v>700</v>
      </c>
      <c r="B6" s="354"/>
      <c r="D6" s="356"/>
      <c r="E6" s="356"/>
      <c r="N6" s="181"/>
    </row>
    <row r="7" spans="1:14" ht="12.75" customHeight="1" x14ac:dyDescent="0.25">
      <c r="A7" s="357" t="s">
        <v>198</v>
      </c>
      <c r="B7" s="358"/>
      <c r="D7" s="332" t="s">
        <v>199</v>
      </c>
      <c r="E7" s="332"/>
      <c r="N7" s="181"/>
    </row>
    <row r="8" spans="1:14" ht="12.75" customHeight="1" x14ac:dyDescent="0.25">
      <c r="A8" s="183"/>
      <c r="B8" s="333" t="s">
        <v>200</v>
      </c>
      <c r="C8" s="333"/>
      <c r="D8" s="333"/>
      <c r="E8" s="96"/>
      <c r="N8" s="181"/>
    </row>
    <row r="9" spans="1:14" ht="101.25" customHeight="1" x14ac:dyDescent="0.25">
      <c r="A9" s="180"/>
      <c r="N9" s="181"/>
    </row>
    <row r="10" spans="1:14" ht="18.75" x14ac:dyDescent="0.3">
      <c r="A10" s="340" t="s">
        <v>91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2"/>
    </row>
    <row r="11" spans="1:14" ht="18.75" customHeight="1" x14ac:dyDescent="0.3">
      <c r="A11" s="343" t="s">
        <v>701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5"/>
    </row>
    <row r="12" spans="1:14" x14ac:dyDescent="0.25">
      <c r="A12" s="346" t="s">
        <v>92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8"/>
    </row>
    <row r="13" spans="1:14" ht="18.75" x14ac:dyDescent="0.3">
      <c r="A13" s="180"/>
      <c r="E13" s="184" t="s">
        <v>93</v>
      </c>
      <c r="F13" s="339">
        <v>2023</v>
      </c>
      <c r="G13" s="339"/>
      <c r="H13" s="349" t="s">
        <v>94</v>
      </c>
      <c r="I13" s="349"/>
      <c r="J13" s="349"/>
      <c r="N13" s="181"/>
    </row>
    <row r="14" spans="1:14" x14ac:dyDescent="0.25">
      <c r="A14" s="180"/>
      <c r="N14" s="181"/>
    </row>
    <row r="15" spans="1:14" x14ac:dyDescent="0.25">
      <c r="A15" s="180"/>
      <c r="N15" s="181"/>
    </row>
    <row r="16" spans="1:14" x14ac:dyDescent="0.25">
      <c r="A16" s="180"/>
      <c r="N16" s="181"/>
    </row>
    <row r="17" spans="1:14" x14ac:dyDescent="0.25">
      <c r="A17" s="180"/>
      <c r="N17" s="181"/>
    </row>
    <row r="18" spans="1:14" x14ac:dyDescent="0.25">
      <c r="A18" s="180"/>
      <c r="N18" s="181"/>
    </row>
    <row r="19" spans="1:14" x14ac:dyDescent="0.25">
      <c r="A19" s="180"/>
      <c r="N19" s="181"/>
    </row>
    <row r="20" spans="1:14" x14ac:dyDescent="0.25">
      <c r="A20" s="180"/>
      <c r="N20" s="181"/>
    </row>
    <row r="21" spans="1:14" x14ac:dyDescent="0.25">
      <c r="A21" s="180"/>
      <c r="N21" s="181"/>
    </row>
    <row r="22" spans="1:14" x14ac:dyDescent="0.25">
      <c r="A22" s="180"/>
      <c r="N22" s="181"/>
    </row>
    <row r="23" spans="1:14" ht="18.75" x14ac:dyDescent="0.25">
      <c r="A23" s="329" t="s">
        <v>186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1"/>
    </row>
    <row r="24" spans="1:14" x14ac:dyDescent="0.25">
      <c r="A24" s="180"/>
      <c r="N24" s="181"/>
    </row>
    <row r="25" spans="1:14" x14ac:dyDescent="0.25">
      <c r="A25" s="180"/>
      <c r="N25" s="181"/>
    </row>
    <row r="26" spans="1:14" x14ac:dyDescent="0.25">
      <c r="A26" s="180"/>
      <c r="N26" s="181"/>
    </row>
    <row r="27" spans="1:14" x14ac:dyDescent="0.25">
      <c r="A27" s="180"/>
      <c r="N27" s="181"/>
    </row>
    <row r="28" spans="1:14" x14ac:dyDescent="0.25">
      <c r="A28" s="180"/>
      <c r="N28" s="181"/>
    </row>
    <row r="29" spans="1:14" x14ac:dyDescent="0.25">
      <c r="A29" s="185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7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2"/>
  <sheetViews>
    <sheetView view="pageBreakPreview" topLeftCell="A43" zoomScale="59" zoomScaleSheetLayoutView="59" workbookViewId="0">
      <selection activeCell="E46" sqref="E46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401" t="s">
        <v>237</v>
      </c>
      <c r="B1" s="401"/>
      <c r="C1" s="401"/>
      <c r="D1" s="401"/>
      <c r="E1" s="401"/>
      <c r="F1" s="401"/>
    </row>
    <row r="2" spans="1:6" ht="86.25" customHeight="1" x14ac:dyDescent="0.25">
      <c r="A2" s="23" t="s">
        <v>54</v>
      </c>
      <c r="B2" s="23" t="s">
        <v>115</v>
      </c>
      <c r="C2" s="23" t="s">
        <v>245</v>
      </c>
      <c r="D2" s="131" t="s">
        <v>256</v>
      </c>
      <c r="E2" s="131" t="s">
        <v>243</v>
      </c>
      <c r="F2" s="23" t="s">
        <v>257</v>
      </c>
    </row>
    <row r="3" spans="1:6" ht="18.75" x14ac:dyDescent="0.25">
      <c r="A3" s="119"/>
      <c r="B3" s="120" t="s">
        <v>216</v>
      </c>
      <c r="C3" s="119"/>
      <c r="D3" s="137"/>
      <c r="E3" s="137"/>
      <c r="F3" s="119"/>
    </row>
    <row r="4" spans="1:6" ht="18.75" x14ac:dyDescent="0.3">
      <c r="A4" s="121"/>
      <c r="B4" s="117" t="s">
        <v>53</v>
      </c>
      <c r="C4" s="118"/>
      <c r="D4" s="118"/>
      <c r="E4" s="118"/>
      <c r="F4" s="118"/>
    </row>
    <row r="5" spans="1:6" ht="18.75" x14ac:dyDescent="0.3">
      <c r="A5" s="121"/>
      <c r="B5" s="117" t="s">
        <v>218</v>
      </c>
      <c r="C5" s="118"/>
      <c r="D5" s="118"/>
      <c r="E5" s="118"/>
      <c r="F5" s="118"/>
    </row>
    <row r="6" spans="1:6" ht="81.75" customHeight="1" x14ac:dyDescent="0.25">
      <c r="A6" s="274">
        <v>1</v>
      </c>
      <c r="B6" s="258" t="s">
        <v>592</v>
      </c>
      <c r="C6" s="275">
        <v>44955</v>
      </c>
      <c r="D6" s="258" t="s">
        <v>593</v>
      </c>
      <c r="E6" s="260" t="s">
        <v>349</v>
      </c>
      <c r="F6" s="134" t="s">
        <v>594</v>
      </c>
    </row>
    <row r="7" spans="1:6" ht="63" x14ac:dyDescent="0.25">
      <c r="A7" s="267">
        <v>2</v>
      </c>
      <c r="B7" s="264" t="s">
        <v>359</v>
      </c>
      <c r="C7" s="275">
        <v>44969</v>
      </c>
      <c r="D7" s="264" t="s">
        <v>595</v>
      </c>
      <c r="E7" s="260" t="s">
        <v>360</v>
      </c>
      <c r="F7" s="264" t="s">
        <v>596</v>
      </c>
    </row>
    <row r="8" spans="1:6" s="243" customFormat="1" ht="173.25" x14ac:dyDescent="0.25">
      <c r="A8" s="87">
        <v>1</v>
      </c>
      <c r="B8" s="258" t="s">
        <v>334</v>
      </c>
      <c r="C8" s="259">
        <v>44948</v>
      </c>
      <c r="D8" s="134" t="s">
        <v>554</v>
      </c>
      <c r="E8" s="260" t="s">
        <v>555</v>
      </c>
      <c r="F8" s="134" t="s">
        <v>556</v>
      </c>
    </row>
    <row r="9" spans="1:6" s="244" customFormat="1" ht="47.25" x14ac:dyDescent="0.25">
      <c r="A9" s="87">
        <v>2</v>
      </c>
      <c r="B9" s="249" t="s">
        <v>557</v>
      </c>
      <c r="C9" s="259">
        <v>44955</v>
      </c>
      <c r="D9" s="134" t="s">
        <v>558</v>
      </c>
      <c r="E9" s="260" t="s">
        <v>344</v>
      </c>
      <c r="F9" s="134" t="s">
        <v>559</v>
      </c>
    </row>
    <row r="10" spans="1:6" ht="47.25" x14ac:dyDescent="0.25">
      <c r="A10" s="50">
        <v>3</v>
      </c>
      <c r="B10" s="10" t="s">
        <v>560</v>
      </c>
      <c r="C10" s="261">
        <v>44962</v>
      </c>
      <c r="D10" s="262" t="s">
        <v>558</v>
      </c>
      <c r="E10" s="263" t="s">
        <v>357</v>
      </c>
      <c r="F10" s="8" t="s">
        <v>559</v>
      </c>
    </row>
    <row r="11" spans="1:6" ht="157.5" x14ac:dyDescent="0.25">
      <c r="A11" s="87">
        <v>4</v>
      </c>
      <c r="B11" s="249" t="s">
        <v>352</v>
      </c>
      <c r="C11" s="259">
        <v>44962</v>
      </c>
      <c r="D11" s="264" t="s">
        <v>561</v>
      </c>
      <c r="E11" s="260" t="s">
        <v>562</v>
      </c>
      <c r="F11" s="134" t="s">
        <v>563</v>
      </c>
    </row>
    <row r="12" spans="1:6" ht="173.25" x14ac:dyDescent="0.25">
      <c r="A12" s="87">
        <v>5</v>
      </c>
      <c r="B12" s="134" t="s">
        <v>361</v>
      </c>
      <c r="C12" s="50" t="s">
        <v>564</v>
      </c>
      <c r="D12" s="134" t="s">
        <v>565</v>
      </c>
      <c r="E12" s="260" t="s">
        <v>365</v>
      </c>
      <c r="F12" s="134" t="s">
        <v>556</v>
      </c>
    </row>
    <row r="13" spans="1:6" ht="173.25" x14ac:dyDescent="0.25">
      <c r="A13" s="50">
        <v>6</v>
      </c>
      <c r="B13" s="134" t="s">
        <v>379</v>
      </c>
      <c r="C13" s="265">
        <v>45011</v>
      </c>
      <c r="D13" s="264" t="s">
        <v>566</v>
      </c>
      <c r="E13" s="260" t="s">
        <v>381</v>
      </c>
      <c r="F13" s="134" t="s">
        <v>567</v>
      </c>
    </row>
    <row r="14" spans="1:6" ht="47.25" x14ac:dyDescent="0.25">
      <c r="A14" s="50">
        <v>7</v>
      </c>
      <c r="B14" s="258" t="s">
        <v>568</v>
      </c>
      <c r="C14" s="249" t="s">
        <v>569</v>
      </c>
      <c r="D14" s="258" t="s">
        <v>570</v>
      </c>
      <c r="E14" s="260" t="s">
        <v>571</v>
      </c>
      <c r="F14" s="134" t="s">
        <v>572</v>
      </c>
    </row>
    <row r="15" spans="1:6" ht="157.5" x14ac:dyDescent="0.25">
      <c r="A15" s="50">
        <v>8</v>
      </c>
      <c r="B15" s="249" t="s">
        <v>573</v>
      </c>
      <c r="C15" s="259">
        <v>45134</v>
      </c>
      <c r="D15" s="134" t="s">
        <v>574</v>
      </c>
      <c r="E15" s="50"/>
      <c r="F15" s="134" t="s">
        <v>575</v>
      </c>
    </row>
    <row r="16" spans="1:6" ht="157.5" x14ac:dyDescent="0.25">
      <c r="A16" s="87">
        <v>9</v>
      </c>
      <c r="B16" s="249" t="s">
        <v>396</v>
      </c>
      <c r="C16" s="259">
        <v>45178</v>
      </c>
      <c r="D16" s="258" t="s">
        <v>397</v>
      </c>
      <c r="E16" s="266" t="s">
        <v>398</v>
      </c>
      <c r="F16" s="134" t="s">
        <v>576</v>
      </c>
    </row>
    <row r="17" spans="1:6" ht="63" x14ac:dyDescent="0.25">
      <c r="A17" s="267">
        <v>10</v>
      </c>
      <c r="B17" s="134" t="s">
        <v>577</v>
      </c>
      <c r="C17" s="259">
        <v>45179</v>
      </c>
      <c r="D17" s="258" t="s">
        <v>578</v>
      </c>
      <c r="E17" s="268" t="s">
        <v>579</v>
      </c>
      <c r="F17" s="134" t="s">
        <v>580</v>
      </c>
    </row>
    <row r="18" spans="1:6" ht="141.75" x14ac:dyDescent="0.25">
      <c r="A18" s="50">
        <v>11</v>
      </c>
      <c r="B18" s="269" t="s">
        <v>581</v>
      </c>
      <c r="C18" s="261">
        <v>45214</v>
      </c>
      <c r="D18" s="270" t="s">
        <v>353</v>
      </c>
      <c r="E18" s="271" t="s">
        <v>403</v>
      </c>
      <c r="F18" s="8" t="s">
        <v>582</v>
      </c>
    </row>
    <row r="19" spans="1:6" ht="157.5" x14ac:dyDescent="0.25">
      <c r="A19" s="87">
        <v>12</v>
      </c>
      <c r="B19" s="258" t="s">
        <v>583</v>
      </c>
      <c r="C19" s="259">
        <v>45242</v>
      </c>
      <c r="D19" s="258" t="s">
        <v>584</v>
      </c>
      <c r="E19" s="267"/>
      <c r="F19" s="134" t="s">
        <v>576</v>
      </c>
    </row>
    <row r="20" spans="1:6" ht="45" x14ac:dyDescent="0.25">
      <c r="A20" s="267">
        <v>13</v>
      </c>
      <c r="B20" s="249" t="s">
        <v>585</v>
      </c>
      <c r="C20" s="267" t="s">
        <v>589</v>
      </c>
      <c r="D20" s="134" t="s">
        <v>586</v>
      </c>
      <c r="E20" s="272" t="s">
        <v>588</v>
      </c>
      <c r="F20" s="134" t="s">
        <v>587</v>
      </c>
    </row>
    <row r="21" spans="1:6" ht="47.25" x14ac:dyDescent="0.25">
      <c r="A21" s="267">
        <v>14</v>
      </c>
      <c r="B21" s="264" t="s">
        <v>590</v>
      </c>
      <c r="C21" s="273">
        <v>45284</v>
      </c>
      <c r="D21" s="134" t="s">
        <v>558</v>
      </c>
      <c r="E21" s="267"/>
      <c r="F21" s="134" t="s">
        <v>591</v>
      </c>
    </row>
    <row r="22" spans="1:6" ht="18.75" x14ac:dyDescent="0.3">
      <c r="A22" s="121"/>
      <c r="B22" s="117" t="s">
        <v>63</v>
      </c>
      <c r="C22" s="118"/>
      <c r="D22" s="118"/>
      <c r="E22" s="118"/>
      <c r="F22" s="118"/>
    </row>
    <row r="23" spans="1:6" ht="111.75" customHeight="1" x14ac:dyDescent="0.25">
      <c r="A23" s="267">
        <v>1</v>
      </c>
      <c r="B23" s="249" t="s">
        <v>597</v>
      </c>
      <c r="C23" s="275">
        <v>44989</v>
      </c>
      <c r="D23" s="249" t="s">
        <v>598</v>
      </c>
      <c r="E23" s="260" t="s">
        <v>599</v>
      </c>
      <c r="F23" s="264" t="s">
        <v>600</v>
      </c>
    </row>
    <row r="24" spans="1:6" ht="47.25" x14ac:dyDescent="0.25">
      <c r="A24" s="274">
        <v>2</v>
      </c>
      <c r="B24" s="269" t="s">
        <v>385</v>
      </c>
      <c r="C24" s="276">
        <v>44990</v>
      </c>
      <c r="D24" s="10" t="s">
        <v>601</v>
      </c>
      <c r="E24" s="263" t="s">
        <v>602</v>
      </c>
      <c r="F24" s="262" t="s">
        <v>603</v>
      </c>
    </row>
    <row r="25" spans="1:6" ht="47.25" x14ac:dyDescent="0.25">
      <c r="A25" s="274">
        <v>3</v>
      </c>
      <c r="B25" s="258" t="s">
        <v>604</v>
      </c>
      <c r="C25" s="275">
        <v>45060</v>
      </c>
      <c r="D25" s="264" t="s">
        <v>605</v>
      </c>
      <c r="E25" s="260" t="s">
        <v>388</v>
      </c>
      <c r="F25" s="134" t="s">
        <v>603</v>
      </c>
    </row>
    <row r="26" spans="1:6" ht="111.75" customHeight="1" x14ac:dyDescent="0.25">
      <c r="A26" s="267">
        <v>4</v>
      </c>
      <c r="B26" s="249" t="s">
        <v>401</v>
      </c>
      <c r="C26" s="275">
        <v>45200</v>
      </c>
      <c r="D26" s="249" t="s">
        <v>606</v>
      </c>
      <c r="E26" s="260" t="s">
        <v>402</v>
      </c>
      <c r="F26" s="10" t="s">
        <v>600</v>
      </c>
    </row>
    <row r="27" spans="1:6" ht="37.5" x14ac:dyDescent="0.3">
      <c r="A27" s="121"/>
      <c r="B27" s="123" t="s">
        <v>178</v>
      </c>
      <c r="C27" s="118"/>
      <c r="D27" s="118"/>
      <c r="E27" s="118"/>
      <c r="F27" s="118"/>
    </row>
    <row r="28" spans="1:6" ht="18.75" x14ac:dyDescent="0.3">
      <c r="A28" s="136">
        <v>1</v>
      </c>
      <c r="B28" s="124"/>
      <c r="C28" s="122"/>
      <c r="D28" s="122"/>
      <c r="E28" s="122"/>
      <c r="F28" s="122"/>
    </row>
    <row r="29" spans="1:6" ht="18.75" x14ac:dyDescent="0.25">
      <c r="A29" s="137"/>
      <c r="B29" s="119" t="s">
        <v>215</v>
      </c>
      <c r="C29" s="167"/>
      <c r="D29" s="167"/>
      <c r="E29" s="167"/>
      <c r="F29" s="167"/>
    </row>
    <row r="30" spans="1:6" ht="18.75" x14ac:dyDescent="0.3">
      <c r="A30" s="121"/>
      <c r="B30" s="117" t="s">
        <v>219</v>
      </c>
      <c r="C30" s="118"/>
      <c r="D30" s="118"/>
      <c r="E30" s="118"/>
      <c r="F30" s="118"/>
    </row>
    <row r="31" spans="1:6" ht="18.75" x14ac:dyDescent="0.25">
      <c r="A31" s="87">
        <v>1</v>
      </c>
      <c r="B31" s="277"/>
      <c r="C31" s="277"/>
      <c r="D31" s="277"/>
      <c r="E31" s="277"/>
      <c r="F31" s="277"/>
    </row>
    <row r="32" spans="1:6" ht="19.5" customHeight="1" x14ac:dyDescent="0.3">
      <c r="A32" s="138"/>
      <c r="B32" s="117" t="s">
        <v>218</v>
      </c>
      <c r="C32" s="118"/>
      <c r="D32" s="118"/>
      <c r="E32" s="118"/>
      <c r="F32" s="118"/>
    </row>
    <row r="33" spans="1:6" ht="18.75" x14ac:dyDescent="0.25">
      <c r="A33" s="87">
        <v>1</v>
      </c>
      <c r="B33" s="277"/>
      <c r="C33" s="277"/>
      <c r="D33" s="277"/>
      <c r="E33" s="277"/>
      <c r="F33" s="277"/>
    </row>
    <row r="34" spans="1:6" ht="18.75" x14ac:dyDescent="0.25">
      <c r="A34" s="139">
        <v>10</v>
      </c>
      <c r="B34" s="277"/>
      <c r="C34" s="277"/>
      <c r="D34" s="277"/>
      <c r="E34" s="277"/>
      <c r="F34" s="277"/>
    </row>
    <row r="35" spans="1:6" ht="18.75" x14ac:dyDescent="0.3">
      <c r="A35" s="140"/>
      <c r="B35" s="117" t="s">
        <v>63</v>
      </c>
      <c r="C35" s="118"/>
      <c r="D35" s="118"/>
      <c r="E35" s="118"/>
      <c r="F35" s="118"/>
    </row>
    <row r="36" spans="1:6" ht="63" x14ac:dyDescent="0.25">
      <c r="A36" s="87">
        <v>1</v>
      </c>
      <c r="B36" s="249" t="s">
        <v>443</v>
      </c>
      <c r="C36" s="258" t="s">
        <v>607</v>
      </c>
      <c r="D36" s="134" t="s">
        <v>608</v>
      </c>
      <c r="E36" s="260" t="s">
        <v>446</v>
      </c>
      <c r="F36" s="264" t="s">
        <v>609</v>
      </c>
    </row>
    <row r="37" spans="1:6" ht="110.25" x14ac:dyDescent="0.25">
      <c r="A37" s="267">
        <v>2</v>
      </c>
      <c r="B37" s="258" t="s">
        <v>610</v>
      </c>
      <c r="C37" s="258" t="s">
        <v>607</v>
      </c>
      <c r="D37" s="258" t="s">
        <v>611</v>
      </c>
      <c r="E37" s="268" t="s">
        <v>612</v>
      </c>
      <c r="F37" s="264" t="s">
        <v>613</v>
      </c>
    </row>
    <row r="38" spans="1:6" ht="37.5" x14ac:dyDescent="0.3">
      <c r="A38" s="121"/>
      <c r="B38" s="123" t="s">
        <v>178</v>
      </c>
      <c r="C38" s="118"/>
      <c r="D38" s="118"/>
      <c r="E38" s="118"/>
      <c r="F38" s="118"/>
    </row>
    <row r="39" spans="1:6" ht="18.75" x14ac:dyDescent="0.25">
      <c r="A39" s="87">
        <v>1</v>
      </c>
      <c r="B39" s="50"/>
      <c r="C39" s="50"/>
      <c r="D39" s="50"/>
      <c r="E39" s="50"/>
      <c r="F39" s="50"/>
    </row>
    <row r="40" spans="1:6" ht="18.75" x14ac:dyDescent="0.25">
      <c r="A40" s="137"/>
      <c r="B40" s="120" t="s">
        <v>217</v>
      </c>
      <c r="C40" s="167"/>
      <c r="D40" s="167"/>
      <c r="E40" s="167"/>
      <c r="F40" s="167"/>
    </row>
    <row r="41" spans="1:6" ht="18.75" x14ac:dyDescent="0.3">
      <c r="A41" s="121"/>
      <c r="B41" s="117" t="s">
        <v>219</v>
      </c>
      <c r="C41" s="118"/>
      <c r="D41" s="118"/>
      <c r="E41" s="118"/>
      <c r="F41" s="118"/>
    </row>
    <row r="42" spans="1:6" ht="18.75" x14ac:dyDescent="0.25">
      <c r="A42" s="87">
        <v>1</v>
      </c>
      <c r="B42" s="51"/>
      <c r="C42" s="51"/>
      <c r="D42" s="51"/>
      <c r="E42" s="51"/>
      <c r="F42" s="51"/>
    </row>
    <row r="43" spans="1:6" ht="18.75" x14ac:dyDescent="0.3">
      <c r="A43" s="121"/>
      <c r="B43" s="117" t="s">
        <v>218</v>
      </c>
      <c r="C43" s="118"/>
      <c r="D43" s="118"/>
      <c r="E43" s="118"/>
      <c r="F43" s="118"/>
    </row>
    <row r="44" spans="1:6" ht="157.5" x14ac:dyDescent="0.25">
      <c r="A44" s="246">
        <v>1</v>
      </c>
      <c r="B44" s="284" t="s">
        <v>614</v>
      </c>
      <c r="C44" s="285" t="s">
        <v>615</v>
      </c>
      <c r="D44" s="284" t="s">
        <v>616</v>
      </c>
      <c r="E44" s="248" t="s">
        <v>617</v>
      </c>
      <c r="F44" s="284" t="s">
        <v>563</v>
      </c>
    </row>
    <row r="45" spans="1:6" ht="157.5" customHeight="1" x14ac:dyDescent="0.25">
      <c r="A45" s="247">
        <v>2</v>
      </c>
      <c r="B45" s="286" t="s">
        <v>618</v>
      </c>
      <c r="C45" s="287" t="s">
        <v>619</v>
      </c>
      <c r="D45" s="288" t="s">
        <v>620</v>
      </c>
      <c r="E45" s="289" t="s">
        <v>621</v>
      </c>
      <c r="F45" s="290" t="s">
        <v>563</v>
      </c>
    </row>
    <row r="46" spans="1:6" ht="161.25" customHeight="1" x14ac:dyDescent="0.25">
      <c r="A46" s="246">
        <v>3</v>
      </c>
      <c r="B46" s="291" t="s">
        <v>495</v>
      </c>
      <c r="C46" s="285" t="s">
        <v>622</v>
      </c>
      <c r="D46" s="284" t="s">
        <v>497</v>
      </c>
      <c r="E46" s="248" t="s">
        <v>498</v>
      </c>
      <c r="F46" s="284" t="s">
        <v>576</v>
      </c>
    </row>
    <row r="47" spans="1:6" ht="18.75" customHeight="1" x14ac:dyDescent="0.25">
      <c r="A47" s="87">
        <v>12</v>
      </c>
      <c r="B47" s="292"/>
      <c r="C47" s="292"/>
      <c r="D47" s="292"/>
      <c r="E47" s="292"/>
      <c r="F47" s="292"/>
    </row>
    <row r="48" spans="1:6" ht="18" customHeight="1" x14ac:dyDescent="0.25">
      <c r="A48" s="121"/>
      <c r="B48" s="278" t="s">
        <v>63</v>
      </c>
      <c r="C48" s="279"/>
      <c r="D48" s="280"/>
      <c r="E48" s="280"/>
      <c r="F48" s="279"/>
    </row>
    <row r="49" spans="1:6" ht="23.25" customHeight="1" x14ac:dyDescent="0.25">
      <c r="A49" s="136">
        <v>1</v>
      </c>
      <c r="B49" s="292"/>
      <c r="C49" s="292"/>
      <c r="D49" s="292"/>
      <c r="E49" s="292"/>
      <c r="F49" s="292"/>
    </row>
    <row r="50" spans="1:6" ht="37.5" x14ac:dyDescent="0.25">
      <c r="A50" s="140"/>
      <c r="B50" s="281" t="s">
        <v>178</v>
      </c>
      <c r="C50" s="279"/>
      <c r="D50" s="279"/>
      <c r="E50" s="279"/>
      <c r="F50" s="279"/>
    </row>
    <row r="51" spans="1:6" ht="18.75" x14ac:dyDescent="0.25">
      <c r="A51" s="136">
        <v>1</v>
      </c>
      <c r="B51" s="282"/>
      <c r="C51" s="283"/>
      <c r="D51" s="283"/>
      <c r="E51" s="283"/>
      <c r="F51" s="283"/>
    </row>
    <row r="52" spans="1:6" ht="18.75" x14ac:dyDescent="0.25">
      <c r="A52" s="137"/>
      <c r="B52" s="293" t="s">
        <v>213</v>
      </c>
      <c r="C52" s="293"/>
      <c r="D52" s="293"/>
      <c r="E52" s="293"/>
      <c r="F52" s="293"/>
    </row>
    <row r="53" spans="1:6" ht="18.75" x14ac:dyDescent="0.25">
      <c r="A53" s="121"/>
      <c r="B53" s="278" t="s">
        <v>219</v>
      </c>
      <c r="C53" s="279"/>
      <c r="D53" s="279"/>
      <c r="E53" s="279"/>
      <c r="F53" s="279"/>
    </row>
    <row r="54" spans="1:6" ht="18.75" x14ac:dyDescent="0.25">
      <c r="A54" s="87">
        <v>2</v>
      </c>
      <c r="B54" s="296"/>
      <c r="C54" s="296"/>
      <c r="D54" s="296"/>
      <c r="E54" s="296"/>
      <c r="F54" s="296"/>
    </row>
    <row r="55" spans="1:6" ht="18.75" x14ac:dyDescent="0.25">
      <c r="A55" s="121"/>
      <c r="B55" s="278" t="s">
        <v>218</v>
      </c>
      <c r="C55" s="279"/>
      <c r="D55" s="279"/>
      <c r="E55" s="279"/>
      <c r="F55" s="279"/>
    </row>
    <row r="56" spans="1:6" ht="53.25" customHeight="1" x14ac:dyDescent="0.25">
      <c r="A56" s="245">
        <v>1</v>
      </c>
      <c r="B56" s="294" t="s">
        <v>526</v>
      </c>
      <c r="C56" s="295">
        <v>45042</v>
      </c>
      <c r="D56" s="294" t="s">
        <v>570</v>
      </c>
      <c r="E56" s="248" t="s">
        <v>623</v>
      </c>
      <c r="F56" s="284" t="s">
        <v>572</v>
      </c>
    </row>
    <row r="57" spans="1:6" ht="18.75" x14ac:dyDescent="0.25">
      <c r="A57" s="121"/>
      <c r="B57" s="116" t="s">
        <v>63</v>
      </c>
      <c r="C57" s="168"/>
      <c r="D57" s="168"/>
      <c r="E57" s="168"/>
      <c r="F57" s="168"/>
    </row>
    <row r="58" spans="1:6" ht="18.75" x14ac:dyDescent="0.25">
      <c r="A58" s="136">
        <v>1</v>
      </c>
      <c r="B58" s="51"/>
      <c r="C58" s="51"/>
      <c r="D58" s="51"/>
      <c r="E58" s="51"/>
      <c r="F58" s="51"/>
    </row>
    <row r="59" spans="1:6" ht="37.5" x14ac:dyDescent="0.3">
      <c r="A59" s="121"/>
      <c r="B59" s="123" t="s">
        <v>178</v>
      </c>
      <c r="C59" s="118"/>
      <c r="D59" s="118"/>
      <c r="E59" s="118"/>
      <c r="F59" s="118"/>
    </row>
    <row r="60" spans="1:6" ht="18.75" x14ac:dyDescent="0.3">
      <c r="A60" s="136">
        <v>1</v>
      </c>
      <c r="B60" s="52"/>
      <c r="C60" s="122"/>
      <c r="D60" s="122"/>
      <c r="E60" s="122"/>
      <c r="F60" s="122"/>
    </row>
    <row r="61" spans="1:6" ht="18.75" x14ac:dyDescent="0.25">
      <c r="A61" s="5"/>
      <c r="B61" s="5"/>
      <c r="C61" s="5"/>
      <c r="D61" s="5"/>
      <c r="E61" s="5"/>
      <c r="F61" s="5"/>
    </row>
    <row r="62" spans="1:6" ht="18.75" x14ac:dyDescent="0.25">
      <c r="A62" s="5"/>
      <c r="B62" s="5"/>
      <c r="C62" s="5"/>
      <c r="D62" s="5"/>
      <c r="E62" s="5"/>
      <c r="F62" s="5"/>
    </row>
  </sheetData>
  <sheetProtection sort="0" autoFilter="0" pivotTables="0"/>
  <mergeCells count="1">
    <mergeCell ref="A1:F1"/>
  </mergeCells>
  <hyperlinks>
    <hyperlink ref="E8" r:id="rId1" display="https://detinso.ru/calen_detail.php?ELEMENT_ID=9367" xr:uid="{00000000-0004-0000-0900-000000000000}"/>
    <hyperlink ref="E9" r:id="rId2" xr:uid="{00000000-0004-0000-0900-000001000000}"/>
    <hyperlink ref="E10" r:id="rId3" xr:uid="{00000000-0004-0000-0900-000002000000}"/>
    <hyperlink ref="E11" r:id="rId4" display="https://detinso.ru/calen_detail.php?ELEMENT_ID=9479" xr:uid="{00000000-0004-0000-0900-000003000000}"/>
    <hyperlink ref="E12" r:id="rId5" xr:uid="{00000000-0004-0000-0900-000004000000}"/>
    <hyperlink ref="E13" r:id="rId6" xr:uid="{00000000-0004-0000-0900-000005000000}"/>
    <hyperlink ref="E14" r:id="rId7" xr:uid="{00000000-0004-0000-0900-000006000000}"/>
    <hyperlink ref="E17" r:id="rId8" xr:uid="{00000000-0004-0000-0900-000007000000}"/>
    <hyperlink ref="E18" r:id="rId9" xr:uid="{00000000-0004-0000-0900-000008000000}"/>
    <hyperlink ref="E20" r:id="rId10" xr:uid="{00000000-0004-0000-0900-000009000000}"/>
    <hyperlink ref="E6" r:id="rId11" xr:uid="{00000000-0004-0000-0900-00000A000000}"/>
    <hyperlink ref="E7" r:id="rId12" xr:uid="{00000000-0004-0000-0900-00000B000000}"/>
    <hyperlink ref="E23" r:id="rId13" xr:uid="{00000000-0004-0000-0900-00000C000000}"/>
    <hyperlink ref="E24" r:id="rId14" display="https://vk.com/wall-192361470_281" xr:uid="{00000000-0004-0000-0900-00000D000000}"/>
    <hyperlink ref="E25" r:id="rId15" xr:uid="{00000000-0004-0000-0900-00000E000000}"/>
    <hyperlink ref="E26" r:id="rId16" xr:uid="{00000000-0004-0000-0900-00000F000000}"/>
    <hyperlink ref="E36" r:id="rId17" xr:uid="{00000000-0004-0000-0900-000010000000}"/>
    <hyperlink ref="E37" r:id="rId18" xr:uid="{00000000-0004-0000-0900-000011000000}"/>
    <hyperlink ref="E44" r:id="rId19" xr:uid="{00000000-0004-0000-0900-000012000000}"/>
    <hyperlink ref="E45" r:id="rId20" xr:uid="{00000000-0004-0000-0900-000013000000}"/>
    <hyperlink ref="E46" r:id="rId21" xr:uid="{00000000-0004-0000-0900-000014000000}"/>
    <hyperlink ref="E56" r:id="rId22" xr:uid="{00000000-0004-0000-0900-000015000000}"/>
  </hyperlinks>
  <pageMargins left="0.7" right="0.7" top="0.75" bottom="0.75" header="0.3" footer="0.3"/>
  <pageSetup paperSize="9" orientation="landscape"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view="pageBreakPreview" zoomScale="90" zoomScaleSheetLayoutView="90" workbookViewId="0">
      <selection activeCell="C8" sqref="C8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402" t="s">
        <v>127</v>
      </c>
      <c r="B1" s="402"/>
      <c r="C1" s="402"/>
      <c r="D1" s="402"/>
      <c r="E1" s="402"/>
    </row>
    <row r="2" spans="1:5" ht="94.5" customHeight="1" x14ac:dyDescent="0.25">
      <c r="A2" s="23" t="s">
        <v>128</v>
      </c>
      <c r="B2" s="23" t="s">
        <v>129</v>
      </c>
      <c r="C2" s="23" t="s">
        <v>130</v>
      </c>
      <c r="D2" s="23" t="s">
        <v>131</v>
      </c>
      <c r="E2" s="23" t="s">
        <v>132</v>
      </c>
    </row>
    <row r="3" spans="1:5" ht="56.25" x14ac:dyDescent="0.3">
      <c r="A3" s="57" t="s">
        <v>133</v>
      </c>
      <c r="B3" s="49">
        <v>31</v>
      </c>
      <c r="C3" s="19">
        <v>30</v>
      </c>
      <c r="D3" s="19">
        <v>1</v>
      </c>
      <c r="E3" s="19">
        <v>31</v>
      </c>
    </row>
    <row r="4" spans="1:5" ht="75" x14ac:dyDescent="0.3">
      <c r="A4" s="57" t="s">
        <v>134</v>
      </c>
      <c r="B4" s="49">
        <v>8</v>
      </c>
      <c r="C4" s="19">
        <v>3</v>
      </c>
      <c r="D4" s="19">
        <v>1</v>
      </c>
      <c r="E4" s="19">
        <v>4</v>
      </c>
    </row>
    <row r="5" spans="1:5" ht="112.5" x14ac:dyDescent="0.3">
      <c r="A5" s="57" t="s">
        <v>201</v>
      </c>
      <c r="B5" s="97">
        <v>4</v>
      </c>
      <c r="C5" s="97">
        <f>C6+C7+C8+C9</f>
        <v>0</v>
      </c>
      <c r="D5" s="97">
        <f>D6+D7+D8+D9</f>
        <v>0</v>
      </c>
      <c r="E5" s="97">
        <f>E6+E7+E8+E9</f>
        <v>0</v>
      </c>
    </row>
    <row r="6" spans="1:5" ht="24" customHeight="1" x14ac:dyDescent="0.3">
      <c r="A6" s="57" t="s">
        <v>238</v>
      </c>
      <c r="B6" s="49">
        <v>0</v>
      </c>
      <c r="C6" s="19">
        <v>0</v>
      </c>
      <c r="D6" s="19">
        <v>0</v>
      </c>
      <c r="E6" s="19">
        <v>0</v>
      </c>
    </row>
    <row r="7" spans="1:5" ht="37.5" x14ac:dyDescent="0.3">
      <c r="A7" s="57" t="s">
        <v>135</v>
      </c>
      <c r="B7" s="49">
        <v>0</v>
      </c>
      <c r="C7" s="19">
        <v>0</v>
      </c>
      <c r="D7" s="19">
        <v>0</v>
      </c>
      <c r="E7" s="19">
        <v>0</v>
      </c>
    </row>
    <row r="8" spans="1:5" ht="56.25" x14ac:dyDescent="0.3">
      <c r="A8" s="57" t="s">
        <v>136</v>
      </c>
      <c r="B8" s="49">
        <v>0</v>
      </c>
      <c r="C8" s="19">
        <v>0</v>
      </c>
      <c r="D8" s="19">
        <v>0</v>
      </c>
      <c r="E8" s="19">
        <v>0</v>
      </c>
    </row>
    <row r="9" spans="1:5" ht="56.25" x14ac:dyDescent="0.3">
      <c r="A9" s="57" t="s">
        <v>137</v>
      </c>
      <c r="B9" s="49">
        <v>0</v>
      </c>
      <c r="C9" s="19">
        <v>0</v>
      </c>
      <c r="D9" s="19">
        <v>0</v>
      </c>
      <c r="E9" s="19">
        <v>0</v>
      </c>
    </row>
    <row r="10" spans="1:5" ht="18.75" x14ac:dyDescent="0.25">
      <c r="A10" s="58" t="s">
        <v>82</v>
      </c>
      <c r="B10" s="88">
        <f>B9+B8+B7+B6+B5+B3+B4</f>
        <v>43</v>
      </c>
      <c r="C10" s="88">
        <f>C9+C8+C7+C6+C5+C4+C3</f>
        <v>33</v>
      </c>
      <c r="D10" s="88">
        <f>D9+D8+D7+D6+D5+D4+D3</f>
        <v>2</v>
      </c>
      <c r="E10" s="88">
        <f>E9+E8+E7+E6+E5+E4+E3</f>
        <v>35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1"/>
  <sheetViews>
    <sheetView tabSelected="1" topLeftCell="A94" zoomScale="82" zoomScaleNormal="82" zoomScaleSheetLayoutView="100" workbookViewId="0">
      <selection activeCell="A101" sqref="A101:A102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401" t="s">
        <v>138</v>
      </c>
      <c r="B1" s="473"/>
      <c r="C1" s="473"/>
      <c r="D1" s="473"/>
      <c r="E1" s="473"/>
    </row>
    <row r="2" spans="1:5" ht="90.75" customHeight="1" x14ac:dyDescent="0.25">
      <c r="A2" s="23" t="s">
        <v>84</v>
      </c>
      <c r="B2" s="23" t="s">
        <v>242</v>
      </c>
      <c r="C2" s="23" t="s">
        <v>244</v>
      </c>
      <c r="D2" s="23" t="s">
        <v>258</v>
      </c>
      <c r="E2" s="23" t="s">
        <v>139</v>
      </c>
    </row>
    <row r="3" spans="1:5" ht="18.75" x14ac:dyDescent="0.25">
      <c r="A3" s="114" t="s">
        <v>202</v>
      </c>
      <c r="B3" s="115"/>
      <c r="C3" s="114"/>
      <c r="D3" s="114"/>
      <c r="E3" s="115"/>
    </row>
    <row r="4" spans="1:5" ht="15.75" x14ac:dyDescent="0.25">
      <c r="A4" s="133"/>
      <c r="B4" s="135"/>
      <c r="C4" s="135"/>
      <c r="D4" s="135"/>
      <c r="E4" s="133"/>
    </row>
    <row r="5" spans="1:5" ht="18.75" x14ac:dyDescent="0.25">
      <c r="A5" s="60"/>
      <c r="B5" s="50"/>
      <c r="C5" s="60"/>
      <c r="D5" s="60"/>
      <c r="E5" s="50"/>
    </row>
    <row r="6" spans="1:5" ht="18.75" x14ac:dyDescent="0.25">
      <c r="A6" s="114" t="s">
        <v>112</v>
      </c>
      <c r="B6" s="125"/>
      <c r="C6" s="114"/>
      <c r="D6" s="114"/>
      <c r="E6" s="115"/>
    </row>
    <row r="7" spans="1:5" ht="15.75" customHeight="1" x14ac:dyDescent="0.25">
      <c r="A7" s="474" t="s">
        <v>291</v>
      </c>
      <c r="B7" s="475" t="s">
        <v>322</v>
      </c>
      <c r="C7" s="478" t="s">
        <v>292</v>
      </c>
      <c r="D7" s="196"/>
      <c r="E7" s="196" t="s">
        <v>294</v>
      </c>
    </row>
    <row r="8" spans="1:5" ht="31.5" x14ac:dyDescent="0.25">
      <c r="A8" s="465"/>
      <c r="B8" s="476"/>
      <c r="C8" s="421"/>
      <c r="D8" s="196" t="s">
        <v>293</v>
      </c>
      <c r="E8" s="196" t="s">
        <v>295</v>
      </c>
    </row>
    <row r="9" spans="1:5" ht="16.5" thickBot="1" x14ac:dyDescent="0.3">
      <c r="A9" s="466"/>
      <c r="B9" s="477"/>
      <c r="C9" s="408"/>
      <c r="D9" s="201"/>
      <c r="E9" s="197" t="s">
        <v>296</v>
      </c>
    </row>
    <row r="10" spans="1:5" ht="15.75" customHeight="1" x14ac:dyDescent="0.25">
      <c r="A10" s="464" t="s">
        <v>297</v>
      </c>
      <c r="B10" s="479" t="s">
        <v>323</v>
      </c>
      <c r="C10" s="407" t="s">
        <v>298</v>
      </c>
      <c r="D10" s="464" t="s">
        <v>299</v>
      </c>
      <c r="E10" s="196" t="s">
        <v>300</v>
      </c>
    </row>
    <row r="11" spans="1:5" ht="15.75" customHeight="1" x14ac:dyDescent="0.25">
      <c r="A11" s="465"/>
      <c r="B11" s="476"/>
      <c r="C11" s="421"/>
      <c r="D11" s="465"/>
      <c r="E11" s="196" t="s">
        <v>301</v>
      </c>
    </row>
    <row r="12" spans="1:5" ht="15.75" customHeight="1" x14ac:dyDescent="0.25">
      <c r="A12" s="465"/>
      <c r="B12" s="476"/>
      <c r="C12" s="421"/>
      <c r="D12" s="465"/>
      <c r="E12" s="196" t="s">
        <v>296</v>
      </c>
    </row>
    <row r="13" spans="1:5" ht="15.75" customHeight="1" thickBot="1" x14ac:dyDescent="0.3">
      <c r="A13" s="466"/>
      <c r="B13" s="477"/>
      <c r="C13" s="408"/>
      <c r="D13" s="466"/>
      <c r="E13" s="197"/>
    </row>
    <row r="14" spans="1:5" ht="39" customHeight="1" thickBot="1" x14ac:dyDescent="0.3">
      <c r="A14" s="253" t="s">
        <v>302</v>
      </c>
      <c r="B14" s="200">
        <v>45046</v>
      </c>
      <c r="C14" s="229" t="s">
        <v>303</v>
      </c>
      <c r="D14" s="197" t="s">
        <v>304</v>
      </c>
      <c r="E14" s="197" t="s">
        <v>305</v>
      </c>
    </row>
    <row r="15" spans="1:5" ht="47.25" customHeight="1" x14ac:dyDescent="0.25">
      <c r="A15" s="458" t="s">
        <v>306</v>
      </c>
      <c r="B15" s="480">
        <v>45055</v>
      </c>
      <c r="C15" s="417" t="s">
        <v>533</v>
      </c>
      <c r="D15" s="460" t="s">
        <v>307</v>
      </c>
      <c r="E15" s="464" t="s">
        <v>305</v>
      </c>
    </row>
    <row r="16" spans="1:5" ht="15.75" customHeight="1" thickBot="1" x14ac:dyDescent="0.3">
      <c r="A16" s="459"/>
      <c r="B16" s="481"/>
      <c r="C16" s="419"/>
      <c r="D16" s="461"/>
      <c r="E16" s="466"/>
    </row>
    <row r="17" spans="1:5" ht="31.5" customHeight="1" x14ac:dyDescent="0.25">
      <c r="A17" s="464" t="s">
        <v>308</v>
      </c>
      <c r="B17" s="426">
        <v>44935</v>
      </c>
      <c r="C17" s="417" t="s">
        <v>309</v>
      </c>
      <c r="D17" s="460" t="s">
        <v>310</v>
      </c>
      <c r="E17" s="199" t="s">
        <v>311</v>
      </c>
    </row>
    <row r="18" spans="1:5" ht="15.75" customHeight="1" x14ac:dyDescent="0.25">
      <c r="A18" s="465"/>
      <c r="B18" s="427"/>
      <c r="C18" s="418"/>
      <c r="D18" s="463"/>
      <c r="E18" s="196" t="s">
        <v>312</v>
      </c>
    </row>
    <row r="19" spans="1:5" ht="15.75" customHeight="1" thickBot="1" x14ac:dyDescent="0.3">
      <c r="A19" s="466"/>
      <c r="B19" s="428"/>
      <c r="C19" s="419"/>
      <c r="D19" s="461"/>
      <c r="E19" s="197"/>
    </row>
    <row r="20" spans="1:5" ht="34.5" customHeight="1" x14ac:dyDescent="0.25">
      <c r="A20" s="464" t="s">
        <v>313</v>
      </c>
      <c r="B20" s="417" t="s">
        <v>324</v>
      </c>
      <c r="C20" s="235" t="s">
        <v>534</v>
      </c>
      <c r="D20" s="458" t="s">
        <v>315</v>
      </c>
      <c r="E20" s="196" t="s">
        <v>316</v>
      </c>
    </row>
    <row r="21" spans="1:5" ht="15.75" customHeight="1" x14ac:dyDescent="0.25">
      <c r="A21" s="465"/>
      <c r="B21" s="418"/>
      <c r="C21" s="235" t="s">
        <v>314</v>
      </c>
      <c r="D21" s="462"/>
      <c r="E21" s="196" t="s">
        <v>317</v>
      </c>
    </row>
    <row r="22" spans="1:5" ht="15.75" customHeight="1" thickBot="1" x14ac:dyDescent="0.3">
      <c r="A22" s="466"/>
      <c r="B22" s="419"/>
      <c r="C22" s="229"/>
      <c r="D22" s="459"/>
      <c r="E22" s="197" t="s">
        <v>318</v>
      </c>
    </row>
    <row r="23" spans="1:5" ht="31.5" customHeight="1" x14ac:dyDescent="0.25">
      <c r="A23" s="464" t="s">
        <v>319</v>
      </c>
      <c r="B23" s="417" t="s">
        <v>325</v>
      </c>
      <c r="C23" s="417" t="s">
        <v>535</v>
      </c>
      <c r="D23" s="460" t="s">
        <v>320</v>
      </c>
      <c r="E23" s="464" t="s">
        <v>321</v>
      </c>
    </row>
    <row r="24" spans="1:5" ht="15.75" customHeight="1" thickBot="1" x14ac:dyDescent="0.3">
      <c r="A24" s="466"/>
      <c r="B24" s="419"/>
      <c r="C24" s="419"/>
      <c r="D24" s="461"/>
      <c r="E24" s="466"/>
    </row>
    <row r="25" spans="1:5" ht="19.5" customHeight="1" thickBot="1" x14ac:dyDescent="0.3">
      <c r="A25" s="191" t="s">
        <v>216</v>
      </c>
      <c r="B25" s="227"/>
      <c r="C25" s="238"/>
      <c r="D25" s="190"/>
      <c r="E25" s="190"/>
    </row>
    <row r="26" spans="1:5" ht="51.75" customHeight="1" thickBot="1" x14ac:dyDescent="0.3">
      <c r="A26" s="202" t="s">
        <v>326</v>
      </c>
      <c r="B26" s="228">
        <v>44933</v>
      </c>
      <c r="C26" s="236" t="s">
        <v>327</v>
      </c>
      <c r="D26" s="203" t="s">
        <v>328</v>
      </c>
      <c r="E26" s="203" t="s">
        <v>305</v>
      </c>
    </row>
    <row r="27" spans="1:5" ht="66" customHeight="1" thickBot="1" x14ac:dyDescent="0.3">
      <c r="A27" s="250" t="s">
        <v>329</v>
      </c>
      <c r="B27" s="229" t="s">
        <v>330</v>
      </c>
      <c r="C27" s="229" t="s">
        <v>331</v>
      </c>
      <c r="D27" s="224" t="s">
        <v>332</v>
      </c>
      <c r="E27" s="197" t="s">
        <v>333</v>
      </c>
    </row>
    <row r="28" spans="1:5" ht="61.5" customHeight="1" x14ac:dyDescent="0.25">
      <c r="A28" s="458" t="s">
        <v>334</v>
      </c>
      <c r="B28" s="450">
        <v>44948</v>
      </c>
      <c r="C28" s="417" t="s">
        <v>536</v>
      </c>
      <c r="D28" s="458" t="s">
        <v>335</v>
      </c>
      <c r="E28" s="196" t="s">
        <v>311</v>
      </c>
    </row>
    <row r="29" spans="1:5" ht="16.5" customHeight="1" x14ac:dyDescent="0.25">
      <c r="A29" s="462"/>
      <c r="B29" s="454"/>
      <c r="C29" s="418"/>
      <c r="D29" s="462"/>
      <c r="E29" s="196" t="s">
        <v>301</v>
      </c>
    </row>
    <row r="30" spans="1:5" ht="16.5" customHeight="1" thickBot="1" x14ac:dyDescent="0.3">
      <c r="A30" s="459"/>
      <c r="B30" s="451"/>
      <c r="C30" s="419"/>
      <c r="D30" s="459"/>
      <c r="E30" s="197" t="s">
        <v>336</v>
      </c>
    </row>
    <row r="31" spans="1:5" ht="30.75" customHeight="1" x14ac:dyDescent="0.25">
      <c r="A31" s="252" t="s">
        <v>337</v>
      </c>
      <c r="B31" s="450">
        <v>44954</v>
      </c>
      <c r="C31" s="417" t="s">
        <v>339</v>
      </c>
      <c r="D31" s="460" t="s">
        <v>340</v>
      </c>
      <c r="E31" s="204" t="s">
        <v>311</v>
      </c>
    </row>
    <row r="32" spans="1:5" ht="16.5" customHeight="1" thickBot="1" x14ac:dyDescent="0.3">
      <c r="A32" s="250" t="s">
        <v>338</v>
      </c>
      <c r="B32" s="451"/>
      <c r="C32" s="419"/>
      <c r="D32" s="461"/>
      <c r="E32" s="205" t="s">
        <v>333</v>
      </c>
    </row>
    <row r="33" spans="1:5" ht="16.5" customHeight="1" x14ac:dyDescent="0.25">
      <c r="A33" s="464" t="s">
        <v>341</v>
      </c>
      <c r="B33" s="426">
        <v>44954</v>
      </c>
      <c r="C33" s="237" t="s">
        <v>342</v>
      </c>
      <c r="D33" s="464" t="s">
        <v>344</v>
      </c>
      <c r="E33" s="196" t="s">
        <v>311</v>
      </c>
    </row>
    <row r="34" spans="1:5" ht="33" customHeight="1" x14ac:dyDescent="0.25">
      <c r="A34" s="465"/>
      <c r="B34" s="427"/>
      <c r="C34" s="237" t="s">
        <v>343</v>
      </c>
      <c r="D34" s="465"/>
      <c r="E34" s="196" t="s">
        <v>295</v>
      </c>
    </row>
    <row r="35" spans="1:5" ht="16.5" customHeight="1" thickBot="1" x14ac:dyDescent="0.3">
      <c r="A35" s="466"/>
      <c r="B35" s="428"/>
      <c r="C35" s="229"/>
      <c r="D35" s="466"/>
      <c r="E35" s="197" t="s">
        <v>345</v>
      </c>
    </row>
    <row r="36" spans="1:5" ht="30.75" customHeight="1" x14ac:dyDescent="0.25">
      <c r="A36" s="464" t="s">
        <v>346</v>
      </c>
      <c r="B36" s="450">
        <v>44955</v>
      </c>
      <c r="C36" s="417" t="s">
        <v>347</v>
      </c>
      <c r="D36" s="458" t="s">
        <v>344</v>
      </c>
      <c r="E36" s="196" t="s">
        <v>316</v>
      </c>
    </row>
    <row r="37" spans="1:5" ht="34.5" customHeight="1" thickBot="1" x14ac:dyDescent="0.3">
      <c r="A37" s="466"/>
      <c r="B37" s="451"/>
      <c r="C37" s="419"/>
      <c r="D37" s="459"/>
      <c r="E37" s="197" t="s">
        <v>333</v>
      </c>
    </row>
    <row r="38" spans="1:5" ht="16.5" customHeight="1" x14ac:dyDescent="0.25">
      <c r="A38" s="464" t="s">
        <v>352</v>
      </c>
      <c r="B38" s="450">
        <v>44962</v>
      </c>
      <c r="C38" s="417" t="s">
        <v>353</v>
      </c>
      <c r="D38" s="458" t="s">
        <v>354</v>
      </c>
      <c r="E38" s="196" t="s">
        <v>311</v>
      </c>
    </row>
    <row r="39" spans="1:5" ht="16.5" customHeight="1" x14ac:dyDescent="0.25">
      <c r="A39" s="465"/>
      <c r="B39" s="454"/>
      <c r="C39" s="418"/>
      <c r="D39" s="462"/>
      <c r="E39" s="196" t="s">
        <v>295</v>
      </c>
    </row>
    <row r="40" spans="1:5" ht="16.5" customHeight="1" thickBot="1" x14ac:dyDescent="0.3">
      <c r="A40" s="466"/>
      <c r="B40" s="451"/>
      <c r="C40" s="419"/>
      <c r="D40" s="459"/>
      <c r="E40" s="197" t="s">
        <v>345</v>
      </c>
    </row>
    <row r="41" spans="1:5" ht="30.75" customHeight="1" x14ac:dyDescent="0.25">
      <c r="A41" s="464" t="s">
        <v>355</v>
      </c>
      <c r="B41" s="450">
        <v>44962</v>
      </c>
      <c r="C41" s="417" t="s">
        <v>356</v>
      </c>
      <c r="D41" s="458" t="s">
        <v>357</v>
      </c>
      <c r="E41" s="196" t="s">
        <v>316</v>
      </c>
    </row>
    <row r="42" spans="1:5" ht="16.5" customHeight="1" thickBot="1" x14ac:dyDescent="0.3">
      <c r="A42" s="466"/>
      <c r="B42" s="451"/>
      <c r="C42" s="419"/>
      <c r="D42" s="459"/>
      <c r="E42" s="197" t="s">
        <v>358</v>
      </c>
    </row>
    <row r="43" spans="1:5" ht="16.5" customHeight="1" x14ac:dyDescent="0.25">
      <c r="A43" s="464" t="s">
        <v>359</v>
      </c>
      <c r="B43" s="450">
        <v>44969</v>
      </c>
      <c r="C43" s="417" t="s">
        <v>339</v>
      </c>
      <c r="D43" s="458" t="s">
        <v>360</v>
      </c>
      <c r="E43" s="196" t="s">
        <v>316</v>
      </c>
    </row>
    <row r="44" spans="1:5" ht="16.5" customHeight="1" x14ac:dyDescent="0.25">
      <c r="A44" s="465"/>
      <c r="B44" s="454"/>
      <c r="C44" s="418"/>
      <c r="D44" s="462"/>
      <c r="E44" s="196" t="s">
        <v>295</v>
      </c>
    </row>
    <row r="45" spans="1:5" ht="33" customHeight="1" thickBot="1" x14ac:dyDescent="0.3">
      <c r="A45" s="466"/>
      <c r="B45" s="451"/>
      <c r="C45" s="419"/>
      <c r="D45" s="459"/>
      <c r="E45" s="197" t="s">
        <v>318</v>
      </c>
    </row>
    <row r="46" spans="1:5" ht="16.5" customHeight="1" x14ac:dyDescent="0.25">
      <c r="A46" s="464" t="s">
        <v>361</v>
      </c>
      <c r="B46" s="450">
        <v>44969</v>
      </c>
      <c r="C46" s="235"/>
      <c r="D46" s="458" t="s">
        <v>365</v>
      </c>
      <c r="E46" s="196" t="s">
        <v>366</v>
      </c>
    </row>
    <row r="47" spans="1:5" ht="16.5" customHeight="1" x14ac:dyDescent="0.25">
      <c r="A47" s="465"/>
      <c r="B47" s="454"/>
      <c r="C47" s="237" t="s">
        <v>362</v>
      </c>
      <c r="D47" s="462"/>
      <c r="E47" s="196" t="s">
        <v>367</v>
      </c>
    </row>
    <row r="48" spans="1:5" ht="16.5" customHeight="1" x14ac:dyDescent="0.25">
      <c r="A48" s="465"/>
      <c r="B48" s="454"/>
      <c r="C48" s="237" t="s">
        <v>363</v>
      </c>
      <c r="D48" s="462"/>
      <c r="E48" s="196" t="s">
        <v>368</v>
      </c>
    </row>
    <row r="49" spans="1:5" ht="16.5" customHeight="1" thickBot="1" x14ac:dyDescent="0.3">
      <c r="A49" s="466"/>
      <c r="B49" s="451"/>
      <c r="C49" s="234" t="s">
        <v>364</v>
      </c>
      <c r="D49" s="459"/>
      <c r="E49" s="201"/>
    </row>
    <row r="50" spans="1:5" ht="51" customHeight="1" thickBot="1" x14ac:dyDescent="0.3">
      <c r="A50" s="250" t="s">
        <v>369</v>
      </c>
      <c r="B50" s="230">
        <v>44975</v>
      </c>
      <c r="C50" s="229" t="s">
        <v>327</v>
      </c>
      <c r="D50" s="198" t="s">
        <v>370</v>
      </c>
      <c r="E50" s="198" t="s">
        <v>318</v>
      </c>
    </row>
    <row r="51" spans="1:5" ht="21.75" customHeight="1" x14ac:dyDescent="0.25">
      <c r="A51" s="467" t="s">
        <v>371</v>
      </c>
      <c r="B51" s="426">
        <v>44989</v>
      </c>
      <c r="C51" s="407" t="s">
        <v>384</v>
      </c>
      <c r="D51" s="470" t="s">
        <v>372</v>
      </c>
      <c r="E51" s="206" t="s">
        <v>311</v>
      </c>
    </row>
    <row r="52" spans="1:5" ht="22.5" customHeight="1" x14ac:dyDescent="0.25">
      <c r="A52" s="468"/>
      <c r="B52" s="427"/>
      <c r="C52" s="421"/>
      <c r="D52" s="471"/>
      <c r="E52" s="199" t="s">
        <v>373</v>
      </c>
    </row>
    <row r="53" spans="1:5" ht="22.5" customHeight="1" thickBot="1" x14ac:dyDescent="0.3">
      <c r="A53" s="469"/>
      <c r="B53" s="428"/>
      <c r="C53" s="408"/>
      <c r="D53" s="472"/>
      <c r="E53" s="198" t="s">
        <v>318</v>
      </c>
    </row>
    <row r="54" spans="1:5" ht="30.75" customHeight="1" x14ac:dyDescent="0.25">
      <c r="A54" s="252" t="s">
        <v>385</v>
      </c>
      <c r="B54" s="450">
        <v>44990</v>
      </c>
      <c r="C54" s="417" t="s">
        <v>374</v>
      </c>
      <c r="D54" s="460" t="s">
        <v>375</v>
      </c>
      <c r="E54" s="199" t="s">
        <v>316</v>
      </c>
    </row>
    <row r="55" spans="1:5" ht="16.5" customHeight="1" thickBot="1" x14ac:dyDescent="0.3">
      <c r="A55" s="250"/>
      <c r="B55" s="451"/>
      <c r="C55" s="419"/>
      <c r="D55" s="461"/>
      <c r="E55" s="198" t="s">
        <v>333</v>
      </c>
    </row>
    <row r="56" spans="1:5" ht="16.5" customHeight="1" x14ac:dyDescent="0.25">
      <c r="A56" s="458" t="s">
        <v>376</v>
      </c>
      <c r="B56" s="450">
        <v>44997</v>
      </c>
      <c r="C56" s="417" t="s">
        <v>377</v>
      </c>
      <c r="D56" s="460" t="s">
        <v>378</v>
      </c>
      <c r="E56" s="199" t="s">
        <v>316</v>
      </c>
    </row>
    <row r="57" spans="1:5" ht="16.5" customHeight="1" x14ac:dyDescent="0.25">
      <c r="A57" s="462"/>
      <c r="B57" s="454"/>
      <c r="C57" s="418"/>
      <c r="D57" s="463"/>
      <c r="E57" s="199" t="s">
        <v>373</v>
      </c>
    </row>
    <row r="58" spans="1:5" ht="16.5" customHeight="1" thickBot="1" x14ac:dyDescent="0.3">
      <c r="A58" s="459"/>
      <c r="B58" s="451"/>
      <c r="C58" s="419"/>
      <c r="D58" s="461"/>
      <c r="E58" s="198" t="s">
        <v>345</v>
      </c>
    </row>
    <row r="59" spans="1:5" ht="45.75" customHeight="1" x14ac:dyDescent="0.25">
      <c r="A59" s="464" t="s">
        <v>379</v>
      </c>
      <c r="B59" s="450">
        <v>45011</v>
      </c>
      <c r="C59" s="417" t="s">
        <v>380</v>
      </c>
      <c r="D59" s="458" t="s">
        <v>381</v>
      </c>
      <c r="E59" s="208" t="s">
        <v>382</v>
      </c>
    </row>
    <row r="60" spans="1:5" ht="16.5" customHeight="1" x14ac:dyDescent="0.25">
      <c r="A60" s="465"/>
      <c r="B60" s="454"/>
      <c r="C60" s="418"/>
      <c r="D60" s="462"/>
      <c r="E60" s="208" t="s">
        <v>383</v>
      </c>
    </row>
    <row r="61" spans="1:5" ht="16.5" customHeight="1" thickBot="1" x14ac:dyDescent="0.3">
      <c r="A61" s="466"/>
      <c r="B61" s="451"/>
      <c r="C61" s="419"/>
      <c r="D61" s="459"/>
      <c r="E61" s="207" t="s">
        <v>318</v>
      </c>
    </row>
    <row r="62" spans="1:5" ht="30.75" customHeight="1" x14ac:dyDescent="0.25">
      <c r="A62" s="458" t="s">
        <v>386</v>
      </c>
      <c r="B62" s="426">
        <v>45060</v>
      </c>
      <c r="C62" s="417" t="s">
        <v>387</v>
      </c>
      <c r="D62" s="460" t="s">
        <v>388</v>
      </c>
      <c r="E62" s="204" t="s">
        <v>316</v>
      </c>
    </row>
    <row r="63" spans="1:5" ht="16.5" customHeight="1" thickBot="1" x14ac:dyDescent="0.3">
      <c r="A63" s="459"/>
      <c r="B63" s="428"/>
      <c r="C63" s="419"/>
      <c r="D63" s="461"/>
      <c r="E63" s="205" t="s">
        <v>318</v>
      </c>
    </row>
    <row r="64" spans="1:5" ht="16.5" customHeight="1" x14ac:dyDescent="0.25">
      <c r="A64" s="458" t="s">
        <v>389</v>
      </c>
      <c r="B64" s="450">
        <v>45087</v>
      </c>
      <c r="C64" s="417" t="s">
        <v>537</v>
      </c>
      <c r="D64" s="460" t="s">
        <v>390</v>
      </c>
      <c r="E64" s="456" t="s">
        <v>391</v>
      </c>
    </row>
    <row r="65" spans="1:5" ht="33.75" customHeight="1" thickBot="1" x14ac:dyDescent="0.3">
      <c r="A65" s="459"/>
      <c r="B65" s="451"/>
      <c r="C65" s="419"/>
      <c r="D65" s="461"/>
      <c r="E65" s="457"/>
    </row>
    <row r="66" spans="1:5" ht="51.75" customHeight="1" thickBot="1" x14ac:dyDescent="0.3">
      <c r="A66" s="253" t="s">
        <v>392</v>
      </c>
      <c r="B66" s="232">
        <v>45102</v>
      </c>
      <c r="C66" s="229" t="s">
        <v>327</v>
      </c>
      <c r="D66" s="197" t="s">
        <v>393</v>
      </c>
      <c r="E66" s="205" t="s">
        <v>345</v>
      </c>
    </row>
    <row r="67" spans="1:5" ht="51.75" customHeight="1" thickBot="1" x14ac:dyDescent="0.3">
      <c r="A67" s="253" t="s">
        <v>394</v>
      </c>
      <c r="B67" s="232">
        <v>45129</v>
      </c>
      <c r="C67" s="229" t="s">
        <v>327</v>
      </c>
      <c r="D67" s="197" t="s">
        <v>395</v>
      </c>
      <c r="E67" s="205" t="s">
        <v>333</v>
      </c>
    </row>
    <row r="68" spans="1:5" ht="33" customHeight="1" thickBot="1" x14ac:dyDescent="0.3">
      <c r="A68" s="202" t="s">
        <v>396</v>
      </c>
      <c r="B68" s="228">
        <v>45178</v>
      </c>
      <c r="C68" s="231" t="s">
        <v>397</v>
      </c>
      <c r="D68" s="203" t="s">
        <v>398</v>
      </c>
      <c r="E68" s="209" t="s">
        <v>333</v>
      </c>
    </row>
    <row r="69" spans="1:5" ht="56.25" customHeight="1" thickBot="1" x14ac:dyDescent="0.3">
      <c r="A69" s="253" t="s">
        <v>399</v>
      </c>
      <c r="B69" s="232">
        <v>45185</v>
      </c>
      <c r="C69" s="229" t="s">
        <v>537</v>
      </c>
      <c r="D69" s="197" t="s">
        <v>400</v>
      </c>
      <c r="E69" s="205" t="s">
        <v>305</v>
      </c>
    </row>
    <row r="70" spans="1:5" ht="30" customHeight="1" thickBot="1" x14ac:dyDescent="0.3">
      <c r="A70" s="253" t="s">
        <v>401</v>
      </c>
      <c r="B70" s="232">
        <v>45200</v>
      </c>
      <c r="C70" s="229" t="s">
        <v>538</v>
      </c>
      <c r="D70" s="197" t="s">
        <v>402</v>
      </c>
      <c r="E70" s="205" t="s">
        <v>305</v>
      </c>
    </row>
    <row r="71" spans="1:5" ht="15.75" customHeight="1" thickBot="1" x14ac:dyDescent="0.3">
      <c r="A71" s="114" t="s">
        <v>214</v>
      </c>
      <c r="B71" s="233"/>
      <c r="C71" s="239"/>
      <c r="D71" s="114"/>
      <c r="E71" s="115"/>
    </row>
    <row r="72" spans="1:5" ht="44.25" customHeight="1" x14ac:dyDescent="0.25">
      <c r="A72" s="403" t="s">
        <v>404</v>
      </c>
      <c r="B72" s="426">
        <v>44953</v>
      </c>
      <c r="C72" s="240" t="s">
        <v>405</v>
      </c>
      <c r="D72" s="403" t="s">
        <v>407</v>
      </c>
      <c r="E72" s="403" t="s">
        <v>305</v>
      </c>
    </row>
    <row r="73" spans="1:5" ht="18.75" customHeight="1" thickBot="1" x14ac:dyDescent="0.3">
      <c r="A73" s="404"/>
      <c r="B73" s="428"/>
      <c r="C73" s="234" t="s">
        <v>406</v>
      </c>
      <c r="D73" s="404"/>
      <c r="E73" s="404"/>
    </row>
    <row r="74" spans="1:5" ht="31.5" customHeight="1" x14ac:dyDescent="0.25">
      <c r="A74" s="405" t="s">
        <v>408</v>
      </c>
      <c r="B74" s="450">
        <v>44968</v>
      </c>
      <c r="C74" s="417" t="s">
        <v>409</v>
      </c>
      <c r="D74" s="405" t="s">
        <v>360</v>
      </c>
      <c r="E74" s="213" t="s">
        <v>316</v>
      </c>
    </row>
    <row r="75" spans="1:5" ht="15.75" customHeight="1" thickBot="1" x14ac:dyDescent="0.3">
      <c r="A75" s="406"/>
      <c r="B75" s="451"/>
      <c r="C75" s="419"/>
      <c r="D75" s="406"/>
      <c r="E75" s="201" t="s">
        <v>345</v>
      </c>
    </row>
    <row r="76" spans="1:5" ht="18" customHeight="1" x14ac:dyDescent="0.25">
      <c r="A76" s="405" t="s">
        <v>410</v>
      </c>
      <c r="B76" s="450">
        <v>44990</v>
      </c>
      <c r="C76" s="417" t="s">
        <v>348</v>
      </c>
      <c r="D76" s="452" t="s">
        <v>411</v>
      </c>
      <c r="E76" s="213" t="s">
        <v>311</v>
      </c>
    </row>
    <row r="77" spans="1:5" ht="15.75" x14ac:dyDescent="0.25">
      <c r="A77" s="413"/>
      <c r="B77" s="454"/>
      <c r="C77" s="418"/>
      <c r="D77" s="455"/>
      <c r="E77" s="213" t="s">
        <v>373</v>
      </c>
    </row>
    <row r="78" spans="1:5" ht="16.5" thickBot="1" x14ac:dyDescent="0.3">
      <c r="A78" s="406"/>
      <c r="B78" s="451"/>
      <c r="C78" s="419"/>
      <c r="D78" s="453"/>
      <c r="E78" s="201" t="s">
        <v>368</v>
      </c>
    </row>
    <row r="79" spans="1:5" ht="22.5" customHeight="1" x14ac:dyDescent="0.25">
      <c r="A79" s="403" t="s">
        <v>541</v>
      </c>
      <c r="B79" s="450">
        <v>45043</v>
      </c>
      <c r="C79" s="235" t="s">
        <v>351</v>
      </c>
      <c r="D79" s="452" t="s">
        <v>415</v>
      </c>
      <c r="E79" s="405" t="s">
        <v>416</v>
      </c>
    </row>
    <row r="80" spans="1:5" ht="15.75" hidden="1" customHeight="1" x14ac:dyDescent="0.25">
      <c r="A80" s="420"/>
      <c r="B80" s="454"/>
      <c r="C80" s="235" t="s">
        <v>412</v>
      </c>
      <c r="D80" s="455"/>
      <c r="E80" s="413"/>
    </row>
    <row r="81" spans="1:5" ht="21.75" customHeight="1" x14ac:dyDescent="0.25">
      <c r="A81" s="420"/>
      <c r="B81" s="454"/>
      <c r="C81" s="235" t="s">
        <v>413</v>
      </c>
      <c r="D81" s="455"/>
      <c r="E81" s="413"/>
    </row>
    <row r="82" spans="1:5" ht="23.25" customHeight="1" thickBot="1" x14ac:dyDescent="0.3">
      <c r="A82" s="404"/>
      <c r="B82" s="451"/>
      <c r="C82" s="229" t="s">
        <v>414</v>
      </c>
      <c r="D82" s="453"/>
      <c r="E82" s="406"/>
    </row>
    <row r="83" spans="1:5" ht="59.25" customHeight="1" x14ac:dyDescent="0.25">
      <c r="A83" s="405" t="s">
        <v>417</v>
      </c>
      <c r="B83" s="450">
        <v>45051</v>
      </c>
      <c r="C83" s="417" t="s">
        <v>418</v>
      </c>
      <c r="D83" s="452" t="s">
        <v>419</v>
      </c>
      <c r="E83" s="213" t="s">
        <v>420</v>
      </c>
    </row>
    <row r="84" spans="1:5" ht="19.5" customHeight="1" thickBot="1" x14ac:dyDescent="0.3">
      <c r="A84" s="406"/>
      <c r="B84" s="451"/>
      <c r="C84" s="419"/>
      <c r="D84" s="453"/>
      <c r="E84" s="201" t="s">
        <v>345</v>
      </c>
    </row>
    <row r="85" spans="1:5" ht="53.25" customHeight="1" thickBot="1" x14ac:dyDescent="0.3">
      <c r="A85" s="212" t="s">
        <v>421</v>
      </c>
      <c r="B85" s="251">
        <v>45059</v>
      </c>
      <c r="C85" s="229" t="s">
        <v>422</v>
      </c>
      <c r="D85" s="201" t="s">
        <v>388</v>
      </c>
      <c r="E85" s="201" t="s">
        <v>416</v>
      </c>
    </row>
    <row r="86" spans="1:5" ht="18.75" customHeight="1" x14ac:dyDescent="0.25">
      <c r="A86" s="405" t="s">
        <v>423</v>
      </c>
      <c r="B86" s="450">
        <v>45066</v>
      </c>
      <c r="C86" s="417" t="s">
        <v>424</v>
      </c>
      <c r="D86" s="452" t="s">
        <v>425</v>
      </c>
      <c r="E86" s="213" t="s">
        <v>426</v>
      </c>
    </row>
    <row r="87" spans="1:5" ht="28.5" customHeight="1" thickBot="1" x14ac:dyDescent="0.3">
      <c r="A87" s="406"/>
      <c r="B87" s="451"/>
      <c r="C87" s="419"/>
      <c r="D87" s="453"/>
      <c r="E87" s="201" t="s">
        <v>427</v>
      </c>
    </row>
    <row r="88" spans="1:5" ht="14.25" customHeight="1" x14ac:dyDescent="0.25">
      <c r="A88" s="403" t="s">
        <v>429</v>
      </c>
      <c r="B88" s="426">
        <v>45200</v>
      </c>
      <c r="C88" s="417" t="s">
        <v>430</v>
      </c>
      <c r="D88" s="409" t="s">
        <v>431</v>
      </c>
      <c r="E88" s="215" t="s">
        <v>316</v>
      </c>
    </row>
    <row r="89" spans="1:5" ht="18" customHeight="1" x14ac:dyDescent="0.25">
      <c r="A89" s="420"/>
      <c r="B89" s="427"/>
      <c r="C89" s="418"/>
      <c r="D89" s="425"/>
      <c r="E89" s="215" t="s">
        <v>373</v>
      </c>
    </row>
    <row r="90" spans="1:5" ht="16.5" customHeight="1" x14ac:dyDescent="0.25">
      <c r="A90" s="420"/>
      <c r="B90" s="427"/>
      <c r="C90" s="418"/>
      <c r="D90" s="425"/>
      <c r="E90" s="215" t="s">
        <v>432</v>
      </c>
    </row>
    <row r="91" spans="1:5" ht="15.75" customHeight="1" thickBot="1" x14ac:dyDescent="0.3">
      <c r="A91" s="404"/>
      <c r="B91" s="428"/>
      <c r="C91" s="419"/>
      <c r="D91" s="410"/>
      <c r="E91" s="214"/>
    </row>
    <row r="92" spans="1:5" ht="18.75" customHeight="1" thickBot="1" x14ac:dyDescent="0.3">
      <c r="A92" s="114" t="s">
        <v>215</v>
      </c>
      <c r="B92" s="233"/>
      <c r="C92" s="239"/>
      <c r="D92" s="114"/>
      <c r="E92" s="115"/>
    </row>
    <row r="93" spans="1:5" ht="32.25" customHeight="1" x14ac:dyDescent="0.25">
      <c r="A93" s="403" t="s">
        <v>433</v>
      </c>
      <c r="B93" s="426">
        <v>44954</v>
      </c>
      <c r="C93" s="240" t="s">
        <v>434</v>
      </c>
      <c r="D93" s="403" t="s">
        <v>437</v>
      </c>
      <c r="E93" s="403" t="s">
        <v>438</v>
      </c>
    </row>
    <row r="94" spans="1:5" ht="15.75" customHeight="1" x14ac:dyDescent="0.25">
      <c r="A94" s="420"/>
      <c r="B94" s="427"/>
      <c r="C94" s="237" t="s">
        <v>435</v>
      </c>
      <c r="D94" s="420"/>
      <c r="E94" s="420"/>
    </row>
    <row r="95" spans="1:5" ht="15" customHeight="1" thickBot="1" x14ac:dyDescent="0.3">
      <c r="A95" s="404"/>
      <c r="B95" s="428"/>
      <c r="C95" s="234" t="s">
        <v>436</v>
      </c>
      <c r="D95" s="404"/>
      <c r="E95" s="404"/>
    </row>
    <row r="96" spans="1:5" ht="56.25" customHeight="1" thickBot="1" x14ac:dyDescent="0.3">
      <c r="A96" s="256" t="s">
        <v>439</v>
      </c>
      <c r="B96" s="234" t="s">
        <v>440</v>
      </c>
      <c r="C96" s="229" t="s">
        <v>441</v>
      </c>
      <c r="D96" s="225" t="s">
        <v>442</v>
      </c>
      <c r="E96" s="214" t="s">
        <v>345</v>
      </c>
    </row>
    <row r="97" spans="1:5" ht="48.75" customHeight="1" x14ac:dyDescent="0.25">
      <c r="A97" s="403" t="s">
        <v>443</v>
      </c>
      <c r="B97" s="407" t="s">
        <v>444</v>
      </c>
      <c r="C97" s="407" t="s">
        <v>445</v>
      </c>
      <c r="D97" s="213"/>
      <c r="E97" s="403" t="s">
        <v>318</v>
      </c>
    </row>
    <row r="98" spans="1:5" ht="15" customHeight="1" x14ac:dyDescent="0.25">
      <c r="A98" s="420"/>
      <c r="B98" s="421"/>
      <c r="C98" s="421"/>
      <c r="D98" s="217" t="s">
        <v>446</v>
      </c>
      <c r="E98" s="420"/>
    </row>
    <row r="99" spans="1:5" ht="15" customHeight="1" thickBot="1" x14ac:dyDescent="0.3">
      <c r="A99" s="404"/>
      <c r="B99" s="408"/>
      <c r="C99" s="408"/>
      <c r="D99" s="201"/>
      <c r="E99" s="404"/>
    </row>
    <row r="100" spans="1:5" ht="79.5" customHeight="1" thickBot="1" x14ac:dyDescent="0.3">
      <c r="A100" s="256" t="s">
        <v>447</v>
      </c>
      <c r="B100" s="234" t="s">
        <v>480</v>
      </c>
      <c r="C100" s="229" t="s">
        <v>448</v>
      </c>
      <c r="D100" s="225" t="s">
        <v>449</v>
      </c>
      <c r="E100" s="201" t="s">
        <v>345</v>
      </c>
    </row>
    <row r="101" spans="1:5" ht="48" customHeight="1" x14ac:dyDescent="0.25">
      <c r="A101" s="448" t="s">
        <v>450</v>
      </c>
      <c r="B101" s="407" t="s">
        <v>451</v>
      </c>
      <c r="C101" s="417" t="s">
        <v>452</v>
      </c>
      <c r="D101" s="445" t="s">
        <v>453</v>
      </c>
      <c r="E101" s="216" t="s">
        <v>382</v>
      </c>
    </row>
    <row r="102" spans="1:5" ht="15" customHeight="1" thickBot="1" x14ac:dyDescent="0.3">
      <c r="A102" s="449"/>
      <c r="B102" s="408"/>
      <c r="C102" s="419"/>
      <c r="D102" s="447"/>
      <c r="E102" s="210" t="s">
        <v>333</v>
      </c>
    </row>
    <row r="103" spans="1:5" ht="64.5" customHeight="1" x14ac:dyDescent="0.25">
      <c r="A103" s="442" t="s">
        <v>479</v>
      </c>
      <c r="B103" s="426">
        <v>45031</v>
      </c>
      <c r="C103" s="417" t="s">
        <v>454</v>
      </c>
      <c r="D103" s="445" t="s">
        <v>455</v>
      </c>
      <c r="E103" s="216" t="s">
        <v>311</v>
      </c>
    </row>
    <row r="104" spans="1:5" ht="15" customHeight="1" x14ac:dyDescent="0.25">
      <c r="A104" s="443"/>
      <c r="B104" s="427"/>
      <c r="C104" s="418"/>
      <c r="D104" s="446"/>
      <c r="E104" s="216" t="s">
        <v>295</v>
      </c>
    </row>
    <row r="105" spans="1:5" ht="15" customHeight="1" thickBot="1" x14ac:dyDescent="0.3">
      <c r="A105" s="444"/>
      <c r="B105" s="428"/>
      <c r="C105" s="419"/>
      <c r="D105" s="447"/>
      <c r="E105" s="210" t="s">
        <v>318</v>
      </c>
    </row>
    <row r="106" spans="1:5" ht="17.25" customHeight="1" x14ac:dyDescent="0.25">
      <c r="A106" s="405" t="s">
        <v>456</v>
      </c>
      <c r="B106" s="407" t="s">
        <v>457</v>
      </c>
      <c r="C106" s="417" t="s">
        <v>458</v>
      </c>
      <c r="D106" s="436" t="s">
        <v>459</v>
      </c>
      <c r="E106" s="215" t="s">
        <v>426</v>
      </c>
    </row>
    <row r="107" spans="1:5" ht="15" customHeight="1" x14ac:dyDescent="0.25">
      <c r="A107" s="413"/>
      <c r="B107" s="421"/>
      <c r="C107" s="418"/>
      <c r="D107" s="441"/>
      <c r="E107" s="215" t="s">
        <v>373</v>
      </c>
    </row>
    <row r="108" spans="1:5" ht="15" customHeight="1" thickBot="1" x14ac:dyDescent="0.3">
      <c r="A108" s="406"/>
      <c r="B108" s="408"/>
      <c r="C108" s="419"/>
      <c r="D108" s="437"/>
      <c r="E108" s="214" t="s">
        <v>460</v>
      </c>
    </row>
    <row r="109" spans="1:5" ht="48" customHeight="1" x14ac:dyDescent="0.25">
      <c r="A109" s="405" t="s">
        <v>461</v>
      </c>
      <c r="B109" s="407" t="s">
        <v>462</v>
      </c>
      <c r="C109" s="417" t="s">
        <v>463</v>
      </c>
      <c r="D109" s="436" t="s">
        <v>464</v>
      </c>
      <c r="E109" s="215" t="s">
        <v>382</v>
      </c>
    </row>
    <row r="110" spans="1:5" ht="15" customHeight="1" thickBot="1" x14ac:dyDescent="0.3">
      <c r="A110" s="406"/>
      <c r="B110" s="408"/>
      <c r="C110" s="419"/>
      <c r="D110" s="437"/>
      <c r="E110" s="214" t="s">
        <v>345</v>
      </c>
    </row>
    <row r="111" spans="1:5" ht="33" customHeight="1" x14ac:dyDescent="0.25">
      <c r="A111" s="405" t="s">
        <v>465</v>
      </c>
      <c r="B111" s="407" t="s">
        <v>466</v>
      </c>
      <c r="C111" s="417" t="s">
        <v>467</v>
      </c>
      <c r="D111" s="436" t="s">
        <v>468</v>
      </c>
      <c r="E111" s="215" t="s">
        <v>426</v>
      </c>
    </row>
    <row r="112" spans="1:5" ht="15" customHeight="1" x14ac:dyDescent="0.25">
      <c r="A112" s="413"/>
      <c r="B112" s="421"/>
      <c r="C112" s="418"/>
      <c r="D112" s="441"/>
      <c r="E112" s="215" t="s">
        <v>469</v>
      </c>
    </row>
    <row r="113" spans="1:5" ht="15" customHeight="1" thickBot="1" x14ac:dyDescent="0.3">
      <c r="A113" s="406"/>
      <c r="B113" s="408"/>
      <c r="C113" s="419"/>
      <c r="D113" s="437"/>
      <c r="E113" s="214" t="s">
        <v>345</v>
      </c>
    </row>
    <row r="114" spans="1:5" ht="60" customHeight="1" x14ac:dyDescent="0.25">
      <c r="A114" s="405" t="s">
        <v>470</v>
      </c>
      <c r="B114" s="426">
        <v>45213</v>
      </c>
      <c r="C114" s="417" t="s">
        <v>471</v>
      </c>
      <c r="D114" s="436" t="s">
        <v>472</v>
      </c>
      <c r="E114" s="215" t="s">
        <v>311</v>
      </c>
    </row>
    <row r="115" spans="1:5" ht="15" customHeight="1" thickBot="1" x14ac:dyDescent="0.3">
      <c r="A115" s="406"/>
      <c r="B115" s="428"/>
      <c r="C115" s="419"/>
      <c r="D115" s="437"/>
      <c r="E115" s="214" t="s">
        <v>333</v>
      </c>
    </row>
    <row r="116" spans="1:5" ht="33" customHeight="1" x14ac:dyDescent="0.25">
      <c r="A116" s="405" t="s">
        <v>473</v>
      </c>
      <c r="B116" s="426">
        <v>45221</v>
      </c>
      <c r="C116" s="417" t="s">
        <v>474</v>
      </c>
      <c r="D116" s="436" t="s">
        <v>475</v>
      </c>
      <c r="E116" s="215" t="s">
        <v>311</v>
      </c>
    </row>
    <row r="117" spans="1:5" ht="15" customHeight="1" x14ac:dyDescent="0.25">
      <c r="A117" s="413"/>
      <c r="B117" s="427"/>
      <c r="C117" s="418"/>
      <c r="D117" s="441"/>
      <c r="E117" s="215" t="s">
        <v>301</v>
      </c>
    </row>
    <row r="118" spans="1:5" ht="15" customHeight="1" thickBot="1" x14ac:dyDescent="0.3">
      <c r="A118" s="406"/>
      <c r="B118" s="428"/>
      <c r="C118" s="419"/>
      <c r="D118" s="437"/>
      <c r="E118" s="214" t="s">
        <v>318</v>
      </c>
    </row>
    <row r="119" spans="1:5" ht="32.25" customHeight="1" x14ac:dyDescent="0.25">
      <c r="A119" s="405" t="s">
        <v>476</v>
      </c>
      <c r="B119" s="426">
        <v>45221</v>
      </c>
      <c r="C119" s="417" t="s">
        <v>477</v>
      </c>
      <c r="D119" s="436" t="s">
        <v>478</v>
      </c>
      <c r="E119" s="403" t="s">
        <v>305</v>
      </c>
    </row>
    <row r="120" spans="1:5" ht="15" customHeight="1" thickBot="1" x14ac:dyDescent="0.3">
      <c r="A120" s="406"/>
      <c r="B120" s="428"/>
      <c r="C120" s="419"/>
      <c r="D120" s="437"/>
      <c r="E120" s="404"/>
    </row>
    <row r="121" spans="1:5" ht="19.5" thickBot="1" x14ac:dyDescent="0.3">
      <c r="A121" s="114" t="s">
        <v>212</v>
      </c>
      <c r="B121" s="233"/>
      <c r="C121" s="239"/>
      <c r="D121" s="114"/>
      <c r="E121" s="115"/>
    </row>
    <row r="122" spans="1:5" ht="46.5" customHeight="1" x14ac:dyDescent="0.25">
      <c r="A122" s="403" t="s">
        <v>495</v>
      </c>
      <c r="B122" s="407" t="s">
        <v>496</v>
      </c>
      <c r="C122" s="407" t="s">
        <v>497</v>
      </c>
      <c r="D122" s="438" t="s">
        <v>498</v>
      </c>
      <c r="E122" s="211" t="s">
        <v>311</v>
      </c>
    </row>
    <row r="123" spans="1:5" ht="15.75" customHeight="1" x14ac:dyDescent="0.25">
      <c r="A123" s="420"/>
      <c r="B123" s="421"/>
      <c r="C123" s="421"/>
      <c r="D123" s="439"/>
      <c r="E123" s="215" t="s">
        <v>295</v>
      </c>
    </row>
    <row r="124" spans="1:5" ht="16.5" thickBot="1" x14ac:dyDescent="0.3">
      <c r="A124" s="404"/>
      <c r="B124" s="408"/>
      <c r="C124" s="408"/>
      <c r="D124" s="440"/>
      <c r="E124" s="214" t="s">
        <v>345</v>
      </c>
    </row>
    <row r="125" spans="1:5" ht="51" customHeight="1" x14ac:dyDescent="0.25">
      <c r="A125" s="405" t="s">
        <v>502</v>
      </c>
      <c r="B125" s="407" t="s">
        <v>503</v>
      </c>
      <c r="C125" s="417" t="s">
        <v>504</v>
      </c>
      <c r="D125" s="430" t="s">
        <v>505</v>
      </c>
      <c r="E125" s="211" t="s">
        <v>316</v>
      </c>
    </row>
    <row r="126" spans="1:5" ht="51" customHeight="1" x14ac:dyDescent="0.25">
      <c r="A126" s="413"/>
      <c r="B126" s="421"/>
      <c r="C126" s="418"/>
      <c r="D126" s="431"/>
      <c r="E126" s="215" t="s">
        <v>295</v>
      </c>
    </row>
    <row r="127" spans="1:5" ht="17.25" customHeight="1" thickBot="1" x14ac:dyDescent="0.3">
      <c r="A127" s="406"/>
      <c r="B127" s="408"/>
      <c r="C127" s="419"/>
      <c r="D127" s="432"/>
      <c r="E127" s="214" t="s">
        <v>345</v>
      </c>
    </row>
    <row r="128" spans="1:5" ht="19.5" thickBot="1" x14ac:dyDescent="0.3">
      <c r="A128" s="114" t="s">
        <v>217</v>
      </c>
      <c r="B128" s="233"/>
      <c r="C128" s="239"/>
      <c r="D128" s="114"/>
      <c r="E128" s="218"/>
    </row>
    <row r="129" spans="1:6" ht="31.5" x14ac:dyDescent="0.25">
      <c r="A129" s="403" t="s">
        <v>481</v>
      </c>
      <c r="B129" s="407" t="s">
        <v>482</v>
      </c>
      <c r="C129" s="241" t="s">
        <v>483</v>
      </c>
      <c r="D129" s="433" t="s">
        <v>485</v>
      </c>
      <c r="E129" s="254" t="s">
        <v>311</v>
      </c>
      <c r="F129" s="219"/>
    </row>
    <row r="130" spans="1:6" ht="16.5" customHeight="1" x14ac:dyDescent="0.25">
      <c r="A130" s="420"/>
      <c r="B130" s="421"/>
      <c r="C130" s="235" t="s">
        <v>484</v>
      </c>
      <c r="D130" s="434"/>
      <c r="E130" s="257" t="s">
        <v>373</v>
      </c>
      <c r="F130" s="219"/>
    </row>
    <row r="131" spans="1:6" ht="15.75" customHeight="1" thickBot="1" x14ac:dyDescent="0.3">
      <c r="A131" s="404"/>
      <c r="B131" s="408"/>
      <c r="C131" s="242"/>
      <c r="D131" s="435"/>
      <c r="E131" s="255"/>
      <c r="F131" s="219"/>
    </row>
    <row r="132" spans="1:6" ht="16.5" customHeight="1" x14ac:dyDescent="0.25">
      <c r="A132" s="403" t="s">
        <v>486</v>
      </c>
      <c r="B132" s="426">
        <v>44997</v>
      </c>
      <c r="C132" s="417" t="s">
        <v>539</v>
      </c>
      <c r="D132" s="409" t="s">
        <v>487</v>
      </c>
      <c r="E132" s="215" t="s">
        <v>311</v>
      </c>
      <c r="F132" s="429"/>
    </row>
    <row r="133" spans="1:6" ht="15.75" x14ac:dyDescent="0.25">
      <c r="A133" s="420"/>
      <c r="B133" s="427"/>
      <c r="C133" s="418"/>
      <c r="D133" s="425"/>
      <c r="E133" s="215" t="s">
        <v>358</v>
      </c>
      <c r="F133" s="429"/>
    </row>
    <row r="134" spans="1:6" ht="16.5" thickBot="1" x14ac:dyDescent="0.3">
      <c r="A134" s="404"/>
      <c r="B134" s="428"/>
      <c r="C134" s="419"/>
      <c r="D134" s="410"/>
      <c r="E134" s="214" t="s">
        <v>488</v>
      </c>
      <c r="F134" s="429"/>
    </row>
    <row r="135" spans="1:6" ht="30.75" customHeight="1" x14ac:dyDescent="0.25">
      <c r="A135" s="405" t="s">
        <v>489</v>
      </c>
      <c r="B135" s="426">
        <v>45037</v>
      </c>
      <c r="C135" s="407" t="s">
        <v>490</v>
      </c>
      <c r="D135" s="405" t="s">
        <v>491</v>
      </c>
      <c r="E135" s="211" t="s">
        <v>295</v>
      </c>
    </row>
    <row r="136" spans="1:6" ht="16.5" customHeight="1" thickBot="1" x14ac:dyDescent="0.3">
      <c r="A136" s="406"/>
      <c r="B136" s="428"/>
      <c r="C136" s="408"/>
      <c r="D136" s="406"/>
      <c r="E136" s="214"/>
    </row>
    <row r="137" spans="1:6" ht="69" customHeight="1" thickBot="1" x14ac:dyDescent="0.3">
      <c r="A137" s="422" t="s">
        <v>506</v>
      </c>
      <c r="B137" s="407" t="s">
        <v>492</v>
      </c>
      <c r="C137" s="417" t="s">
        <v>532</v>
      </c>
      <c r="D137" s="403" t="s">
        <v>493</v>
      </c>
      <c r="E137" s="215" t="s">
        <v>542</v>
      </c>
    </row>
    <row r="138" spans="1:6" ht="3.75" hidden="1" customHeight="1" thickBot="1" x14ac:dyDescent="0.3">
      <c r="A138" s="423"/>
      <c r="B138" s="421"/>
      <c r="C138" s="418"/>
      <c r="D138" s="420"/>
      <c r="E138" s="215" t="s">
        <v>494</v>
      </c>
    </row>
    <row r="139" spans="1:6" ht="15" hidden="1" customHeight="1" thickBot="1" x14ac:dyDescent="0.3">
      <c r="A139" s="424"/>
      <c r="B139" s="408"/>
      <c r="C139" s="419"/>
      <c r="D139" s="404"/>
      <c r="E139" s="214" t="s">
        <v>345</v>
      </c>
    </row>
    <row r="140" spans="1:6" ht="43.5" customHeight="1" thickBot="1" x14ac:dyDescent="0.3">
      <c r="A140" s="223" t="s">
        <v>500</v>
      </c>
      <c r="B140" s="228">
        <v>45105</v>
      </c>
      <c r="C140" s="236" t="s">
        <v>351</v>
      </c>
      <c r="D140" s="226" t="s">
        <v>501</v>
      </c>
      <c r="E140" s="220" t="s">
        <v>305</v>
      </c>
    </row>
    <row r="141" spans="1:6" ht="19.5" thickBot="1" x14ac:dyDescent="0.3">
      <c r="A141" s="114" t="s">
        <v>213</v>
      </c>
      <c r="B141" s="233"/>
      <c r="C141" s="239"/>
      <c r="D141" s="114"/>
      <c r="E141" s="115"/>
    </row>
    <row r="142" spans="1:6" ht="21" customHeight="1" x14ac:dyDescent="0.25">
      <c r="A142" s="405" t="s">
        <v>507</v>
      </c>
      <c r="B142" s="407" t="s">
        <v>508</v>
      </c>
      <c r="C142" s="407" t="s">
        <v>351</v>
      </c>
      <c r="D142" s="409" t="s">
        <v>509</v>
      </c>
      <c r="E142" s="211" t="s">
        <v>510</v>
      </c>
    </row>
    <row r="143" spans="1:6" ht="15" customHeight="1" x14ac:dyDescent="0.25">
      <c r="A143" s="413"/>
      <c r="B143" s="421"/>
      <c r="C143" s="421"/>
      <c r="D143" s="425"/>
      <c r="E143" s="215" t="s">
        <v>317</v>
      </c>
    </row>
    <row r="144" spans="1:6" ht="15.75" customHeight="1" thickBot="1" x14ac:dyDescent="0.3">
      <c r="A144" s="406"/>
      <c r="B144" s="408"/>
      <c r="C144" s="408"/>
      <c r="D144" s="410"/>
      <c r="E144" s="214" t="s">
        <v>368</v>
      </c>
    </row>
    <row r="145" spans="1:5" ht="15.75" customHeight="1" x14ac:dyDescent="0.25">
      <c r="A145" s="403" t="s">
        <v>511</v>
      </c>
      <c r="B145" s="407" t="s">
        <v>512</v>
      </c>
      <c r="C145" s="237" t="s">
        <v>513</v>
      </c>
      <c r="D145" s="409" t="s">
        <v>514</v>
      </c>
      <c r="E145" s="403" t="s">
        <v>333</v>
      </c>
    </row>
    <row r="146" spans="1:5" ht="17.25" customHeight="1" thickBot="1" x14ac:dyDescent="0.3">
      <c r="A146" s="404"/>
      <c r="B146" s="408"/>
      <c r="C146" s="234" t="s">
        <v>351</v>
      </c>
      <c r="D146" s="410"/>
      <c r="E146" s="404"/>
    </row>
    <row r="147" spans="1:5" ht="16.5" customHeight="1" x14ac:dyDescent="0.25">
      <c r="A147" s="403" t="s">
        <v>515</v>
      </c>
      <c r="B147" s="407" t="s">
        <v>516</v>
      </c>
      <c r="C147" s="407" t="s">
        <v>517</v>
      </c>
      <c r="D147" s="403" t="s">
        <v>518</v>
      </c>
      <c r="E147" s="215" t="s">
        <v>382</v>
      </c>
    </row>
    <row r="148" spans="1:5" ht="17.25" customHeight="1" x14ac:dyDescent="0.25">
      <c r="A148" s="420"/>
      <c r="B148" s="421"/>
      <c r="C148" s="421"/>
      <c r="D148" s="420"/>
      <c r="E148" s="215" t="s">
        <v>301</v>
      </c>
    </row>
    <row r="149" spans="1:5" ht="19.5" customHeight="1" x14ac:dyDescent="0.25">
      <c r="A149" s="420"/>
      <c r="B149" s="421"/>
      <c r="C149" s="421"/>
      <c r="D149" s="420"/>
      <c r="E149" s="215" t="s">
        <v>432</v>
      </c>
    </row>
    <row r="150" spans="1:5" ht="15" customHeight="1" thickBot="1" x14ac:dyDescent="0.3">
      <c r="A150" s="404"/>
      <c r="B150" s="408"/>
      <c r="C150" s="408"/>
      <c r="D150" s="404"/>
      <c r="E150" s="214"/>
    </row>
    <row r="151" spans="1:5" ht="15" customHeight="1" x14ac:dyDescent="0.25">
      <c r="A151" s="405" t="s">
        <v>519</v>
      </c>
      <c r="B151" s="407" t="s">
        <v>520</v>
      </c>
      <c r="C151" s="407" t="s">
        <v>351</v>
      </c>
      <c r="D151" s="409" t="s">
        <v>521</v>
      </c>
      <c r="E151" s="215" t="s">
        <v>316</v>
      </c>
    </row>
    <row r="152" spans="1:5" ht="18" customHeight="1" thickBot="1" x14ac:dyDescent="0.3">
      <c r="A152" s="406"/>
      <c r="B152" s="408"/>
      <c r="C152" s="408"/>
      <c r="D152" s="410"/>
      <c r="E152" s="214"/>
    </row>
    <row r="153" spans="1:5" ht="15" customHeight="1" x14ac:dyDescent="0.25">
      <c r="A153" s="405" t="s">
        <v>522</v>
      </c>
      <c r="B153" s="407" t="s">
        <v>520</v>
      </c>
      <c r="C153" s="407" t="s">
        <v>351</v>
      </c>
      <c r="D153" s="409" t="s">
        <v>521</v>
      </c>
      <c r="E153" s="215" t="s">
        <v>311</v>
      </c>
    </row>
    <row r="154" spans="1:5" ht="17.25" customHeight="1" thickBot="1" x14ac:dyDescent="0.3">
      <c r="A154" s="406"/>
      <c r="B154" s="408"/>
      <c r="C154" s="408"/>
      <c r="D154" s="410"/>
      <c r="E154" s="214"/>
    </row>
    <row r="155" spans="1:5" ht="15" customHeight="1" x14ac:dyDescent="0.25">
      <c r="A155" s="405" t="s">
        <v>523</v>
      </c>
      <c r="B155" s="407" t="s">
        <v>520</v>
      </c>
      <c r="C155" s="407" t="s">
        <v>351</v>
      </c>
      <c r="D155" s="409" t="s">
        <v>521</v>
      </c>
      <c r="E155" s="215" t="s">
        <v>311</v>
      </c>
    </row>
    <row r="156" spans="1:5" ht="16.5" customHeight="1" thickBot="1" x14ac:dyDescent="0.3">
      <c r="A156" s="406"/>
      <c r="B156" s="408"/>
      <c r="C156" s="408"/>
      <c r="D156" s="410"/>
      <c r="E156" s="214"/>
    </row>
    <row r="157" spans="1:5" ht="17.25" customHeight="1" x14ac:dyDescent="0.25">
      <c r="A157" s="405" t="s">
        <v>524</v>
      </c>
      <c r="B157" s="414">
        <v>45025</v>
      </c>
      <c r="C157" s="417" t="s">
        <v>540</v>
      </c>
      <c r="D157" s="405" t="s">
        <v>525</v>
      </c>
      <c r="E157" s="215" t="s">
        <v>426</v>
      </c>
    </row>
    <row r="158" spans="1:5" ht="17.25" customHeight="1" x14ac:dyDescent="0.25">
      <c r="A158" s="413"/>
      <c r="B158" s="415"/>
      <c r="C158" s="418"/>
      <c r="D158" s="413"/>
      <c r="E158" s="215" t="s">
        <v>373</v>
      </c>
    </row>
    <row r="159" spans="1:5" ht="14.25" customHeight="1" x14ac:dyDescent="0.25">
      <c r="A159" s="413"/>
      <c r="B159" s="415"/>
      <c r="C159" s="418"/>
      <c r="D159" s="413"/>
      <c r="E159" s="215" t="s">
        <v>432</v>
      </c>
    </row>
    <row r="160" spans="1:5" ht="16.5" thickBot="1" x14ac:dyDescent="0.3">
      <c r="A160" s="406"/>
      <c r="B160" s="416"/>
      <c r="C160" s="419"/>
      <c r="D160" s="406"/>
      <c r="E160" s="214"/>
    </row>
    <row r="161" spans="1:5" ht="15.75" x14ac:dyDescent="0.25">
      <c r="A161" s="403" t="s">
        <v>526</v>
      </c>
      <c r="B161" s="403" t="s">
        <v>527</v>
      </c>
      <c r="C161" s="407" t="s">
        <v>528</v>
      </c>
      <c r="D161" s="409" t="s">
        <v>529</v>
      </c>
      <c r="E161" s="211" t="s">
        <v>316</v>
      </c>
    </row>
    <row r="162" spans="1:5" ht="16.5" thickBot="1" x14ac:dyDescent="0.3">
      <c r="A162" s="404"/>
      <c r="B162" s="404"/>
      <c r="C162" s="408"/>
      <c r="D162" s="410"/>
      <c r="E162" s="214" t="s">
        <v>333</v>
      </c>
    </row>
    <row r="163" spans="1:5" ht="48" thickBot="1" x14ac:dyDescent="0.3">
      <c r="A163" s="221" t="s">
        <v>530</v>
      </c>
      <c r="B163" s="222">
        <v>45041</v>
      </c>
      <c r="C163" s="236" t="s">
        <v>499</v>
      </c>
      <c r="D163" s="308" t="s">
        <v>531</v>
      </c>
      <c r="E163" s="220" t="s">
        <v>333</v>
      </c>
    </row>
    <row r="164" spans="1:5" ht="30.75" customHeight="1" x14ac:dyDescent="0.25">
      <c r="A164" s="405" t="s">
        <v>543</v>
      </c>
      <c r="B164" s="403" t="s">
        <v>544</v>
      </c>
      <c r="C164" s="407" t="s">
        <v>499</v>
      </c>
      <c r="D164" s="405" t="s">
        <v>545</v>
      </c>
      <c r="E164" s="215" t="s">
        <v>432</v>
      </c>
    </row>
    <row r="165" spans="1:5" ht="16.5" thickBot="1" x14ac:dyDescent="0.3">
      <c r="A165" s="406"/>
      <c r="B165" s="404"/>
      <c r="C165" s="408"/>
      <c r="D165" s="406"/>
      <c r="E165" s="214"/>
    </row>
    <row r="166" spans="1:5" ht="30.75" customHeight="1" x14ac:dyDescent="0.25">
      <c r="A166" s="405" t="s">
        <v>546</v>
      </c>
      <c r="B166" s="411">
        <v>45052</v>
      </c>
      <c r="C166" s="407" t="s">
        <v>499</v>
      </c>
      <c r="D166" s="405" t="s">
        <v>547</v>
      </c>
      <c r="E166" s="215" t="s">
        <v>373</v>
      </c>
    </row>
    <row r="167" spans="1:5" ht="16.5" thickBot="1" x14ac:dyDescent="0.3">
      <c r="A167" s="406"/>
      <c r="B167" s="412"/>
      <c r="C167" s="408"/>
      <c r="D167" s="406"/>
      <c r="E167" s="214"/>
    </row>
    <row r="168" spans="1:5" ht="31.5" customHeight="1" x14ac:dyDescent="0.25">
      <c r="A168" s="405" t="s">
        <v>548</v>
      </c>
      <c r="B168" s="403" t="s">
        <v>549</v>
      </c>
      <c r="C168" s="407" t="s">
        <v>351</v>
      </c>
      <c r="D168" s="409" t="s">
        <v>550</v>
      </c>
      <c r="E168" s="403" t="s">
        <v>551</v>
      </c>
    </row>
    <row r="169" spans="1:5" ht="15.75" thickBot="1" x14ac:dyDescent="0.3">
      <c r="A169" s="406"/>
      <c r="B169" s="404"/>
      <c r="C169" s="408"/>
      <c r="D169" s="410"/>
      <c r="E169" s="404"/>
    </row>
    <row r="170" spans="1:5" ht="15.75" customHeight="1" x14ac:dyDescent="0.25">
      <c r="A170" s="405" t="s">
        <v>552</v>
      </c>
      <c r="B170" s="403" t="s">
        <v>428</v>
      </c>
      <c r="C170" s="407" t="s">
        <v>351</v>
      </c>
      <c r="D170" s="409" t="s">
        <v>553</v>
      </c>
      <c r="E170" s="403" t="s">
        <v>305</v>
      </c>
    </row>
    <row r="171" spans="1:5" ht="15.75" thickBot="1" x14ac:dyDescent="0.3">
      <c r="A171" s="406"/>
      <c r="B171" s="404"/>
      <c r="C171" s="408"/>
      <c r="D171" s="410"/>
      <c r="E171" s="404"/>
    </row>
  </sheetData>
  <sheetProtection sort="0" autoFilter="0" pivotTables="0"/>
  <mergeCells count="221">
    <mergeCell ref="A1:E1"/>
    <mergeCell ref="A7:A9"/>
    <mergeCell ref="B7:B9"/>
    <mergeCell ref="C7:C9"/>
    <mergeCell ref="A10:A13"/>
    <mergeCell ref="B10:B13"/>
    <mergeCell ref="C10:C13"/>
    <mergeCell ref="D10:D13"/>
    <mergeCell ref="A15:A16"/>
    <mergeCell ref="B15:B16"/>
    <mergeCell ref="C15:C16"/>
    <mergeCell ref="D15:D16"/>
    <mergeCell ref="E15:E16"/>
    <mergeCell ref="A17:A19"/>
    <mergeCell ref="B17:B19"/>
    <mergeCell ref="C17:C19"/>
    <mergeCell ref="D17:D19"/>
    <mergeCell ref="E23:E24"/>
    <mergeCell ref="A28:A30"/>
    <mergeCell ref="B28:B30"/>
    <mergeCell ref="C28:C30"/>
    <mergeCell ref="D28:D30"/>
    <mergeCell ref="B31:B32"/>
    <mergeCell ref="C31:C32"/>
    <mergeCell ref="D31:D32"/>
    <mergeCell ref="A20:A22"/>
    <mergeCell ref="B20:B22"/>
    <mergeCell ref="D20:D22"/>
    <mergeCell ref="A23:A24"/>
    <mergeCell ref="B23:B24"/>
    <mergeCell ref="C23:C24"/>
    <mergeCell ref="D23:D24"/>
    <mergeCell ref="A38:A40"/>
    <mergeCell ref="B38:B40"/>
    <mergeCell ref="C38:C40"/>
    <mergeCell ref="D38:D40"/>
    <mergeCell ref="A41:A42"/>
    <mergeCell ref="B41:B42"/>
    <mergeCell ref="C41:C42"/>
    <mergeCell ref="D41:D42"/>
    <mergeCell ref="A33:A35"/>
    <mergeCell ref="B33:B35"/>
    <mergeCell ref="D33:D35"/>
    <mergeCell ref="A36:A37"/>
    <mergeCell ref="B36:B37"/>
    <mergeCell ref="C36:C37"/>
    <mergeCell ref="D36:D37"/>
    <mergeCell ref="A51:A53"/>
    <mergeCell ref="B51:B53"/>
    <mergeCell ref="C51:C53"/>
    <mergeCell ref="D51:D53"/>
    <mergeCell ref="B54:B55"/>
    <mergeCell ref="C54:C55"/>
    <mergeCell ref="D54:D55"/>
    <mergeCell ref="A43:A45"/>
    <mergeCell ref="B43:B45"/>
    <mergeCell ref="C43:C45"/>
    <mergeCell ref="D43:D45"/>
    <mergeCell ref="A46:A49"/>
    <mergeCell ref="B46:B49"/>
    <mergeCell ref="D46:D49"/>
    <mergeCell ref="A62:A63"/>
    <mergeCell ref="B62:B63"/>
    <mergeCell ref="C62:C63"/>
    <mergeCell ref="D62:D63"/>
    <mergeCell ref="A64:A65"/>
    <mergeCell ref="B64:B65"/>
    <mergeCell ref="C64:C65"/>
    <mergeCell ref="D64:D65"/>
    <mergeCell ref="A56:A58"/>
    <mergeCell ref="B56:B58"/>
    <mergeCell ref="C56:C58"/>
    <mergeCell ref="D56:D58"/>
    <mergeCell ref="A59:A61"/>
    <mergeCell ref="B59:B61"/>
    <mergeCell ref="C59:C61"/>
    <mergeCell ref="D59:D61"/>
    <mergeCell ref="A76:A78"/>
    <mergeCell ref="B76:B78"/>
    <mergeCell ref="C76:C78"/>
    <mergeCell ref="D76:D78"/>
    <mergeCell ref="A79:A82"/>
    <mergeCell ref="B79:B82"/>
    <mergeCell ref="D79:D82"/>
    <mergeCell ref="E64:E65"/>
    <mergeCell ref="A72:A73"/>
    <mergeCell ref="B72:B73"/>
    <mergeCell ref="D72:D73"/>
    <mergeCell ref="E72:E73"/>
    <mergeCell ref="A74:A75"/>
    <mergeCell ref="B74:B75"/>
    <mergeCell ref="C74:C75"/>
    <mergeCell ref="D74:D75"/>
    <mergeCell ref="A88:A91"/>
    <mergeCell ref="B88:B91"/>
    <mergeCell ref="C88:C91"/>
    <mergeCell ref="D88:D91"/>
    <mergeCell ref="A93:A95"/>
    <mergeCell ref="B93:B95"/>
    <mergeCell ref="D93:D95"/>
    <mergeCell ref="E79:E82"/>
    <mergeCell ref="A83:A84"/>
    <mergeCell ref="B83:B84"/>
    <mergeCell ref="C83:C84"/>
    <mergeCell ref="D83:D84"/>
    <mergeCell ref="A86:A87"/>
    <mergeCell ref="B86:B87"/>
    <mergeCell ref="C86:C87"/>
    <mergeCell ref="D86:D87"/>
    <mergeCell ref="E93:E95"/>
    <mergeCell ref="A97:A99"/>
    <mergeCell ref="B97:B99"/>
    <mergeCell ref="C97:C99"/>
    <mergeCell ref="E97:E99"/>
    <mergeCell ref="A101:A102"/>
    <mergeCell ref="B101:B102"/>
    <mergeCell ref="C101:C102"/>
    <mergeCell ref="D101:D102"/>
    <mergeCell ref="A109:A110"/>
    <mergeCell ref="B109:B110"/>
    <mergeCell ref="C109:C110"/>
    <mergeCell ref="D109:D110"/>
    <mergeCell ref="A111:A113"/>
    <mergeCell ref="B111:B113"/>
    <mergeCell ref="C111:C113"/>
    <mergeCell ref="D111:D113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E119:E120"/>
    <mergeCell ref="A122:A124"/>
    <mergeCell ref="B122:B124"/>
    <mergeCell ref="C122:C124"/>
    <mergeCell ref="D122:D124"/>
    <mergeCell ref="A114:A115"/>
    <mergeCell ref="B114:B115"/>
    <mergeCell ref="C114:C115"/>
    <mergeCell ref="D114:D115"/>
    <mergeCell ref="A116:A118"/>
    <mergeCell ref="B116:B118"/>
    <mergeCell ref="C116:C118"/>
    <mergeCell ref="D116:D118"/>
    <mergeCell ref="A125:A127"/>
    <mergeCell ref="B125:B127"/>
    <mergeCell ref="C125:C127"/>
    <mergeCell ref="D125:D127"/>
    <mergeCell ref="A129:A131"/>
    <mergeCell ref="B129:B131"/>
    <mergeCell ref="D129:D131"/>
    <mergeCell ref="A119:A120"/>
    <mergeCell ref="B119:B120"/>
    <mergeCell ref="C119:C120"/>
    <mergeCell ref="D119:D120"/>
    <mergeCell ref="A132:A134"/>
    <mergeCell ref="B132:B134"/>
    <mergeCell ref="C132:C134"/>
    <mergeCell ref="D132:D134"/>
    <mergeCell ref="F132:F134"/>
    <mergeCell ref="A135:A136"/>
    <mergeCell ref="B135:B136"/>
    <mergeCell ref="C135:C136"/>
    <mergeCell ref="D135:D136"/>
    <mergeCell ref="E145:E146"/>
    <mergeCell ref="A147:A150"/>
    <mergeCell ref="B147:B150"/>
    <mergeCell ref="C147:C150"/>
    <mergeCell ref="D147:D150"/>
    <mergeCell ref="A137:A139"/>
    <mergeCell ref="B137:B139"/>
    <mergeCell ref="C137:C139"/>
    <mergeCell ref="D137:D139"/>
    <mergeCell ref="A142:A144"/>
    <mergeCell ref="B142:B144"/>
    <mergeCell ref="C142:C144"/>
    <mergeCell ref="D142:D144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45:A146"/>
    <mergeCell ref="B145:B146"/>
    <mergeCell ref="D145:D146"/>
    <mergeCell ref="A161:A162"/>
    <mergeCell ref="B161:B162"/>
    <mergeCell ref="C161:C162"/>
    <mergeCell ref="D161:D162"/>
    <mergeCell ref="A164:A165"/>
    <mergeCell ref="B164:B165"/>
    <mergeCell ref="C164:C165"/>
    <mergeCell ref="D164:D165"/>
    <mergeCell ref="A155:A156"/>
    <mergeCell ref="B155:B156"/>
    <mergeCell ref="C155:C156"/>
    <mergeCell ref="D155:D156"/>
    <mergeCell ref="A157:A160"/>
    <mergeCell ref="B157:B160"/>
    <mergeCell ref="C157:C160"/>
    <mergeCell ref="D157:D160"/>
    <mergeCell ref="E168:E169"/>
    <mergeCell ref="A170:A171"/>
    <mergeCell ref="B170:B171"/>
    <mergeCell ref="C170:C171"/>
    <mergeCell ref="D170:D171"/>
    <mergeCell ref="E170:E171"/>
    <mergeCell ref="A166:A167"/>
    <mergeCell ref="B166:B167"/>
    <mergeCell ref="C166:C167"/>
    <mergeCell ref="D166:D167"/>
    <mergeCell ref="A168:A169"/>
    <mergeCell ref="B168:B169"/>
    <mergeCell ref="C168:C169"/>
    <mergeCell ref="D168:D169"/>
  </mergeCells>
  <hyperlinks>
    <hyperlink ref="D15" r:id="rId1" xr:uid="{00000000-0004-0000-0B00-000000000000}"/>
    <hyperlink ref="D17" r:id="rId2" xr:uid="{00000000-0004-0000-0B00-000001000000}"/>
    <hyperlink ref="D23" r:id="rId3" xr:uid="{00000000-0004-0000-0B00-000002000000}"/>
    <hyperlink ref="D27" r:id="rId4" xr:uid="{00000000-0004-0000-0B00-000003000000}"/>
    <hyperlink ref="D31" r:id="rId5" xr:uid="{00000000-0004-0000-0B00-000004000000}"/>
    <hyperlink ref="D54" r:id="rId6" xr:uid="{00000000-0004-0000-0B00-000005000000}"/>
    <hyperlink ref="D56" r:id="rId7" xr:uid="{00000000-0004-0000-0B00-000006000000}"/>
    <hyperlink ref="D62" r:id="rId8" xr:uid="{00000000-0004-0000-0B00-000007000000}"/>
    <hyperlink ref="D64" r:id="rId9" xr:uid="{00000000-0004-0000-0B00-000008000000}"/>
    <hyperlink ref="D76" r:id="rId10" xr:uid="{00000000-0004-0000-0B00-000009000000}"/>
    <hyperlink ref="D79" r:id="rId11" xr:uid="{00000000-0004-0000-0B00-00000A000000}"/>
    <hyperlink ref="D83" r:id="rId12" xr:uid="{00000000-0004-0000-0B00-00000B000000}"/>
    <hyperlink ref="D86" r:id="rId13" xr:uid="{00000000-0004-0000-0B00-00000C000000}"/>
    <hyperlink ref="D88" r:id="rId14" xr:uid="{00000000-0004-0000-0B00-00000D000000}"/>
    <hyperlink ref="D96" r:id="rId15" xr:uid="{00000000-0004-0000-0B00-00000E000000}"/>
    <hyperlink ref="D100" r:id="rId16" xr:uid="{00000000-0004-0000-0B00-00000F000000}"/>
    <hyperlink ref="D101" r:id="rId17" xr:uid="{00000000-0004-0000-0B00-000010000000}"/>
    <hyperlink ref="D103" r:id="rId18" xr:uid="{00000000-0004-0000-0B00-000011000000}"/>
    <hyperlink ref="D106" r:id="rId19" xr:uid="{00000000-0004-0000-0B00-000012000000}"/>
    <hyperlink ref="D109" r:id="rId20" xr:uid="{00000000-0004-0000-0B00-000013000000}"/>
    <hyperlink ref="D111" r:id="rId21" xr:uid="{00000000-0004-0000-0B00-000014000000}"/>
    <hyperlink ref="D114" r:id="rId22" xr:uid="{00000000-0004-0000-0B00-000015000000}"/>
    <hyperlink ref="D116" r:id="rId23" display="https://vk.com/katsvirie?w=wall8269899_3094%2Fall" xr:uid="{00000000-0004-0000-0B00-000016000000}"/>
    <hyperlink ref="D119" r:id="rId24" xr:uid="{00000000-0004-0000-0B00-000017000000}"/>
    <hyperlink ref="D129" r:id="rId25" xr:uid="{00000000-0004-0000-0B00-000018000000}"/>
    <hyperlink ref="D132" r:id="rId26" xr:uid="{00000000-0004-0000-0B00-000019000000}"/>
    <hyperlink ref="D142" r:id="rId27" xr:uid="{00000000-0004-0000-0B00-00001A000000}"/>
    <hyperlink ref="D145" r:id="rId28" xr:uid="{00000000-0004-0000-0B00-00001B000000}"/>
    <hyperlink ref="D151" r:id="rId29" xr:uid="{00000000-0004-0000-0B00-00001C000000}"/>
    <hyperlink ref="D153" r:id="rId30" xr:uid="{00000000-0004-0000-0B00-00001D000000}"/>
    <hyperlink ref="D155" r:id="rId31" xr:uid="{00000000-0004-0000-0B00-00001E000000}"/>
    <hyperlink ref="D161" r:id="rId32" xr:uid="{00000000-0004-0000-0B00-00001F000000}"/>
    <hyperlink ref="D168" r:id="rId33" xr:uid="{00000000-0004-0000-0B00-000020000000}"/>
    <hyperlink ref="D170" r:id="rId34" xr:uid="{00000000-0004-0000-0B00-000021000000}"/>
  </hyperlinks>
  <pageMargins left="0.7" right="0.7" top="0.75" bottom="0.75" header="0.3" footer="0.3"/>
  <pageSetup paperSize="9" orientation="landscape" r:id="rId3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view="pageBreakPreview" zoomScale="80" zoomScaleSheetLayoutView="80" workbookViewId="0">
      <selection activeCell="A9" sqref="A9:XFD9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482" t="s">
        <v>150</v>
      </c>
      <c r="B1" s="482"/>
      <c r="C1" s="482"/>
      <c r="D1" s="148"/>
      <c r="E1" s="148"/>
      <c r="F1" s="148"/>
    </row>
    <row r="2" spans="1:6" ht="18.75" x14ac:dyDescent="0.25">
      <c r="A2" s="349" t="s">
        <v>151</v>
      </c>
      <c r="B2" s="349"/>
      <c r="C2" s="349"/>
      <c r="D2" s="144"/>
      <c r="E2" s="144"/>
      <c r="F2" s="144"/>
    </row>
    <row r="3" spans="1:6" ht="75.75" customHeight="1" x14ac:dyDescent="0.25">
      <c r="A3" s="23" t="s">
        <v>152</v>
      </c>
      <c r="B3" s="45" t="s">
        <v>220</v>
      </c>
      <c r="C3" s="131" t="s">
        <v>251</v>
      </c>
      <c r="D3" s="391" t="s">
        <v>250</v>
      </c>
      <c r="E3" s="392"/>
      <c r="F3" s="23" t="s">
        <v>252</v>
      </c>
    </row>
    <row r="4" spans="1:6" ht="22.5" customHeight="1" x14ac:dyDescent="0.25">
      <c r="A4" s="23"/>
      <c r="B4" s="45"/>
      <c r="C4" s="131"/>
      <c r="D4" s="23" t="s">
        <v>248</v>
      </c>
      <c r="E4" s="23" t="s">
        <v>249</v>
      </c>
      <c r="F4" s="23"/>
    </row>
    <row r="5" spans="1:6" ht="18.75" x14ac:dyDescent="0.3">
      <c r="A5" s="61" t="s">
        <v>153</v>
      </c>
      <c r="B5" s="64"/>
      <c r="C5" s="126"/>
      <c r="D5" s="65"/>
      <c r="E5" s="65"/>
      <c r="F5" s="65"/>
    </row>
    <row r="6" spans="1:6" ht="18.75" x14ac:dyDescent="0.25">
      <c r="A6" s="59" t="s">
        <v>154</v>
      </c>
      <c r="B6" s="50"/>
      <c r="C6" s="98"/>
      <c r="D6" s="107"/>
      <c r="E6" s="107"/>
      <c r="F6" s="107"/>
    </row>
    <row r="7" spans="1:6" ht="37.5" x14ac:dyDescent="0.25">
      <c r="A7" s="26" t="s">
        <v>155</v>
      </c>
      <c r="B7" s="50"/>
      <c r="C7" s="87"/>
      <c r="D7" s="50"/>
      <c r="E7" s="50"/>
      <c r="F7" s="50"/>
    </row>
    <row r="8" spans="1:6" ht="18.75" x14ac:dyDescent="0.25">
      <c r="A8" s="26" t="s">
        <v>246</v>
      </c>
      <c r="B8" s="50"/>
      <c r="C8" s="87"/>
      <c r="D8" s="50"/>
      <c r="E8" s="50"/>
      <c r="F8" s="50"/>
    </row>
    <row r="9" spans="1:6" ht="39.6" customHeight="1" x14ac:dyDescent="0.25">
      <c r="A9" s="26" t="s">
        <v>247</v>
      </c>
      <c r="B9" s="328" t="s">
        <v>702</v>
      </c>
      <c r="C9" s="150">
        <v>3498</v>
      </c>
      <c r="D9" s="50" t="s">
        <v>703</v>
      </c>
      <c r="E9" s="151">
        <v>120387</v>
      </c>
      <c r="F9" s="151">
        <v>4953</v>
      </c>
    </row>
    <row r="10" spans="1:6" ht="18.75" x14ac:dyDescent="0.25">
      <c r="A10" s="59" t="s">
        <v>278</v>
      </c>
      <c r="B10" s="50"/>
      <c r="C10" s="87"/>
      <c r="D10" s="50"/>
      <c r="E10" s="50"/>
      <c r="F10" s="50"/>
    </row>
    <row r="11" spans="1:6" ht="18.75" x14ac:dyDescent="0.25">
      <c r="A11" s="62" t="s">
        <v>277</v>
      </c>
      <c r="B11" s="50"/>
      <c r="C11" s="87"/>
      <c r="D11" s="50"/>
      <c r="E11" s="50"/>
      <c r="F11" s="50"/>
    </row>
    <row r="12" spans="1:6" ht="18.75" x14ac:dyDescent="0.25">
      <c r="A12" s="66" t="s">
        <v>156</v>
      </c>
      <c r="B12" s="50"/>
      <c r="C12" s="87"/>
      <c r="D12" s="50"/>
      <c r="E12" s="50"/>
      <c r="F12" s="50"/>
    </row>
    <row r="13" spans="1:6" ht="18.75" customHeight="1" x14ac:dyDescent="0.3">
      <c r="A13" s="42" t="s">
        <v>157</v>
      </c>
      <c r="B13" s="63" t="s">
        <v>161</v>
      </c>
      <c r="C13" s="127" t="s">
        <v>160</v>
      </c>
      <c r="D13" s="63"/>
      <c r="E13" s="63"/>
      <c r="F13" s="63"/>
    </row>
    <row r="14" spans="1:6" ht="18.75" x14ac:dyDescent="0.25">
      <c r="A14" s="26" t="s">
        <v>158</v>
      </c>
      <c r="B14" s="50"/>
      <c r="C14" s="87"/>
      <c r="D14" s="50"/>
      <c r="E14" s="50"/>
      <c r="F14" s="50"/>
    </row>
    <row r="15" spans="1:6" ht="18.75" x14ac:dyDescent="0.25">
      <c r="A15" s="26" t="s">
        <v>159</v>
      </c>
      <c r="B15" s="50"/>
      <c r="C15" s="87"/>
      <c r="D15" s="50"/>
      <c r="E15" s="50"/>
      <c r="F15" s="50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9" r:id="rId1" xr:uid="{00000000-0004-0000-0C00-000000000000}"/>
  </hyperlinks>
  <pageMargins left="0.7" right="0.7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27"/>
  <sheetViews>
    <sheetView view="pageBreakPreview" zoomScaleSheetLayoutView="100" workbookViewId="0">
      <selection activeCell="B4" sqref="B4"/>
    </sheetView>
  </sheetViews>
  <sheetFormatPr defaultRowHeight="15" x14ac:dyDescent="0.25"/>
  <cols>
    <col min="1" max="1" width="68.7109375" customWidth="1"/>
    <col min="2" max="2" width="34.7109375" style="3" customWidth="1"/>
  </cols>
  <sheetData>
    <row r="1" spans="1:2" ht="18.75" x14ac:dyDescent="0.25">
      <c r="A1" s="349" t="s">
        <v>162</v>
      </c>
      <c r="B1" s="349"/>
    </row>
    <row r="2" spans="1:2" ht="18.75" x14ac:dyDescent="0.25">
      <c r="A2" s="23" t="s">
        <v>163</v>
      </c>
      <c r="B2" s="23" t="s">
        <v>170</v>
      </c>
    </row>
    <row r="3" spans="1:2" ht="73.5" customHeight="1" x14ac:dyDescent="0.25">
      <c r="A3" s="129" t="s">
        <v>164</v>
      </c>
      <c r="B3" s="132">
        <v>3</v>
      </c>
    </row>
    <row r="4" spans="1:2" ht="101.25" customHeight="1" x14ac:dyDescent="0.25">
      <c r="A4" s="129" t="s">
        <v>165</v>
      </c>
      <c r="B4" s="132">
        <v>189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7"/>
  <sheetViews>
    <sheetView view="pageBreakPreview" zoomScaleSheetLayoutView="100" workbookViewId="0">
      <selection activeCell="D6" sqref="D6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30" t="s">
        <v>166</v>
      </c>
      <c r="B1" s="130"/>
      <c r="C1" s="130"/>
      <c r="D1" s="130"/>
    </row>
    <row r="2" spans="1:4" ht="37.5" customHeight="1" x14ac:dyDescent="0.25">
      <c r="A2" s="23" t="s">
        <v>54</v>
      </c>
      <c r="B2" s="23" t="s">
        <v>167</v>
      </c>
      <c r="C2" s="23" t="s">
        <v>168</v>
      </c>
      <c r="D2" s="23" t="s">
        <v>169</v>
      </c>
    </row>
    <row r="3" spans="1:4" ht="44.25" customHeight="1" x14ac:dyDescent="0.25">
      <c r="A3" s="56">
        <v>1</v>
      </c>
      <c r="B3" s="26" t="s">
        <v>171</v>
      </c>
      <c r="C3" s="67"/>
      <c r="D3" s="17">
        <v>0</v>
      </c>
    </row>
    <row r="4" spans="1:4" ht="59.25" customHeight="1" x14ac:dyDescent="0.25">
      <c r="A4" s="56">
        <v>2</v>
      </c>
      <c r="B4" s="26" t="s">
        <v>172</v>
      </c>
      <c r="C4" s="67"/>
      <c r="D4" s="17">
        <v>0</v>
      </c>
    </row>
    <row r="5" spans="1:4" ht="49.5" customHeight="1" x14ac:dyDescent="0.25">
      <c r="A5" s="56">
        <v>3</v>
      </c>
      <c r="B5" s="26" t="s">
        <v>173</v>
      </c>
      <c r="C5" s="67"/>
      <c r="D5" s="17">
        <v>0</v>
      </c>
    </row>
    <row r="6" spans="1:4" ht="48.75" customHeight="1" x14ac:dyDescent="0.25">
      <c r="A6" s="56">
        <v>4</v>
      </c>
      <c r="B6" s="60" t="s">
        <v>156</v>
      </c>
      <c r="C6" s="67"/>
      <c r="D6" s="17">
        <v>0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view="pageBreakPreview" zoomScale="90" zoomScaleSheetLayoutView="90" workbookViewId="0">
      <selection activeCell="E7" sqref="E7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482" t="s">
        <v>140</v>
      </c>
      <c r="B1" s="482"/>
      <c r="C1" s="482"/>
      <c r="D1" s="482"/>
      <c r="E1" s="482"/>
    </row>
    <row r="2" spans="1:5" ht="39" customHeight="1" x14ac:dyDescent="0.25">
      <c r="A2" s="23" t="s">
        <v>54</v>
      </c>
      <c r="B2" s="23" t="s">
        <v>141</v>
      </c>
      <c r="C2" s="23" t="s">
        <v>142</v>
      </c>
      <c r="D2" s="23" t="s">
        <v>143</v>
      </c>
      <c r="E2" s="23" t="s">
        <v>144</v>
      </c>
    </row>
    <row r="3" spans="1:5" ht="18.75" x14ac:dyDescent="0.25">
      <c r="A3" s="59">
        <v>1</v>
      </c>
      <c r="B3" s="59" t="s">
        <v>145</v>
      </c>
      <c r="C3" s="19">
        <v>0</v>
      </c>
      <c r="D3" s="19">
        <v>0</v>
      </c>
      <c r="E3" s="60"/>
    </row>
    <row r="4" spans="1:5" ht="18.75" x14ac:dyDescent="0.25">
      <c r="A4" s="26">
        <v>2</v>
      </c>
      <c r="B4" s="59" t="s">
        <v>146</v>
      </c>
      <c r="C4" s="19">
        <v>0</v>
      </c>
      <c r="D4" s="19">
        <v>0</v>
      </c>
      <c r="E4" s="60"/>
    </row>
    <row r="5" spans="1:5" ht="18.75" x14ac:dyDescent="0.25">
      <c r="A5" s="59">
        <v>3</v>
      </c>
      <c r="B5" s="59" t="s">
        <v>147</v>
      </c>
      <c r="C5" s="19">
        <v>0</v>
      </c>
      <c r="D5" s="19">
        <v>0</v>
      </c>
      <c r="E5" s="60"/>
    </row>
    <row r="6" spans="1:5" ht="18.75" x14ac:dyDescent="0.25">
      <c r="A6" s="483">
        <v>4</v>
      </c>
      <c r="B6" s="483" t="s">
        <v>148</v>
      </c>
      <c r="C6" s="152">
        <v>0</v>
      </c>
      <c r="D6" s="19">
        <v>0</v>
      </c>
      <c r="E6" s="60"/>
    </row>
    <row r="7" spans="1:5" ht="131.25" x14ac:dyDescent="0.25">
      <c r="A7" s="484"/>
      <c r="B7" s="484"/>
      <c r="C7" s="152">
        <v>0</v>
      </c>
      <c r="D7" s="19">
        <v>2</v>
      </c>
      <c r="E7" s="60" t="s">
        <v>726</v>
      </c>
    </row>
    <row r="8" spans="1:5" ht="243.75" x14ac:dyDescent="0.25">
      <c r="A8" s="26">
        <v>5</v>
      </c>
      <c r="B8" s="59" t="s">
        <v>149</v>
      </c>
      <c r="C8" s="152">
        <v>0</v>
      </c>
      <c r="D8" s="19">
        <v>4</v>
      </c>
      <c r="E8" s="60" t="s">
        <v>725</v>
      </c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9"/>
  <sheetViews>
    <sheetView view="pageBreakPreview" zoomScale="90" zoomScaleNormal="80" zoomScaleSheetLayoutView="90" workbookViewId="0">
      <selection activeCell="D6" sqref="D6"/>
    </sheetView>
  </sheetViews>
  <sheetFormatPr defaultColWidth="9.140625" defaultRowHeight="15" x14ac:dyDescent="0.25"/>
  <cols>
    <col min="1" max="1" width="11.42578125" style="33" customWidth="1"/>
    <col min="2" max="2" width="12.5703125" style="33" customWidth="1"/>
    <col min="3" max="3" width="21.28515625" style="33" customWidth="1"/>
    <col min="4" max="4" width="13.140625" style="33" customWidth="1"/>
    <col min="5" max="5" width="24" style="33" customWidth="1"/>
    <col min="6" max="6" width="21.5703125" style="33" customWidth="1"/>
    <col min="7" max="7" width="11.28515625" style="33" customWidth="1"/>
    <col min="8" max="8" width="12.5703125" style="33" customWidth="1"/>
    <col min="9" max="9" width="11.5703125" style="33" customWidth="1"/>
    <col min="10" max="10" width="11.28515625" style="33" bestFit="1" customWidth="1"/>
    <col min="11" max="11" width="23.85546875" style="33" customWidth="1"/>
    <col min="12" max="12" width="22.140625" style="33" customWidth="1"/>
    <col min="13" max="13" width="18.42578125" style="33" customWidth="1"/>
    <col min="14" max="33" width="9.140625" style="33"/>
    <col min="34" max="34" width="12.28515625" style="33" bestFit="1" customWidth="1"/>
    <col min="35" max="16384" width="9.140625" style="33"/>
  </cols>
  <sheetData>
    <row r="1" spans="1:13" ht="18.75" customHeight="1" x14ac:dyDescent="0.25">
      <c r="A1" s="349" t="s">
        <v>116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 ht="19.5" customHeight="1" x14ac:dyDescent="0.3">
      <c r="A2" s="359" t="s">
        <v>39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3" ht="18.75" x14ac:dyDescent="0.3">
      <c r="A3" s="370" t="s">
        <v>17</v>
      </c>
      <c r="B3" s="399" t="s">
        <v>11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</row>
    <row r="4" spans="1:13" ht="19.5" customHeight="1" x14ac:dyDescent="0.25">
      <c r="A4" s="370"/>
      <c r="B4" s="370" t="s">
        <v>12</v>
      </c>
      <c r="C4" s="370" t="s">
        <v>18</v>
      </c>
      <c r="D4" s="370" t="s">
        <v>117</v>
      </c>
      <c r="E4" s="370"/>
      <c r="F4" s="370" t="s">
        <v>13</v>
      </c>
      <c r="G4" s="360" t="s">
        <v>223</v>
      </c>
      <c r="H4" s="370" t="s">
        <v>72</v>
      </c>
      <c r="I4" s="370" t="s">
        <v>76</v>
      </c>
      <c r="J4" s="370" t="s">
        <v>14</v>
      </c>
      <c r="K4" s="370" t="s">
        <v>41</v>
      </c>
      <c r="L4" s="370" t="s">
        <v>15</v>
      </c>
    </row>
    <row r="5" spans="1:13" ht="37.5" customHeight="1" x14ac:dyDescent="0.25">
      <c r="A5" s="370"/>
      <c r="B5" s="370"/>
      <c r="C5" s="370"/>
      <c r="D5" s="23" t="s">
        <v>119</v>
      </c>
      <c r="E5" s="23" t="s">
        <v>118</v>
      </c>
      <c r="F5" s="370"/>
      <c r="G5" s="362"/>
      <c r="H5" s="370"/>
      <c r="I5" s="370"/>
      <c r="J5" s="370"/>
      <c r="K5" s="370"/>
      <c r="L5" s="370"/>
    </row>
    <row r="6" spans="1:13" s="70" customFormat="1" ht="36" customHeight="1" x14ac:dyDescent="0.3">
      <c r="A6" s="147">
        <f>SUM(B6:L6)-A10</f>
        <v>118</v>
      </c>
      <c r="B6" s="91">
        <v>1</v>
      </c>
      <c r="C6" s="91">
        <v>3</v>
      </c>
      <c r="D6" s="91">
        <v>5</v>
      </c>
      <c r="E6" s="91">
        <v>0</v>
      </c>
      <c r="F6" s="91">
        <v>7</v>
      </c>
      <c r="G6" s="91">
        <v>3</v>
      </c>
      <c r="H6" s="91">
        <v>22</v>
      </c>
      <c r="I6" s="91">
        <v>2</v>
      </c>
      <c r="J6" s="91">
        <v>50</v>
      </c>
      <c r="K6" s="91">
        <v>14</v>
      </c>
      <c r="L6" s="91">
        <v>34</v>
      </c>
      <c r="M6" s="81"/>
    </row>
    <row r="7" spans="1:13" ht="18.75" customHeight="1" x14ac:dyDescent="0.3">
      <c r="A7" s="485" t="str">
        <f>IF(A6=B6+C6+D6+E6+F6+G6+H6+I6+J6+K6+L6-A10,"ПРАВИЛЬНО"," НЕПРАВИЛЬНО")</f>
        <v>ПРАВИЛЬНО</v>
      </c>
      <c r="B7" s="486"/>
      <c r="C7" s="487" t="s">
        <v>16</v>
      </c>
      <c r="D7" s="487"/>
      <c r="E7" s="487"/>
      <c r="F7" s="487"/>
      <c r="G7" s="487"/>
      <c r="H7" s="487"/>
      <c r="I7" s="487"/>
      <c r="J7" s="487"/>
      <c r="K7" s="487"/>
      <c r="L7" s="488"/>
    </row>
    <row r="8" spans="1:13" ht="36" customHeight="1" x14ac:dyDescent="0.25">
      <c r="A8" s="92">
        <f>SUM(B8:L8)</f>
        <v>99.999999999999986</v>
      </c>
      <c r="B8" s="92">
        <f>100/A6*(B6-B10)</f>
        <v>0.84745762711864403</v>
      </c>
      <c r="C8" s="92">
        <f>100/A6*(C6-C10)</f>
        <v>2.5423728813559321</v>
      </c>
      <c r="D8" s="92">
        <f>100/A6*(D6-D10)</f>
        <v>4.2372881355932197</v>
      </c>
      <c r="E8" s="92">
        <f>100/A6*(E6-E10)</f>
        <v>0</v>
      </c>
      <c r="F8" s="92">
        <f>100/A6*(F6-F10)</f>
        <v>4.2372881355932197</v>
      </c>
      <c r="G8" s="92">
        <f>100/A6*(G6-G10)</f>
        <v>2.5423728813559321</v>
      </c>
      <c r="H8" s="92">
        <f>100/A6*(H6-H10)</f>
        <v>16.101694915254235</v>
      </c>
      <c r="I8" s="92">
        <f>100/A6*(I6-I10)</f>
        <v>0.84745762711864403</v>
      </c>
      <c r="J8" s="92">
        <f>100/A6*(J6-J10)</f>
        <v>38.135593220338983</v>
      </c>
      <c r="K8" s="92">
        <f>100/A6*(K6-K10)</f>
        <v>7.6271186440677958</v>
      </c>
      <c r="L8" s="92">
        <f>100/A6*(L6-L10)</f>
        <v>22.881355932203387</v>
      </c>
      <c r="M8" s="189"/>
    </row>
    <row r="9" spans="1:13" ht="19.5" customHeight="1" x14ac:dyDescent="0.3">
      <c r="A9" s="399" t="s">
        <v>193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</row>
    <row r="10" spans="1:13" s="55" customFormat="1" ht="36" customHeight="1" x14ac:dyDescent="0.25">
      <c r="A10" s="88">
        <f>SUM(B10:L10)</f>
        <v>23</v>
      </c>
      <c r="B10" s="17">
        <v>0</v>
      </c>
      <c r="C10" s="17">
        <v>0</v>
      </c>
      <c r="D10" s="17">
        <v>0</v>
      </c>
      <c r="E10" s="17">
        <v>0</v>
      </c>
      <c r="F10" s="17">
        <v>2</v>
      </c>
      <c r="G10" s="17">
        <v>0</v>
      </c>
      <c r="H10" s="17">
        <v>3</v>
      </c>
      <c r="I10" s="17">
        <v>1</v>
      </c>
      <c r="J10" s="17">
        <v>5</v>
      </c>
      <c r="K10" s="17">
        <v>5</v>
      </c>
      <c r="L10" s="17">
        <v>7</v>
      </c>
    </row>
    <row r="11" spans="1:13" ht="19.5" customHeight="1" x14ac:dyDescent="0.25">
      <c r="A11" s="398" t="s">
        <v>187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</row>
    <row r="12" spans="1:13" s="71" customFormat="1" ht="36" customHeight="1" x14ac:dyDescent="0.3">
      <c r="A12" s="31">
        <f>SUM(B12:L12)</f>
        <v>31</v>
      </c>
      <c r="B12" s="128">
        <v>0</v>
      </c>
      <c r="C12" s="128">
        <v>0</v>
      </c>
      <c r="D12" s="128">
        <v>0</v>
      </c>
      <c r="E12" s="128">
        <v>0</v>
      </c>
      <c r="F12" s="128">
        <v>3</v>
      </c>
      <c r="G12" s="128">
        <v>0</v>
      </c>
      <c r="H12" s="128">
        <v>3</v>
      </c>
      <c r="I12" s="128">
        <v>0</v>
      </c>
      <c r="J12" s="128">
        <v>17</v>
      </c>
      <c r="K12" s="128">
        <v>2</v>
      </c>
      <c r="L12" s="128">
        <v>6</v>
      </c>
    </row>
    <row r="13" spans="1:13" s="71" customFormat="1" ht="18.75" x14ac:dyDescent="0.3"/>
    <row r="14" spans="1:13" s="71" customFormat="1" ht="18.75" x14ac:dyDescent="0.3"/>
    <row r="15" spans="1:13" s="71" customFormat="1" ht="18.75" x14ac:dyDescent="0.3"/>
    <row r="16" spans="1:13" s="71" customFormat="1" ht="18.75" x14ac:dyDescent="0.3"/>
    <row r="17" s="71" customFormat="1" ht="18.75" x14ac:dyDescent="0.3"/>
    <row r="18" s="71" customFormat="1" ht="18.75" x14ac:dyDescent="0.3"/>
    <row r="19" s="71" customFormat="1" ht="18.75" x14ac:dyDescent="0.3"/>
    <row r="20" s="71" customFormat="1" ht="18.75" x14ac:dyDescent="0.3"/>
    <row r="21" s="71" customFormat="1" ht="18.75" x14ac:dyDescent="0.3"/>
    <row r="22" s="71" customFormat="1" ht="18.75" x14ac:dyDescent="0.3"/>
    <row r="23" s="71" customFormat="1" ht="18.75" x14ac:dyDescent="0.3"/>
    <row r="24" s="71" customFormat="1" ht="18.75" x14ac:dyDescent="0.3"/>
    <row r="25" s="71" customFormat="1" ht="18.75" x14ac:dyDescent="0.3"/>
    <row r="26" s="71" customFormat="1" ht="18.75" x14ac:dyDescent="0.3"/>
    <row r="27" s="71" customFormat="1" ht="18.75" x14ac:dyDescent="0.3"/>
    <row r="28" s="71" customFormat="1" ht="18.75" x14ac:dyDescent="0.3"/>
    <row r="29" s="71" customFormat="1" ht="18.75" x14ac:dyDescent="0.3"/>
    <row r="30" s="71" customFormat="1" ht="18.75" x14ac:dyDescent="0.3"/>
    <row r="31" s="71" customFormat="1" ht="18.75" x14ac:dyDescent="0.3"/>
    <row r="32" s="71" customFormat="1" ht="18.75" x14ac:dyDescent="0.3"/>
    <row r="33" s="71" customFormat="1" ht="18.75" x14ac:dyDescent="0.3"/>
    <row r="34" s="71" customFormat="1" ht="18.75" x14ac:dyDescent="0.3"/>
    <row r="35" s="71" customFormat="1" ht="18.75" x14ac:dyDescent="0.3"/>
    <row r="36" s="71" customFormat="1" ht="18.75" x14ac:dyDescent="0.3"/>
    <row r="37" s="71" customFormat="1" ht="18.75" x14ac:dyDescent="0.3"/>
    <row r="38" s="71" customFormat="1" ht="18.75" x14ac:dyDescent="0.3"/>
    <row r="39" s="71" customFormat="1" ht="18.75" x14ac:dyDescent="0.3"/>
    <row r="40" s="71" customFormat="1" ht="18.75" x14ac:dyDescent="0.3"/>
    <row r="41" s="71" customFormat="1" ht="18.75" x14ac:dyDescent="0.3"/>
    <row r="42" s="71" customFormat="1" ht="18.75" x14ac:dyDescent="0.3"/>
    <row r="43" s="71" customFormat="1" ht="18.75" x14ac:dyDescent="0.3"/>
    <row r="44" s="71" customFormat="1" ht="18.75" x14ac:dyDescent="0.3"/>
    <row r="45" s="71" customFormat="1" ht="18.75" x14ac:dyDescent="0.3"/>
    <row r="46" s="71" customFormat="1" ht="18.75" x14ac:dyDescent="0.3"/>
    <row r="47" s="71" customFormat="1" ht="18.75" x14ac:dyDescent="0.3"/>
    <row r="48" s="71" customFormat="1" ht="18.75" x14ac:dyDescent="0.3"/>
    <row r="49" s="71" customFormat="1" ht="18.75" x14ac:dyDescent="0.3"/>
    <row r="50" s="71" customFormat="1" ht="18.75" x14ac:dyDescent="0.3"/>
    <row r="51" s="71" customFormat="1" ht="18.75" x14ac:dyDescent="0.3"/>
    <row r="52" s="71" customFormat="1" ht="18.75" x14ac:dyDescent="0.3"/>
    <row r="53" s="71" customFormat="1" ht="18.75" x14ac:dyDescent="0.3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9"/>
  <sheetViews>
    <sheetView view="pageBreakPreview" zoomScale="90" zoomScaleSheetLayoutView="90" workbookViewId="0">
      <selection activeCell="B16" sqref="B16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59" t="s">
        <v>40</v>
      </c>
      <c r="B1" s="359"/>
      <c r="C1" s="359"/>
    </row>
    <row r="2" spans="1:4" ht="18.75" customHeight="1" x14ac:dyDescent="0.25">
      <c r="A2" s="23" t="s">
        <v>1</v>
      </c>
      <c r="B2" s="23" t="s">
        <v>2</v>
      </c>
      <c r="C2" s="23" t="s">
        <v>42</v>
      </c>
    </row>
    <row r="3" spans="1:4" ht="18.75" customHeight="1" x14ac:dyDescent="0.25">
      <c r="A3" s="24" t="s">
        <v>180</v>
      </c>
      <c r="B3" s="88">
        <v>84</v>
      </c>
      <c r="C3" s="83">
        <f>SUM(B6:B14)</f>
        <v>84</v>
      </c>
      <c r="D3" s="94">
        <f>SUM(B6:B14)-B4</f>
        <v>73</v>
      </c>
    </row>
    <row r="4" spans="1:4" ht="55.5" customHeight="1" x14ac:dyDescent="0.25">
      <c r="A4" s="85" t="s">
        <v>195</v>
      </c>
      <c r="B4" s="52">
        <v>11</v>
      </c>
      <c r="C4" s="82"/>
      <c r="D4" s="94"/>
    </row>
    <row r="5" spans="1:4" ht="18.75" x14ac:dyDescent="0.25">
      <c r="A5" s="131" t="s">
        <v>0</v>
      </c>
      <c r="B5" s="76"/>
      <c r="C5" s="77"/>
    </row>
    <row r="6" spans="1:4" ht="18.75" x14ac:dyDescent="0.25">
      <c r="A6" s="25" t="s">
        <v>185</v>
      </c>
      <c r="B6" s="17">
        <v>50</v>
      </c>
      <c r="C6" s="27">
        <f>100/B3*B6</f>
        <v>59.523809523809526</v>
      </c>
    </row>
    <row r="7" spans="1:4" ht="18.75" customHeight="1" x14ac:dyDescent="0.25">
      <c r="A7" s="25" t="s">
        <v>721</v>
      </c>
      <c r="B7" s="17">
        <v>2</v>
      </c>
      <c r="C7" s="27">
        <f>100/B3*B7</f>
        <v>2.3809523809523809</v>
      </c>
    </row>
    <row r="8" spans="1:4" ht="18.75" customHeight="1" x14ac:dyDescent="0.25">
      <c r="A8" s="25" t="s">
        <v>184</v>
      </c>
      <c r="B8" s="17">
        <v>0</v>
      </c>
      <c r="C8" s="27">
        <f>100/B3*B8</f>
        <v>0</v>
      </c>
    </row>
    <row r="9" spans="1:4" ht="18.75" customHeight="1" x14ac:dyDescent="0.25">
      <c r="A9" s="25" t="s">
        <v>19</v>
      </c>
      <c r="B9" s="17">
        <v>22</v>
      </c>
      <c r="C9" s="27">
        <f>100/B3*B9</f>
        <v>26.19047619047619</v>
      </c>
    </row>
    <row r="10" spans="1:4" ht="18.75" customHeight="1" x14ac:dyDescent="0.25">
      <c r="A10" s="25" t="s">
        <v>20</v>
      </c>
      <c r="B10" s="17">
        <v>2</v>
      </c>
      <c r="C10" s="27">
        <f>100/B3*B10</f>
        <v>2.3809523809523809</v>
      </c>
    </row>
    <row r="11" spans="1:4" ht="18.75" customHeight="1" x14ac:dyDescent="0.25">
      <c r="A11" s="25" t="s">
        <v>21</v>
      </c>
      <c r="B11" s="17">
        <v>5</v>
      </c>
      <c r="C11" s="27">
        <f>100/B3*B11</f>
        <v>5.9523809523809526</v>
      </c>
    </row>
    <row r="12" spans="1:4" ht="18.75" customHeight="1" x14ac:dyDescent="0.25">
      <c r="A12" s="25" t="s">
        <v>22</v>
      </c>
      <c r="B12" s="17">
        <v>0</v>
      </c>
      <c r="C12" s="27">
        <f>100/B3*B12</f>
        <v>0</v>
      </c>
    </row>
    <row r="13" spans="1:4" ht="18.75" customHeight="1" x14ac:dyDescent="0.25">
      <c r="A13" s="25" t="s">
        <v>23</v>
      </c>
      <c r="B13" s="17">
        <v>0</v>
      </c>
      <c r="C13" s="27">
        <f>100/B3*B13</f>
        <v>0</v>
      </c>
    </row>
    <row r="14" spans="1:4" ht="18.75" customHeight="1" x14ac:dyDescent="0.25">
      <c r="A14" s="26" t="s">
        <v>255</v>
      </c>
      <c r="B14" s="17">
        <v>3</v>
      </c>
      <c r="C14" s="27">
        <f>100/B3*B14</f>
        <v>3.5714285714285712</v>
      </c>
    </row>
    <row r="15" spans="1:4" ht="18.75" x14ac:dyDescent="0.25">
      <c r="A15" s="131" t="s">
        <v>24</v>
      </c>
      <c r="B15" s="78">
        <f>SUM(B16,B18,B19,B20)</f>
        <v>73</v>
      </c>
      <c r="C15" s="79" t="str">
        <f>IF(B15=D3,"ПРАВИЛЬНО","НЕПРАВИЛЬНО")</f>
        <v>ПРАВИЛЬНО</v>
      </c>
    </row>
    <row r="16" spans="1:4" ht="18.75" customHeight="1" x14ac:dyDescent="0.25">
      <c r="A16" s="25" t="s">
        <v>241</v>
      </c>
      <c r="B16" s="32">
        <v>58</v>
      </c>
      <c r="C16" s="27">
        <f>100/D3*B16</f>
        <v>79.452054794520549</v>
      </c>
    </row>
    <row r="17" spans="1:3" ht="56.25" customHeight="1" x14ac:dyDescent="0.25">
      <c r="A17" s="29" t="s">
        <v>192</v>
      </c>
      <c r="B17" s="17">
        <v>1</v>
      </c>
      <c r="C17" s="27">
        <f>100/D3*B17</f>
        <v>1.3698630136986301</v>
      </c>
    </row>
    <row r="18" spans="1:3" ht="18.75" customHeight="1" x14ac:dyDescent="0.25">
      <c r="A18" s="25" t="s">
        <v>25</v>
      </c>
      <c r="B18" s="17">
        <v>2</v>
      </c>
      <c r="C18" s="27">
        <f>100/D3*B18</f>
        <v>2.7397260273972601</v>
      </c>
    </row>
    <row r="19" spans="1:3" ht="18.75" customHeight="1" x14ac:dyDescent="0.25">
      <c r="A19" s="25" t="s">
        <v>26</v>
      </c>
      <c r="B19" s="17">
        <v>12</v>
      </c>
      <c r="C19" s="27">
        <f>100/D3*B19</f>
        <v>16.43835616438356</v>
      </c>
    </row>
    <row r="20" spans="1:3" ht="18.75" customHeight="1" x14ac:dyDescent="0.25">
      <c r="A20" s="25" t="s">
        <v>27</v>
      </c>
      <c r="B20" s="17">
        <v>1</v>
      </c>
      <c r="C20" s="27">
        <f>100/D3*B20</f>
        <v>1.3698630136986301</v>
      </c>
    </row>
    <row r="21" spans="1:3" ht="18.75" x14ac:dyDescent="0.25">
      <c r="A21" s="131" t="s">
        <v>28</v>
      </c>
      <c r="B21" s="78">
        <f>SUM(B22:B25)</f>
        <v>84</v>
      </c>
      <c r="C21" s="79" t="str">
        <f>IF(B21=B3,"ПРАВИЛЬНО","НЕПРАВИЛЬНО")</f>
        <v>ПРАВИЛЬНО</v>
      </c>
    </row>
    <row r="22" spans="1:3" ht="18.75" customHeight="1" x14ac:dyDescent="0.25">
      <c r="A22" s="28" t="s">
        <v>722</v>
      </c>
      <c r="B22" s="32">
        <v>10</v>
      </c>
      <c r="C22" s="27">
        <f>100/B3*B22</f>
        <v>11.904761904761905</v>
      </c>
    </row>
    <row r="23" spans="1:3" ht="18.75" x14ac:dyDescent="0.25">
      <c r="A23" s="25" t="s">
        <v>29</v>
      </c>
      <c r="B23" s="17">
        <v>23</v>
      </c>
      <c r="C23" s="27">
        <f>100/B3*B23</f>
        <v>27.38095238095238</v>
      </c>
    </row>
    <row r="24" spans="1:3" ht="18.75" x14ac:dyDescent="0.25">
      <c r="A24" s="25" t="s">
        <v>30</v>
      </c>
      <c r="B24" s="17">
        <v>20</v>
      </c>
      <c r="C24" s="27">
        <f>100/B3*B24</f>
        <v>23.80952380952381</v>
      </c>
    </row>
    <row r="25" spans="1:3" ht="18.75" customHeight="1" x14ac:dyDescent="0.25">
      <c r="A25" s="25" t="s">
        <v>31</v>
      </c>
      <c r="B25" s="17">
        <v>31</v>
      </c>
      <c r="C25" s="27">
        <f>100/B3*B25</f>
        <v>36.904761904761905</v>
      </c>
    </row>
    <row r="26" spans="1:3" ht="18.75" x14ac:dyDescent="0.25">
      <c r="A26" s="131" t="s">
        <v>120</v>
      </c>
      <c r="B26" s="78">
        <f>SUM(B27:B30)</f>
        <v>73</v>
      </c>
      <c r="C26" s="79" t="str">
        <f>IF(B26=D3,"ПРАВИЛЬНО","НЕПРАВИЛЬНО")</f>
        <v>ПРАВИЛЬНО</v>
      </c>
    </row>
    <row r="27" spans="1:3" ht="18.75" customHeight="1" x14ac:dyDescent="0.25">
      <c r="A27" s="30" t="s">
        <v>38</v>
      </c>
      <c r="B27" s="17">
        <v>5</v>
      </c>
      <c r="C27" s="27">
        <f>100/D3*B27</f>
        <v>6.8493150684931505</v>
      </c>
    </row>
    <row r="28" spans="1:3" ht="18.75" customHeight="1" x14ac:dyDescent="0.25">
      <c r="A28" s="30" t="s">
        <v>32</v>
      </c>
      <c r="B28" s="17">
        <v>8</v>
      </c>
      <c r="C28" s="27">
        <f>100/D3*B28</f>
        <v>10.95890410958904</v>
      </c>
    </row>
    <row r="29" spans="1:3" ht="18.75" customHeight="1" x14ac:dyDescent="0.25">
      <c r="A29" s="30" t="s">
        <v>33</v>
      </c>
      <c r="B29" s="17">
        <v>13</v>
      </c>
      <c r="C29" s="27">
        <f>100/D3*B29</f>
        <v>17.80821917808219</v>
      </c>
    </row>
    <row r="30" spans="1:3" ht="18.75" customHeight="1" x14ac:dyDescent="0.25">
      <c r="A30" s="30" t="s">
        <v>34</v>
      </c>
      <c r="B30" s="17">
        <v>47</v>
      </c>
      <c r="C30" s="27">
        <f>100/D3*B30</f>
        <v>64.38356164383562</v>
      </c>
    </row>
    <row r="31" spans="1:3" ht="18.75" x14ac:dyDescent="0.25">
      <c r="A31" s="80" t="s">
        <v>121</v>
      </c>
      <c r="B31" s="78">
        <f>SUM(B32:B35)</f>
        <v>73</v>
      </c>
      <c r="C31" s="79" t="str">
        <f>IF(B31=D3,"ПРАВИЛЬНО","НЕПРАВИЛЬНО")</f>
        <v>ПРАВИЛЬНО</v>
      </c>
    </row>
    <row r="32" spans="1:3" ht="18.75" customHeight="1" x14ac:dyDescent="0.25">
      <c r="A32" s="25" t="s">
        <v>38</v>
      </c>
      <c r="B32" s="17">
        <v>5</v>
      </c>
      <c r="C32" s="27">
        <f>100/D3*B32</f>
        <v>6.8493150684931505</v>
      </c>
    </row>
    <row r="33" spans="1:3" ht="18.75" customHeight="1" x14ac:dyDescent="0.25">
      <c r="A33" s="25" t="s">
        <v>32</v>
      </c>
      <c r="B33" s="17">
        <v>21</v>
      </c>
      <c r="C33" s="27">
        <f>100/D3*B33</f>
        <v>28.767123287671232</v>
      </c>
    </row>
    <row r="34" spans="1:3" ht="18.75" customHeight="1" x14ac:dyDescent="0.25">
      <c r="A34" s="25" t="s">
        <v>33</v>
      </c>
      <c r="B34" s="17">
        <v>29</v>
      </c>
      <c r="C34" s="27">
        <f>100/D3*B34</f>
        <v>39.726027397260275</v>
      </c>
    </row>
    <row r="35" spans="1:3" ht="18.75" customHeight="1" x14ac:dyDescent="0.25">
      <c r="A35" s="25" t="s">
        <v>34</v>
      </c>
      <c r="B35" s="17">
        <v>18</v>
      </c>
      <c r="C35" s="27">
        <f>100/D3*B35</f>
        <v>24.657534246575342</v>
      </c>
    </row>
    <row r="36" spans="1:3" ht="18.75" x14ac:dyDescent="0.25">
      <c r="A36" s="131" t="s">
        <v>35</v>
      </c>
      <c r="B36" s="78">
        <f>SUM(B37:B38)</f>
        <v>73</v>
      </c>
      <c r="C36" s="79" t="str">
        <f>IF(B36=D3,"ПРАВИЛЬНО","НЕПРАВИЛЬНО")</f>
        <v>ПРАВИЛЬНО</v>
      </c>
    </row>
    <row r="37" spans="1:3" ht="18.75" customHeight="1" x14ac:dyDescent="0.25">
      <c r="A37" s="25" t="s">
        <v>36</v>
      </c>
      <c r="B37" s="17">
        <v>56</v>
      </c>
      <c r="C37" s="27">
        <f>100/D3*B37</f>
        <v>76.712328767123282</v>
      </c>
    </row>
    <row r="38" spans="1:3" ht="18.75" customHeight="1" x14ac:dyDescent="0.25">
      <c r="A38" s="25" t="s">
        <v>37</v>
      </c>
      <c r="B38" s="17">
        <v>17</v>
      </c>
      <c r="C38" s="27">
        <f>100/D3*B38</f>
        <v>23.287671232876711</v>
      </c>
    </row>
    <row r="39" spans="1:3" ht="18.75" x14ac:dyDescent="0.3">
      <c r="A39" s="18"/>
      <c r="B39" s="21"/>
      <c r="C39" s="22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4"/>
  <sheetViews>
    <sheetView view="pageBreakPreview" topLeftCell="A9" zoomScaleSheetLayoutView="100" workbookViewId="0">
      <selection activeCell="F11" sqref="F11"/>
    </sheetView>
  </sheetViews>
  <sheetFormatPr defaultRowHeight="15" x14ac:dyDescent="0.25"/>
  <cols>
    <col min="1" max="1" width="35.7109375" customWidth="1"/>
    <col min="2" max="2" width="16.42578125" style="3" customWidth="1"/>
    <col min="3" max="3" width="35" customWidth="1"/>
    <col min="4" max="4" width="29.140625" customWidth="1"/>
    <col min="5" max="5" width="16.140625" style="3" customWidth="1"/>
    <col min="6" max="6" width="35.85546875" customWidth="1"/>
  </cols>
  <sheetData>
    <row r="1" spans="1:6" ht="23.25" customHeight="1" x14ac:dyDescent="0.3">
      <c r="A1" s="489" t="s">
        <v>122</v>
      </c>
      <c r="B1" s="489"/>
      <c r="C1" s="489"/>
      <c r="D1" s="489"/>
      <c r="E1" s="489"/>
      <c r="F1" s="489"/>
    </row>
    <row r="2" spans="1:6" ht="102" customHeight="1" x14ac:dyDescent="0.25">
      <c r="A2" s="23" t="s">
        <v>123</v>
      </c>
      <c r="B2" s="23" t="s">
        <v>124</v>
      </c>
      <c r="C2" s="23" t="s">
        <v>253</v>
      </c>
      <c r="D2" s="23" t="s">
        <v>123</v>
      </c>
      <c r="E2" s="23" t="s">
        <v>124</v>
      </c>
      <c r="F2" s="23" t="s">
        <v>254</v>
      </c>
    </row>
    <row r="3" spans="1:6" ht="37.5" x14ac:dyDescent="0.25">
      <c r="A3" s="68" t="s">
        <v>125</v>
      </c>
      <c r="B3" s="31">
        <f>B4+B5+B6+B7+B8+B9+B10+B11+B12+B13+B14+B15+B16+B17+B18+B19+B20+B21+B22+B23+B24</f>
        <v>21</v>
      </c>
      <c r="C3" s="88"/>
      <c r="D3" s="68" t="s">
        <v>126</v>
      </c>
      <c r="E3" s="31">
        <f>E4+E5+E6+E7+E8+E9+E10+E11+E12+E13+E14+E15+E16+E17</f>
        <v>27</v>
      </c>
      <c r="F3" s="88"/>
    </row>
    <row r="4" spans="1:6" ht="67.5" customHeight="1" x14ac:dyDescent="0.25">
      <c r="A4" s="285" t="s">
        <v>624</v>
      </c>
      <c r="B4" s="297">
        <v>2</v>
      </c>
      <c r="C4" s="248" t="s">
        <v>626</v>
      </c>
      <c r="D4" s="291" t="s">
        <v>350</v>
      </c>
      <c r="E4" s="171">
        <v>1</v>
      </c>
      <c r="F4" s="303" t="s">
        <v>629</v>
      </c>
    </row>
    <row r="5" spans="1:6" ht="99" customHeight="1" x14ac:dyDescent="0.25">
      <c r="A5" s="291" t="s">
        <v>625</v>
      </c>
      <c r="B5" s="297">
        <v>3</v>
      </c>
      <c r="C5" s="248" t="s">
        <v>627</v>
      </c>
      <c r="D5" s="291" t="s">
        <v>630</v>
      </c>
      <c r="E5" s="171">
        <v>2</v>
      </c>
      <c r="F5" s="303" t="s">
        <v>631</v>
      </c>
    </row>
    <row r="6" spans="1:6" ht="132" customHeight="1" x14ac:dyDescent="0.25">
      <c r="A6" s="291" t="s">
        <v>628</v>
      </c>
      <c r="B6" s="171">
        <v>1</v>
      </c>
      <c r="C6" s="248" t="s">
        <v>633</v>
      </c>
      <c r="D6" s="291" t="s">
        <v>632</v>
      </c>
      <c r="E6" s="298">
        <v>4</v>
      </c>
      <c r="F6" s="248" t="s">
        <v>634</v>
      </c>
    </row>
    <row r="7" spans="1:6" ht="72.75" customHeight="1" x14ac:dyDescent="0.25">
      <c r="A7" s="284" t="s">
        <v>635</v>
      </c>
      <c r="B7" s="297">
        <v>1</v>
      </c>
      <c r="C7" s="248" t="s">
        <v>636</v>
      </c>
      <c r="D7" s="291" t="s">
        <v>637</v>
      </c>
      <c r="E7" s="297">
        <v>2</v>
      </c>
      <c r="F7" s="248" t="s">
        <v>638</v>
      </c>
    </row>
    <row r="8" spans="1:6" ht="110.25" x14ac:dyDescent="0.25">
      <c r="A8" s="284" t="s">
        <v>639</v>
      </c>
      <c r="B8" s="297">
        <v>1</v>
      </c>
      <c r="C8" s="248" t="s">
        <v>636</v>
      </c>
      <c r="D8" s="291" t="s">
        <v>640</v>
      </c>
      <c r="E8" s="297">
        <v>1</v>
      </c>
      <c r="F8" s="304" t="s">
        <v>641</v>
      </c>
    </row>
    <row r="9" spans="1:6" ht="78.75" x14ac:dyDescent="0.25">
      <c r="A9" s="305" t="s">
        <v>642</v>
      </c>
      <c r="B9" s="299">
        <v>3</v>
      </c>
      <c r="C9" s="289" t="s">
        <v>644</v>
      </c>
      <c r="D9" s="306" t="s">
        <v>643</v>
      </c>
      <c r="E9" s="299">
        <v>11</v>
      </c>
      <c r="F9" s="304" t="s">
        <v>645</v>
      </c>
    </row>
    <row r="10" spans="1:6" s="98" customFormat="1" ht="78.75" x14ac:dyDescent="0.25">
      <c r="A10" s="291" t="s">
        <v>646</v>
      </c>
      <c r="B10" s="297">
        <v>1</v>
      </c>
      <c r="C10" s="248" t="s">
        <v>648</v>
      </c>
      <c r="D10" s="291" t="s">
        <v>647</v>
      </c>
      <c r="E10" s="297">
        <v>1</v>
      </c>
      <c r="F10" s="248" t="s">
        <v>649</v>
      </c>
    </row>
    <row r="11" spans="1:6" ht="119.25" customHeight="1" x14ac:dyDescent="0.25">
      <c r="A11" s="306" t="s">
        <v>650</v>
      </c>
      <c r="B11" s="300">
        <v>1</v>
      </c>
      <c r="C11" s="307" t="s">
        <v>651</v>
      </c>
      <c r="D11" s="301" t="s">
        <v>723</v>
      </c>
      <c r="E11" s="171">
        <v>5</v>
      </c>
      <c r="F11" s="296" t="s">
        <v>727</v>
      </c>
    </row>
    <row r="12" spans="1:6" ht="78" customHeight="1" x14ac:dyDescent="0.25">
      <c r="A12" s="291" t="s">
        <v>652</v>
      </c>
      <c r="B12" s="171">
        <v>1</v>
      </c>
      <c r="C12" s="303" t="s">
        <v>653</v>
      </c>
      <c r="D12" s="301"/>
      <c r="E12" s="171"/>
      <c r="F12" s="296"/>
    </row>
    <row r="13" spans="1:6" ht="94.5" x14ac:dyDescent="0.25">
      <c r="A13" s="291" t="s">
        <v>654</v>
      </c>
      <c r="B13" s="171">
        <v>6</v>
      </c>
      <c r="C13" s="248" t="s">
        <v>636</v>
      </c>
      <c r="D13" s="301"/>
      <c r="E13" s="171"/>
      <c r="F13" s="296"/>
    </row>
    <row r="14" spans="1:6" ht="94.5" x14ac:dyDescent="0.25">
      <c r="A14" s="285" t="s">
        <v>655</v>
      </c>
      <c r="B14" s="171">
        <v>1</v>
      </c>
      <c r="C14" s="248" t="s">
        <v>636</v>
      </c>
      <c r="D14" s="301"/>
      <c r="E14" s="171"/>
      <c r="F14" s="296"/>
    </row>
    <row r="15" spans="1:6" ht="18.75" x14ac:dyDescent="0.25">
      <c r="A15" s="301"/>
      <c r="B15" s="171"/>
      <c r="C15" s="296"/>
      <c r="D15" s="301"/>
      <c r="E15" s="171"/>
      <c r="F15" s="296"/>
    </row>
    <row r="16" spans="1:6" ht="18.75" x14ac:dyDescent="0.25">
      <c r="A16" s="301"/>
      <c r="B16" s="171"/>
      <c r="C16" s="296"/>
      <c r="D16" s="301"/>
      <c r="E16" s="171"/>
      <c r="F16" s="296"/>
    </row>
    <row r="17" spans="1:6" ht="18.75" x14ac:dyDescent="0.25">
      <c r="A17" s="301"/>
      <c r="B17" s="171"/>
      <c r="C17" s="296"/>
      <c r="D17" s="301"/>
      <c r="E17" s="171"/>
      <c r="F17" s="296"/>
    </row>
    <row r="18" spans="1:6" ht="42" customHeight="1" x14ac:dyDescent="0.25">
      <c r="A18" s="490" t="s">
        <v>269</v>
      </c>
      <c r="B18" s="491"/>
      <c r="C18" s="491"/>
      <c r="D18" s="491"/>
      <c r="E18" s="491"/>
      <c r="F18" s="492"/>
    </row>
    <row r="19" spans="1:6" ht="37.5" customHeight="1" x14ac:dyDescent="0.25">
      <c r="A19" s="493" t="s">
        <v>266</v>
      </c>
      <c r="B19" s="494"/>
      <c r="C19" s="495"/>
      <c r="D19" s="302" t="s">
        <v>267</v>
      </c>
      <c r="E19" s="505" t="s">
        <v>268</v>
      </c>
      <c r="F19" s="506"/>
    </row>
    <row r="20" spans="1:6" ht="41.25" customHeight="1" x14ac:dyDescent="0.25">
      <c r="A20" s="496" t="s">
        <v>656</v>
      </c>
      <c r="B20" s="497"/>
      <c r="C20" s="498"/>
      <c r="D20" s="284">
        <v>1</v>
      </c>
      <c r="E20" s="507" t="s">
        <v>657</v>
      </c>
      <c r="F20" s="508"/>
    </row>
    <row r="21" spans="1:6" ht="18.75" x14ac:dyDescent="0.25">
      <c r="A21" s="499"/>
      <c r="B21" s="500"/>
      <c r="C21" s="501"/>
      <c r="D21" s="301"/>
      <c r="E21" s="509" t="s">
        <v>658</v>
      </c>
      <c r="F21" s="510"/>
    </row>
    <row r="22" spans="1:6" ht="18.75" x14ac:dyDescent="0.25">
      <c r="A22" s="499"/>
      <c r="B22" s="500"/>
      <c r="C22" s="501"/>
      <c r="D22" s="301"/>
      <c r="E22" s="509"/>
      <c r="F22" s="510"/>
    </row>
    <row r="23" spans="1:6" ht="18.75" x14ac:dyDescent="0.25">
      <c r="A23" s="502"/>
      <c r="B23" s="503"/>
      <c r="C23" s="504"/>
      <c r="D23" s="69"/>
      <c r="E23" s="511"/>
      <c r="F23" s="512"/>
    </row>
    <row r="24" spans="1:6" ht="18.75" x14ac:dyDescent="0.25">
      <c r="A24" s="502"/>
      <c r="B24" s="503"/>
      <c r="C24" s="504"/>
      <c r="D24" s="69"/>
      <c r="E24" s="511"/>
      <c r="F24" s="512"/>
    </row>
  </sheetData>
  <sheetProtection sort="0" autoFilter="0" pivotTables="0"/>
  <mergeCells count="14">
    <mergeCell ref="A22:C22"/>
    <mergeCell ref="A23:C23"/>
    <mergeCell ref="A24:C24"/>
    <mergeCell ref="E19:F19"/>
    <mergeCell ref="E20:F20"/>
    <mergeCell ref="E21:F21"/>
    <mergeCell ref="E22:F22"/>
    <mergeCell ref="E23:F23"/>
    <mergeCell ref="E24:F24"/>
    <mergeCell ref="A1:F1"/>
    <mergeCell ref="A18:F18"/>
    <mergeCell ref="A19:C19"/>
    <mergeCell ref="A20:C20"/>
    <mergeCell ref="A21:C21"/>
  </mergeCells>
  <hyperlinks>
    <hyperlink ref="C4" r:id="rId1" display="http://www.spbstu.ru/" xr:uid="{00000000-0004-0000-1200-000000000000}"/>
    <hyperlink ref="C5" r:id="rId2" display="https://atonstudy.ru/povishenie_kvalifikacii" xr:uid="{00000000-0004-0000-1200-000001000000}"/>
    <hyperlink ref="C6" r:id="rId3" display="http://school-detsad.ru/region" xr:uid="{00000000-0004-0000-1200-000002000000}"/>
    <hyperlink ref="F4" r:id="rId4" display="https://www.extfit.ru/afk-online" xr:uid="{00000000-0004-0000-1200-000003000000}"/>
    <hyperlink ref="F5" r:id="rId5" display="https://infourok.ru/kursy/organizaciya-raboty-s-obuchayushimisya-s-ogranichennymi-vozmozhnostyami-zdorovya-ovz-v-sootvetstvii-s-fgos" xr:uid="{00000000-0004-0000-1200-000004000000}"/>
    <hyperlink ref="F6" r:id="rId6" display="https://v2385.upft.ru/cabinet" xr:uid="{00000000-0004-0000-1200-000005000000}"/>
    <hyperlink ref="C7" r:id="rId7" display="https://novo-sibirsk.ru/dep/emergency/structure/emergency-rescue/?ysclid=lo89d53bk8399691510" xr:uid="{00000000-0004-0000-1200-000006000000}"/>
    <hyperlink ref="F7" r:id="rId8" display="https://atonstudy.ru/povishenie_kvalifikacii" xr:uid="{00000000-0004-0000-1200-000007000000}"/>
    <hyperlink ref="C8" r:id="rId9" display="https://novo-sibirsk.ru/dep/emergency/structure/emergency-rescue/?ysclid=lo89d53bk8399691510" xr:uid="{00000000-0004-0000-1200-000008000000}"/>
    <hyperlink ref="F8" r:id="rId10" display="https://vk.com/corporate_university" xr:uid="{00000000-0004-0000-1200-000009000000}"/>
    <hyperlink ref="C9" r:id="rId11" display="https://kurs.sgdeti.ru/grafik/" xr:uid="{00000000-0004-0000-1200-00000A000000}"/>
    <hyperlink ref="F9" r:id="rId12" display="https://luchznaniy.ru/" xr:uid="{00000000-0004-0000-1200-00000B000000}"/>
    <hyperlink ref="C10" r:id="rId13" display="http://www.100-procentov.su/seminars.html" xr:uid="{00000000-0004-0000-1200-00000C000000}"/>
    <hyperlink ref="F10" r:id="rId14" display="https://checko.ru/company/cdpo-transkripciya-1235000071074?ysclid=ln2o3zajcs327765508" xr:uid="{00000000-0004-0000-1200-00000D000000}"/>
    <hyperlink ref="C11" r:id="rId15" display="https://www.audar-info.ru/" xr:uid="{00000000-0004-0000-1200-00000E000000}"/>
    <hyperlink ref="C12" r:id="rId16" display="https://vk.com/stop_extremism_nsu" xr:uid="{00000000-0004-0000-1200-00000F000000}"/>
    <hyperlink ref="C13" r:id="rId17" display="https://novo-sibirsk.ru/dep/emergency/structure/emergency-rescue/?ysclid=lo89d53bk8399691510" xr:uid="{00000000-0004-0000-1200-000010000000}"/>
    <hyperlink ref="C14" r:id="rId18" display="https://novo-sibirsk.ru/dep/emergency/structure/emergency-rescue/?ysclid=lo89d53bk8399691510" xr:uid="{00000000-0004-0000-1200-000011000000}"/>
    <hyperlink ref="E20" r:id="rId19" xr:uid="{00000000-0004-0000-1200-000012000000}"/>
  </hyperlinks>
  <pageMargins left="0.7" right="0.7" top="0.75" bottom="0.75" header="0.3" footer="0.3"/>
  <pageSetup paperSize="9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="60" zoomScaleNormal="60" workbookViewId="0">
      <selection activeCell="F12" sqref="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203</v>
      </c>
      <c r="B1" s="1"/>
      <c r="C1" s="1"/>
      <c r="D1" s="1"/>
    </row>
    <row r="2" spans="1:6" ht="19.5" thickBot="1" x14ac:dyDescent="0.35">
      <c r="A2" s="2" t="s">
        <v>221</v>
      </c>
    </row>
    <row r="3" spans="1:6" ht="37.5" customHeight="1" x14ac:dyDescent="0.3">
      <c r="A3" s="163">
        <v>1</v>
      </c>
      <c r="B3" s="153" t="s">
        <v>231</v>
      </c>
      <c r="C3" s="154"/>
      <c r="D3" s="154"/>
      <c r="E3" s="155"/>
      <c r="F3" s="156" t="s">
        <v>689</v>
      </c>
    </row>
    <row r="4" spans="1:6" ht="54.75" customHeight="1" x14ac:dyDescent="0.3">
      <c r="A4" s="164">
        <v>2</v>
      </c>
      <c r="B4" s="105" t="s">
        <v>204</v>
      </c>
      <c r="C4" s="101"/>
      <c r="D4" s="101"/>
      <c r="E4" s="102"/>
      <c r="F4" s="157" t="s">
        <v>690</v>
      </c>
    </row>
    <row r="5" spans="1:6" ht="111" customHeight="1" x14ac:dyDescent="0.3">
      <c r="A5" s="165">
        <v>4</v>
      </c>
      <c r="B5" s="106" t="s">
        <v>229</v>
      </c>
      <c r="C5" s="99"/>
      <c r="D5" s="103"/>
      <c r="E5" s="100"/>
      <c r="F5" s="158" t="s">
        <v>691</v>
      </c>
    </row>
    <row r="6" spans="1:6" ht="37.5" customHeight="1" x14ac:dyDescent="0.3">
      <c r="A6" s="165">
        <v>5</v>
      </c>
      <c r="B6" s="104" t="s">
        <v>692</v>
      </c>
      <c r="C6" s="99"/>
      <c r="D6" s="99"/>
      <c r="E6" s="100"/>
      <c r="F6" s="158" t="s">
        <v>693</v>
      </c>
    </row>
    <row r="7" spans="1:6" ht="135" customHeight="1" x14ac:dyDescent="0.3">
      <c r="A7" s="165">
        <v>6</v>
      </c>
      <c r="B7" s="106" t="s">
        <v>230</v>
      </c>
      <c r="C7" s="99"/>
      <c r="D7" s="99"/>
      <c r="E7" s="100"/>
      <c r="F7" s="158" t="s">
        <v>694</v>
      </c>
    </row>
    <row r="8" spans="1:6" ht="120" customHeight="1" x14ac:dyDescent="0.3">
      <c r="A8" s="165">
        <v>7</v>
      </c>
      <c r="B8" s="106" t="s">
        <v>225</v>
      </c>
      <c r="C8" s="99"/>
      <c r="D8" s="99"/>
      <c r="E8" s="100"/>
      <c r="F8" s="158" t="s">
        <v>695</v>
      </c>
    </row>
    <row r="9" spans="1:6" ht="118.5" customHeight="1" x14ac:dyDescent="0.3">
      <c r="A9" s="165">
        <v>8</v>
      </c>
      <c r="B9" s="106" t="s">
        <v>226</v>
      </c>
      <c r="C9" s="99"/>
      <c r="D9" s="99"/>
      <c r="E9" s="100"/>
      <c r="F9" s="158" t="s">
        <v>696</v>
      </c>
    </row>
    <row r="10" spans="1:6" ht="263.25" customHeight="1" x14ac:dyDescent="0.3">
      <c r="A10" s="165">
        <v>9</v>
      </c>
      <c r="B10" s="106" t="s">
        <v>224</v>
      </c>
      <c r="C10" s="99"/>
      <c r="D10" s="99"/>
      <c r="E10" s="100"/>
      <c r="F10" s="158" t="s">
        <v>697</v>
      </c>
    </row>
    <row r="11" spans="1:6" ht="137.25" customHeight="1" x14ac:dyDescent="0.3">
      <c r="A11" s="165">
        <v>10</v>
      </c>
      <c r="B11" s="106" t="s">
        <v>228</v>
      </c>
      <c r="C11" s="99"/>
      <c r="D11" s="99"/>
      <c r="E11" s="100"/>
      <c r="F11" s="158" t="s">
        <v>688</v>
      </c>
    </row>
    <row r="12" spans="1:6" ht="135" customHeight="1" thickBot="1" x14ac:dyDescent="0.35">
      <c r="A12" s="166">
        <v>11</v>
      </c>
      <c r="B12" s="159" t="s">
        <v>227</v>
      </c>
      <c r="C12" s="160"/>
      <c r="D12" s="160"/>
      <c r="E12" s="161"/>
      <c r="F12" s="162" t="s">
        <v>698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80" zoomScaleSheetLayoutView="80" workbookViewId="0">
      <selection activeCell="B16" sqref="B16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49" t="s">
        <v>43</v>
      </c>
      <c r="B1" s="349"/>
    </row>
    <row r="2" spans="1:2" ht="18.75" customHeight="1" x14ac:dyDescent="0.25">
      <c r="A2" s="370" t="s">
        <v>44</v>
      </c>
      <c r="B2" s="192" t="s">
        <v>45</v>
      </c>
    </row>
    <row r="3" spans="1:2" ht="57.75" customHeight="1" x14ac:dyDescent="0.25">
      <c r="A3" s="370"/>
      <c r="B3" s="145" t="s">
        <v>46</v>
      </c>
    </row>
    <row r="4" spans="1:2" ht="18.75" x14ac:dyDescent="0.25">
      <c r="A4" s="26" t="s">
        <v>70</v>
      </c>
      <c r="B4" s="17">
        <v>1</v>
      </c>
    </row>
    <row r="5" spans="1:2" ht="18.75" x14ac:dyDescent="0.25">
      <c r="A5" s="29" t="s">
        <v>74</v>
      </c>
      <c r="B5" s="20"/>
    </row>
    <row r="6" spans="1:2" ht="18.75" x14ac:dyDescent="0.25">
      <c r="A6" s="48" t="s">
        <v>181</v>
      </c>
      <c r="B6" s="73"/>
    </row>
    <row r="7" spans="1:2" ht="18.75" x14ac:dyDescent="0.25">
      <c r="A7" s="48" t="s">
        <v>71</v>
      </c>
      <c r="B7" s="73"/>
    </row>
    <row r="8" spans="1:2" ht="18.75" x14ac:dyDescent="0.25">
      <c r="A8" s="29" t="s">
        <v>188</v>
      </c>
      <c r="B8" s="20"/>
    </row>
    <row r="9" spans="1:2" ht="18.75" x14ac:dyDescent="0.25">
      <c r="A9" s="48" t="s">
        <v>75</v>
      </c>
      <c r="B9" s="19"/>
    </row>
    <row r="10" spans="1:2" ht="18.75" x14ac:dyDescent="0.25">
      <c r="A10" s="48" t="s">
        <v>73</v>
      </c>
      <c r="B10" s="73"/>
    </row>
    <row r="11" spans="1:2" ht="18.75" x14ac:dyDescent="0.25">
      <c r="A11" s="48" t="s">
        <v>77</v>
      </c>
      <c r="B11" s="73"/>
    </row>
    <row r="12" spans="1:2" ht="18.75" x14ac:dyDescent="0.25">
      <c r="A12" s="48" t="s">
        <v>78</v>
      </c>
      <c r="B12" s="73"/>
    </row>
    <row r="13" spans="1:2" ht="18.75" x14ac:dyDescent="0.25">
      <c r="A13" s="48" t="s">
        <v>182</v>
      </c>
      <c r="B13" s="73"/>
    </row>
    <row r="14" spans="1:2" ht="37.5" x14ac:dyDescent="0.25">
      <c r="A14" s="29" t="s">
        <v>183</v>
      </c>
      <c r="B14" s="73"/>
    </row>
    <row r="15" spans="1:2" ht="18.75" x14ac:dyDescent="0.25">
      <c r="A15" s="59" t="s">
        <v>72</v>
      </c>
      <c r="B15" s="19"/>
    </row>
    <row r="16" spans="1:2" ht="18.75" x14ac:dyDescent="0.25">
      <c r="A16" s="48" t="s">
        <v>76</v>
      </c>
      <c r="B16" s="73"/>
    </row>
    <row r="17" spans="1:2" ht="18.75" x14ac:dyDescent="0.25">
      <c r="A17" s="48" t="s">
        <v>223</v>
      </c>
      <c r="B17" s="73"/>
    </row>
    <row r="18" spans="1:2" ht="18.75" x14ac:dyDescent="0.25">
      <c r="A18" s="48" t="s">
        <v>259</v>
      </c>
      <c r="B18" s="73"/>
    </row>
    <row r="19" spans="1:2" ht="18.75" x14ac:dyDescent="0.25">
      <c r="A19" s="108" t="s">
        <v>79</v>
      </c>
      <c r="B19" s="74">
        <f>B18+B17+B16+B15+B14+B13+B12+B11+B10+B9+B8+B7++B6+B5+B4</f>
        <v>1</v>
      </c>
    </row>
    <row r="20" spans="1:2" ht="18.75" x14ac:dyDescent="0.3">
      <c r="A20" s="18"/>
      <c r="B20" s="18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6"/>
  <sheetViews>
    <sheetView view="pageBreakPreview" zoomScale="87" zoomScaleSheetLayoutView="87" workbookViewId="0">
      <selection activeCell="I6" sqref="I6:K6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193" t="s">
        <v>274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48" customHeight="1" x14ac:dyDescent="0.3">
      <c r="A2" s="519"/>
      <c r="B2" s="519"/>
      <c r="C2" s="520" t="s">
        <v>270</v>
      </c>
      <c r="D2" s="520"/>
      <c r="E2" s="520"/>
      <c r="F2" s="513" t="s">
        <v>267</v>
      </c>
      <c r="G2" s="514"/>
      <c r="H2" s="515"/>
      <c r="I2" s="513" t="s">
        <v>276</v>
      </c>
      <c r="J2" s="514"/>
      <c r="K2" s="515"/>
    </row>
    <row r="3" spans="1:11" ht="47.25" customHeight="1" x14ac:dyDescent="0.3">
      <c r="A3" s="517" t="s">
        <v>271</v>
      </c>
      <c r="B3" s="517"/>
      <c r="C3" s="516"/>
      <c r="D3" s="516"/>
      <c r="E3" s="516"/>
      <c r="F3" s="516"/>
      <c r="G3" s="516"/>
      <c r="H3" s="516"/>
      <c r="I3" s="516"/>
      <c r="J3" s="516"/>
      <c r="K3" s="516"/>
    </row>
    <row r="4" spans="1:11" ht="44.25" customHeight="1" x14ac:dyDescent="0.3">
      <c r="A4" s="517" t="s">
        <v>272</v>
      </c>
      <c r="B4" s="517"/>
      <c r="C4" s="516"/>
      <c r="D4" s="516"/>
      <c r="E4" s="516"/>
      <c r="F4" s="516"/>
      <c r="G4" s="516"/>
      <c r="H4" s="516"/>
      <c r="I4" s="516"/>
      <c r="J4" s="516"/>
      <c r="K4" s="516"/>
    </row>
    <row r="5" spans="1:11" ht="50.25" customHeight="1" x14ac:dyDescent="0.3">
      <c r="A5" s="517" t="s">
        <v>273</v>
      </c>
      <c r="B5" s="517"/>
      <c r="C5" s="516" t="s">
        <v>724</v>
      </c>
      <c r="D5" s="516"/>
      <c r="E5" s="516"/>
      <c r="F5" s="516">
        <v>35</v>
      </c>
      <c r="G5" s="516"/>
      <c r="H5" s="516"/>
      <c r="I5" s="516" t="s">
        <v>661</v>
      </c>
      <c r="J5" s="516"/>
      <c r="K5" s="516"/>
    </row>
    <row r="6" spans="1:11" ht="51" customHeight="1" x14ac:dyDescent="0.3">
      <c r="A6" s="518" t="s">
        <v>275</v>
      </c>
      <c r="B6" s="518"/>
      <c r="C6" s="516"/>
      <c r="D6" s="516"/>
      <c r="E6" s="516"/>
      <c r="F6" s="516"/>
      <c r="G6" s="516"/>
      <c r="H6" s="516"/>
      <c r="I6" s="516"/>
      <c r="J6" s="516"/>
      <c r="K6" s="516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view="pageBreakPreview" zoomScale="90" zoomScaleSheetLayoutView="90" workbookViewId="0">
      <selection activeCell="E14" sqref="E14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59" t="s">
        <v>80</v>
      </c>
      <c r="B1" s="359"/>
      <c r="C1" s="359"/>
      <c r="D1" s="359"/>
      <c r="E1" s="359"/>
      <c r="F1" s="359"/>
      <c r="G1" s="359"/>
      <c r="H1" s="359"/>
    </row>
    <row r="2" spans="1:9" s="2" customFormat="1" ht="18.75" x14ac:dyDescent="0.3">
      <c r="A2" s="34" t="s">
        <v>66</v>
      </c>
      <c r="B2" s="34"/>
      <c r="C2" s="34"/>
      <c r="D2" s="34"/>
      <c r="E2" s="34"/>
      <c r="F2" s="34"/>
      <c r="G2" s="34"/>
      <c r="H2" s="34"/>
    </row>
    <row r="3" spans="1:9" s="1" customFormat="1" ht="21" customHeight="1" x14ac:dyDescent="0.3">
      <c r="A3" s="360" t="s">
        <v>54</v>
      </c>
      <c r="B3" s="363" t="s">
        <v>69</v>
      </c>
      <c r="C3" s="366" t="s">
        <v>174</v>
      </c>
      <c r="D3" s="367"/>
      <c r="E3" s="366" t="s">
        <v>190</v>
      </c>
      <c r="F3" s="367"/>
      <c r="G3" s="370" t="s">
        <v>0</v>
      </c>
      <c r="H3" s="370"/>
    </row>
    <row r="4" spans="1:9" s="1" customFormat="1" ht="54" customHeight="1" x14ac:dyDescent="0.3">
      <c r="A4" s="361"/>
      <c r="B4" s="364"/>
      <c r="C4" s="368"/>
      <c r="D4" s="369"/>
      <c r="E4" s="368"/>
      <c r="F4" s="365"/>
      <c r="G4" s="370" t="s">
        <v>175</v>
      </c>
      <c r="H4" s="370" t="s">
        <v>191</v>
      </c>
    </row>
    <row r="5" spans="1:9" s="1" customFormat="1" ht="18.75" hidden="1" customHeight="1" x14ac:dyDescent="0.3">
      <c r="A5" s="361"/>
      <c r="B5" s="364"/>
      <c r="C5" s="35"/>
      <c r="D5" s="35"/>
      <c r="E5" s="35"/>
      <c r="F5" s="36"/>
      <c r="G5" s="370"/>
      <c r="H5" s="370"/>
    </row>
    <row r="6" spans="1:9" s="1" customFormat="1" ht="21.75" customHeight="1" x14ac:dyDescent="0.3">
      <c r="A6" s="362"/>
      <c r="B6" s="365"/>
      <c r="C6" s="23" t="s">
        <v>51</v>
      </c>
      <c r="D6" s="23" t="s">
        <v>81</v>
      </c>
      <c r="E6" s="23" t="s">
        <v>51</v>
      </c>
      <c r="F6" s="131" t="s">
        <v>81</v>
      </c>
      <c r="G6" s="370"/>
      <c r="H6" s="370"/>
    </row>
    <row r="7" spans="1:9" s="1" customFormat="1" ht="39" customHeight="1" x14ac:dyDescent="0.3">
      <c r="A7" s="37">
        <v>1</v>
      </c>
      <c r="B7" s="38" t="s">
        <v>52</v>
      </c>
      <c r="C7" s="146">
        <v>35</v>
      </c>
      <c r="D7" s="146">
        <v>35</v>
      </c>
      <c r="E7" s="146">
        <v>571</v>
      </c>
      <c r="F7" s="146">
        <v>571</v>
      </c>
      <c r="G7" s="146">
        <v>0</v>
      </c>
      <c r="H7" s="146">
        <v>0</v>
      </c>
    </row>
    <row r="8" spans="1:9" s="1" customFormat="1" ht="39" customHeight="1" x14ac:dyDescent="0.3">
      <c r="A8" s="37">
        <v>2</v>
      </c>
      <c r="B8" s="38" t="s">
        <v>53</v>
      </c>
      <c r="C8" s="146">
        <v>0</v>
      </c>
      <c r="D8" s="146">
        <v>0</v>
      </c>
      <c r="E8" s="146">
        <v>0</v>
      </c>
      <c r="F8" s="146">
        <v>0</v>
      </c>
      <c r="G8" s="146">
        <v>0</v>
      </c>
      <c r="H8" s="146">
        <v>0</v>
      </c>
    </row>
    <row r="9" spans="1:9" s="1" customFormat="1" ht="19.5" customHeight="1" x14ac:dyDescent="0.3">
      <c r="A9" s="376">
        <v>3</v>
      </c>
      <c r="B9" s="86" t="s">
        <v>61</v>
      </c>
      <c r="C9" s="378">
        <v>5</v>
      </c>
      <c r="D9" s="378">
        <v>5</v>
      </c>
      <c r="E9" s="380">
        <v>50</v>
      </c>
      <c r="F9" s="381"/>
      <c r="G9" s="378">
        <v>0</v>
      </c>
      <c r="H9" s="84">
        <v>0</v>
      </c>
    </row>
    <row r="10" spans="1:9" s="1" customFormat="1" ht="18.75" customHeight="1" x14ac:dyDescent="0.3">
      <c r="A10" s="377"/>
      <c r="B10" s="86" t="s">
        <v>83</v>
      </c>
      <c r="C10" s="379"/>
      <c r="D10" s="379"/>
      <c r="E10" s="146">
        <v>163</v>
      </c>
      <c r="F10" s="146">
        <v>163</v>
      </c>
      <c r="G10" s="379"/>
      <c r="H10" s="146">
        <v>0</v>
      </c>
    </row>
    <row r="11" spans="1:9" s="1" customFormat="1" ht="56.25" customHeight="1" x14ac:dyDescent="0.3">
      <c r="A11" s="37">
        <v>4</v>
      </c>
      <c r="B11" s="39" t="s">
        <v>62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</row>
    <row r="12" spans="1:9" s="1" customFormat="1" ht="56.25" x14ac:dyDescent="0.3">
      <c r="A12" s="37">
        <v>5</v>
      </c>
      <c r="B12" s="38" t="s">
        <v>63</v>
      </c>
      <c r="C12" s="146">
        <v>11</v>
      </c>
      <c r="D12" s="146">
        <v>11</v>
      </c>
      <c r="E12" s="146">
        <v>205</v>
      </c>
      <c r="F12" s="146">
        <v>205</v>
      </c>
      <c r="G12" s="146">
        <v>0</v>
      </c>
      <c r="H12" s="146">
        <v>0</v>
      </c>
    </row>
    <row r="13" spans="1:9" s="1" customFormat="1" ht="39" customHeight="1" x14ac:dyDescent="0.3">
      <c r="A13" s="37">
        <v>6</v>
      </c>
      <c r="B13" s="39" t="s">
        <v>64</v>
      </c>
      <c r="C13" s="146">
        <v>2</v>
      </c>
      <c r="D13" s="146">
        <v>2</v>
      </c>
      <c r="E13" s="146">
        <v>29</v>
      </c>
      <c r="F13" s="146">
        <v>29</v>
      </c>
      <c r="G13" s="146">
        <v>0</v>
      </c>
      <c r="H13" s="146">
        <v>0</v>
      </c>
    </row>
    <row r="14" spans="1:9" s="2" customFormat="1" ht="39" customHeight="1" x14ac:dyDescent="0.3">
      <c r="A14" s="382" t="s">
        <v>82</v>
      </c>
      <c r="B14" s="383"/>
      <c r="C14" s="386">
        <f>C13+C12+C11+C9+C8+C7</f>
        <v>53</v>
      </c>
      <c r="D14" s="386">
        <f>D13+D12+D11+D9+D8+D7</f>
        <v>53</v>
      </c>
      <c r="E14" s="40">
        <f>E7+E8+E11+E12+E13</f>
        <v>805</v>
      </c>
      <c r="F14" s="40">
        <f>F7+F8+F11+F12+F13</f>
        <v>805</v>
      </c>
      <c r="G14" s="386">
        <f>G7+G8+G9+G11+G12+G13</f>
        <v>0</v>
      </c>
      <c r="H14" s="40"/>
      <c r="I14" s="93"/>
    </row>
    <row r="15" spans="1:9" ht="39" customHeight="1" x14ac:dyDescent="0.25">
      <c r="A15" s="384"/>
      <c r="B15" s="385"/>
      <c r="C15" s="387"/>
      <c r="D15" s="387"/>
      <c r="E15" s="41">
        <f>E10</f>
        <v>163</v>
      </c>
      <c r="F15" s="41">
        <f>F10</f>
        <v>163</v>
      </c>
      <c r="G15" s="387"/>
      <c r="H15" s="41"/>
    </row>
    <row r="16" spans="1:9" ht="18.75" x14ac:dyDescent="0.3">
      <c r="A16" s="371" t="s">
        <v>189</v>
      </c>
      <c r="B16" s="372"/>
      <c r="C16" s="373">
        <f>F14+E9</f>
        <v>855</v>
      </c>
      <c r="D16" s="374"/>
      <c r="E16" s="374"/>
      <c r="F16" s="374"/>
      <c r="G16" s="374"/>
      <c r="H16" s="375"/>
      <c r="I16" s="90">
        <f>F14+F15</f>
        <v>968</v>
      </c>
    </row>
    <row r="18" spans="9:32" ht="15" customHeight="1" x14ac:dyDescent="0.3">
      <c r="I18" s="6"/>
      <c r="J18" s="6"/>
      <c r="K18" s="6"/>
      <c r="L18" s="6"/>
      <c r="M18" s="6"/>
      <c r="N18" s="6"/>
      <c r="O18" s="6"/>
      <c r="P18" s="6"/>
      <c r="Q18" s="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9:32" ht="15" customHeight="1" x14ac:dyDescent="0.3">
      <c r="I19" s="6"/>
      <c r="J19" s="6"/>
      <c r="K19" s="6"/>
      <c r="L19" s="6"/>
      <c r="M19" s="6"/>
      <c r="N19" s="6"/>
      <c r="O19" s="6"/>
      <c r="P19" s="6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9:32" ht="18.75" x14ac:dyDescent="0.3">
      <c r="I20" s="7"/>
      <c r="J20" s="8"/>
      <c r="K20" s="9"/>
      <c r="L20" s="8"/>
      <c r="M20" s="8"/>
      <c r="N20" s="8"/>
      <c r="O20" s="10"/>
      <c r="P20" s="8"/>
      <c r="Q20" s="8"/>
      <c r="R20" s="9"/>
      <c r="S20" s="8"/>
      <c r="T20" s="8"/>
      <c r="U20" s="11"/>
      <c r="V20" s="9"/>
      <c r="W20" s="12"/>
      <c r="X20" s="8"/>
      <c r="Y20" s="9"/>
      <c r="Z20" s="8"/>
      <c r="AA20" s="8"/>
      <c r="AB20" s="9"/>
      <c r="AC20" s="1"/>
      <c r="AD20" s="1"/>
      <c r="AE20" s="1"/>
      <c r="AF20" s="1"/>
    </row>
    <row r="21" spans="9:32" ht="18.75" x14ac:dyDescent="0.3">
      <c r="I21" s="7"/>
      <c r="J21" s="8"/>
      <c r="K21" s="9"/>
      <c r="L21" s="8"/>
      <c r="M21" s="8"/>
      <c r="N21" s="8"/>
      <c r="O21" s="10"/>
      <c r="P21" s="8"/>
      <c r="Q21" s="8"/>
      <c r="R21" s="9"/>
      <c r="S21" s="8"/>
      <c r="T21" s="8"/>
      <c r="U21" s="11"/>
      <c r="V21" s="9"/>
      <c r="W21" s="12"/>
      <c r="X21" s="8"/>
      <c r="Y21" s="9"/>
      <c r="Z21" s="8"/>
      <c r="AA21" s="8"/>
      <c r="AB21" s="9"/>
      <c r="AC21" s="1"/>
      <c r="AD21" s="1"/>
      <c r="AE21" s="1"/>
      <c r="AF21" s="1"/>
    </row>
    <row r="22" spans="9:32" ht="18.75" x14ac:dyDescent="0.3">
      <c r="I22" s="7"/>
      <c r="J22" s="8"/>
      <c r="K22" s="9"/>
      <c r="L22" s="8"/>
      <c r="M22" s="8"/>
      <c r="N22" s="8"/>
      <c r="O22" s="10"/>
      <c r="P22" s="8"/>
      <c r="Q22" s="8"/>
      <c r="R22" s="9"/>
      <c r="S22" s="8"/>
      <c r="T22" s="8"/>
      <c r="U22" s="11"/>
      <c r="V22" s="9"/>
      <c r="W22" s="12"/>
      <c r="X22" s="8"/>
      <c r="Y22" s="9"/>
      <c r="Z22" s="8"/>
      <c r="AA22" s="8"/>
      <c r="AB22" s="9"/>
      <c r="AC22" s="1"/>
      <c r="AD22" s="1"/>
      <c r="AE22" s="1"/>
      <c r="AF22" s="1"/>
    </row>
    <row r="23" spans="9:32" ht="18.75" x14ac:dyDescent="0.3">
      <c r="I23" s="7"/>
      <c r="J23" s="8"/>
      <c r="K23" s="9"/>
      <c r="L23" s="8"/>
      <c r="M23" s="8"/>
      <c r="N23" s="8"/>
      <c r="O23" s="10"/>
      <c r="P23" s="8"/>
      <c r="Q23" s="8"/>
      <c r="R23" s="9"/>
      <c r="S23" s="8"/>
      <c r="T23" s="8"/>
      <c r="U23" s="11"/>
      <c r="V23" s="9"/>
      <c r="W23" s="12"/>
      <c r="X23" s="8"/>
      <c r="Y23" s="9"/>
      <c r="Z23" s="8"/>
      <c r="AA23" s="8"/>
      <c r="AB23" s="9"/>
      <c r="AC23" s="1"/>
      <c r="AD23" s="1"/>
      <c r="AE23" s="1"/>
      <c r="AF23" s="1"/>
    </row>
    <row r="24" spans="9:32" ht="18.75" x14ac:dyDescent="0.3">
      <c r="I24" s="7"/>
      <c r="J24" s="8"/>
      <c r="K24" s="9"/>
      <c r="L24" s="8"/>
      <c r="M24" s="8"/>
      <c r="N24" s="8"/>
      <c r="O24" s="10"/>
      <c r="P24" s="8"/>
      <c r="Q24" s="8"/>
      <c r="R24" s="9"/>
      <c r="S24" s="8"/>
      <c r="T24" s="8"/>
      <c r="U24" s="8"/>
      <c r="V24" s="9"/>
      <c r="W24" s="12"/>
      <c r="X24" s="8"/>
      <c r="Y24" s="9"/>
      <c r="Z24" s="8"/>
      <c r="AA24" s="8"/>
      <c r="AB24" s="9"/>
      <c r="AC24" s="1"/>
      <c r="AD24" s="1"/>
      <c r="AE24" s="1"/>
      <c r="AF24" s="1"/>
    </row>
    <row r="25" spans="9:32" ht="18.75" customHeight="1" x14ac:dyDescent="0.3">
      <c r="I25" s="6"/>
      <c r="J25" s="8"/>
      <c r="K25" s="9"/>
      <c r="L25" s="8"/>
      <c r="M25" s="8"/>
      <c r="N25" s="9"/>
      <c r="O25" s="10"/>
      <c r="P25" s="8"/>
      <c r="Q25" s="8"/>
      <c r="R25" s="9"/>
      <c r="S25" s="9"/>
      <c r="T25" s="8"/>
      <c r="U25" s="9"/>
      <c r="V25" s="9"/>
      <c r="W25" s="12"/>
      <c r="X25" s="8"/>
      <c r="Y25" s="9"/>
      <c r="Z25" s="8"/>
      <c r="AA25" s="9"/>
      <c r="AB25" s="9"/>
      <c r="AC25" s="1"/>
      <c r="AD25" s="1"/>
      <c r="AE25" s="1"/>
      <c r="AF25" s="1"/>
    </row>
    <row r="26" spans="9:32" ht="18.75" x14ac:dyDescent="0.3">
      <c r="I26" s="7"/>
      <c r="J26" s="8"/>
      <c r="K26" s="9"/>
      <c r="L26" s="8"/>
      <c r="M26" s="8"/>
      <c r="N26" s="8"/>
      <c r="O26" s="10"/>
      <c r="P26" s="8"/>
      <c r="Q26" s="8"/>
      <c r="R26" s="9"/>
      <c r="S26" s="9"/>
      <c r="T26" s="8"/>
      <c r="U26" s="11"/>
      <c r="V26" s="9"/>
      <c r="W26" s="12"/>
      <c r="X26" s="8"/>
      <c r="Y26" s="9"/>
      <c r="Z26" s="8"/>
      <c r="AA26" s="8"/>
      <c r="AB26" s="9"/>
      <c r="AC26" s="1"/>
      <c r="AD26" s="1"/>
      <c r="AE26" s="1"/>
      <c r="AF26" s="1"/>
    </row>
    <row r="27" spans="9:32" ht="18.75" x14ac:dyDescent="0.3">
      <c r="I27" s="7"/>
      <c r="J27" s="8"/>
      <c r="K27" s="9"/>
      <c r="L27" s="8"/>
      <c r="M27" s="8"/>
      <c r="N27" s="8"/>
      <c r="O27" s="10"/>
      <c r="P27" s="8"/>
      <c r="Q27" s="8"/>
      <c r="R27" s="9"/>
      <c r="S27" s="8"/>
      <c r="T27" s="8"/>
      <c r="U27" s="11"/>
      <c r="V27" s="9"/>
      <c r="W27" s="12"/>
      <c r="X27" s="8"/>
      <c r="Y27" s="9"/>
      <c r="Z27" s="8"/>
      <c r="AA27" s="8"/>
      <c r="AB27" s="9"/>
      <c r="AC27" s="1"/>
      <c r="AD27" s="1"/>
      <c r="AE27" s="1"/>
      <c r="AF27" s="1"/>
    </row>
    <row r="28" spans="9:32" ht="18.75" x14ac:dyDescent="0.3">
      <c r="I28" s="7"/>
      <c r="J28" s="8"/>
      <c r="K28" s="9"/>
      <c r="L28" s="8"/>
      <c r="M28" s="8"/>
      <c r="N28" s="8"/>
      <c r="O28" s="10"/>
      <c r="P28" s="8"/>
      <c r="Q28" s="8"/>
      <c r="R28" s="9"/>
      <c r="S28" s="8"/>
      <c r="T28" s="8"/>
      <c r="U28" s="11"/>
      <c r="V28" s="9"/>
      <c r="W28" s="12"/>
      <c r="X28" s="8"/>
      <c r="Y28" s="9"/>
      <c r="Z28" s="8"/>
      <c r="AA28" s="8"/>
      <c r="AB28" s="9"/>
      <c r="AC28" s="1"/>
      <c r="AD28" s="1"/>
      <c r="AE28" s="1"/>
      <c r="AF28" s="1"/>
    </row>
    <row r="29" spans="9:32" ht="18.75" x14ac:dyDescent="0.3">
      <c r="I29" s="13"/>
      <c r="J29" s="8"/>
      <c r="K29" s="9"/>
      <c r="L29" s="8"/>
      <c r="M29" s="8"/>
      <c r="N29" s="8"/>
      <c r="O29" s="10"/>
      <c r="P29" s="8"/>
      <c r="Q29" s="8"/>
      <c r="R29" s="9"/>
      <c r="S29" s="8"/>
      <c r="T29" s="8"/>
      <c r="U29" s="11"/>
      <c r="V29" s="9"/>
      <c r="W29" s="12"/>
      <c r="X29" s="8"/>
      <c r="Y29" s="9"/>
      <c r="Z29" s="8"/>
      <c r="AA29" s="8"/>
      <c r="AB29" s="9"/>
      <c r="AC29" s="1"/>
      <c r="AD29" s="1"/>
      <c r="AE29" s="1"/>
      <c r="AF29" s="1"/>
    </row>
    <row r="30" spans="9:32" ht="18.75" x14ac:dyDescent="0.3">
      <c r="I30" s="13"/>
      <c r="J30" s="8"/>
      <c r="K30" s="9"/>
      <c r="L30" s="8"/>
      <c r="M30" s="8"/>
      <c r="N30" s="8"/>
      <c r="O30" s="10"/>
      <c r="P30" s="8"/>
      <c r="Q30" s="8"/>
      <c r="R30" s="9"/>
      <c r="S30" s="8"/>
      <c r="T30" s="8"/>
      <c r="U30" s="11"/>
      <c r="V30" s="9"/>
      <c r="W30" s="12"/>
      <c r="X30" s="8"/>
      <c r="Y30" s="9"/>
      <c r="Z30" s="8"/>
      <c r="AA30" s="8"/>
      <c r="AB30" s="9"/>
      <c r="AC30" s="1"/>
      <c r="AD30" s="1"/>
      <c r="AE30" s="1"/>
      <c r="AF30" s="1"/>
    </row>
    <row r="33" s="14" customFormat="1" ht="15" customHeight="1" x14ac:dyDescent="0.25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view="pageBreakPreview" zoomScale="90" zoomScaleSheetLayoutView="90" workbookViewId="0">
      <selection activeCell="B8" sqref="B8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88" t="s">
        <v>67</v>
      </c>
      <c r="B1" s="388"/>
      <c r="C1" s="388"/>
      <c r="D1" s="2"/>
    </row>
    <row r="2" spans="1:4" ht="38.25" customHeight="1" x14ac:dyDescent="0.25">
      <c r="A2" s="131" t="s">
        <v>1</v>
      </c>
      <c r="B2" s="23" t="s">
        <v>2</v>
      </c>
      <c r="C2" s="23" t="s">
        <v>68</v>
      </c>
      <c r="D2" s="5"/>
    </row>
    <row r="3" spans="1:4" ht="18.75" x14ac:dyDescent="0.25">
      <c r="A3" s="95" t="s">
        <v>3</v>
      </c>
      <c r="B3" s="169">
        <f>SUM(B4:B8)</f>
        <v>763</v>
      </c>
      <c r="C3" s="170" t="s">
        <v>232</v>
      </c>
      <c r="D3" s="5"/>
    </row>
    <row r="4" spans="1:4" ht="18.75" customHeight="1" x14ac:dyDescent="0.25">
      <c r="A4" s="86" t="s">
        <v>4</v>
      </c>
      <c r="B4" s="171">
        <v>29</v>
      </c>
      <c r="C4" s="172" t="e">
        <f>B4/'Раздел 1.2'!C17:H17*100</f>
        <v>#DIV/0!</v>
      </c>
      <c r="D4" s="7"/>
    </row>
    <row r="5" spans="1:4" ht="18.75" customHeight="1" x14ac:dyDescent="0.25">
      <c r="A5" s="86" t="s">
        <v>5</v>
      </c>
      <c r="B5" s="171">
        <v>223</v>
      </c>
      <c r="C5" s="172" t="e">
        <f>B5/'Раздел 1.2'!C17:H17*100</f>
        <v>#DIV/0!</v>
      </c>
      <c r="D5" s="7"/>
    </row>
    <row r="6" spans="1:4" ht="18.75" customHeight="1" x14ac:dyDescent="0.25">
      <c r="A6" s="86" t="s">
        <v>6</v>
      </c>
      <c r="B6" s="171">
        <v>224</v>
      </c>
      <c r="C6" s="172" t="e">
        <f>B6/'Раздел 1.2'!C17:H17*100</f>
        <v>#DIV/0!</v>
      </c>
      <c r="D6" s="7"/>
    </row>
    <row r="7" spans="1:4" ht="18.75" customHeight="1" x14ac:dyDescent="0.25">
      <c r="A7" s="86" t="s">
        <v>65</v>
      </c>
      <c r="B7" s="171">
        <v>187</v>
      </c>
      <c r="C7" s="172" t="e">
        <f>B7/'Раздел 1.2'!C17:H17*100</f>
        <v>#DIV/0!</v>
      </c>
      <c r="D7" s="7"/>
    </row>
    <row r="8" spans="1:4" ht="18.75" customHeight="1" x14ac:dyDescent="0.25">
      <c r="A8" s="86" t="s">
        <v>261</v>
      </c>
      <c r="B8" s="171">
        <v>100</v>
      </c>
      <c r="C8" s="172" t="e">
        <f>B8/'Раздел 1.2'!C17:H17*100</f>
        <v>#DIV/0!</v>
      </c>
      <c r="D8" s="7"/>
    </row>
    <row r="9" spans="1:4" ht="18.75" customHeight="1" x14ac:dyDescent="0.25">
      <c r="A9" s="86" t="s">
        <v>262</v>
      </c>
      <c r="B9" s="171">
        <v>92</v>
      </c>
      <c r="C9" s="172" t="e">
        <f>B9/'Раздел 1.2'!C17:H17*100</f>
        <v>#DIV/0!</v>
      </c>
      <c r="D9" s="7"/>
    </row>
    <row r="10" spans="1:4" ht="18.75" x14ac:dyDescent="0.25">
      <c r="A10" s="95" t="s">
        <v>7</v>
      </c>
      <c r="B10" s="169">
        <f>SUM(B11:B16)</f>
        <v>855</v>
      </c>
      <c r="C10" s="170" t="s">
        <v>232</v>
      </c>
      <c r="D10" s="5"/>
    </row>
    <row r="11" spans="1:4" ht="18.75" customHeight="1" x14ac:dyDescent="0.25">
      <c r="A11" s="86" t="s">
        <v>8</v>
      </c>
      <c r="B11" s="171">
        <v>8</v>
      </c>
      <c r="C11" s="172" t="e">
        <f>B11/'Раздел 1.2'!C17:H17*100</f>
        <v>#DIV/0!</v>
      </c>
      <c r="D11" s="7"/>
    </row>
    <row r="12" spans="1:4" ht="18.75" customHeight="1" x14ac:dyDescent="0.25">
      <c r="A12" s="86" t="s">
        <v>9</v>
      </c>
      <c r="B12" s="171">
        <v>454</v>
      </c>
      <c r="C12" s="172" t="e">
        <f>B12/'Раздел 1.2'!C17:H17*100</f>
        <v>#DIV/0!</v>
      </c>
      <c r="D12" s="7"/>
    </row>
    <row r="13" spans="1:4" ht="18.75" customHeight="1" x14ac:dyDescent="0.25">
      <c r="A13" s="86" t="s">
        <v>264</v>
      </c>
      <c r="B13" s="171">
        <v>17</v>
      </c>
      <c r="C13" s="172" t="e">
        <f>B13/'Раздел 1.2'!C17:H17*100</f>
        <v>#DIV/0!</v>
      </c>
      <c r="D13" s="7"/>
    </row>
    <row r="14" spans="1:4" ht="18.75" customHeight="1" x14ac:dyDescent="0.25">
      <c r="A14" s="86" t="s">
        <v>265</v>
      </c>
      <c r="B14" s="171">
        <v>53</v>
      </c>
      <c r="C14" s="172" t="e">
        <f>B14/'Раздел 1.2'!C17:H17*100</f>
        <v>#DIV/0!</v>
      </c>
      <c r="D14" s="7"/>
    </row>
    <row r="15" spans="1:4" ht="18.75" customHeight="1" x14ac:dyDescent="0.25">
      <c r="A15" s="86" t="s">
        <v>10</v>
      </c>
      <c r="B15" s="171">
        <v>260</v>
      </c>
      <c r="C15" s="172" t="e">
        <f>B15/'Раздел 1.2'!C17:H17*100</f>
        <v>#DIV/0!</v>
      </c>
      <c r="D15" s="7"/>
    </row>
    <row r="16" spans="1:4" ht="18.75" x14ac:dyDescent="0.25">
      <c r="A16" s="86" t="s">
        <v>194</v>
      </c>
      <c r="B16" s="171">
        <v>63</v>
      </c>
      <c r="C16" s="172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2"/>
  <sheetViews>
    <sheetView view="pageBreakPreview" topLeftCell="A46" zoomScale="90" zoomScaleNormal="80" zoomScaleSheetLayoutView="90" workbookViewId="0">
      <selection activeCell="K63" sqref="K63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16" customFormat="1" x14ac:dyDescent="0.3">
      <c r="A1" s="388" t="s">
        <v>90</v>
      </c>
      <c r="B1" s="388"/>
      <c r="C1" s="388"/>
      <c r="D1" s="388"/>
      <c r="E1" s="388"/>
      <c r="F1" s="388"/>
      <c r="G1" s="388"/>
      <c r="H1" s="388"/>
      <c r="I1" s="388"/>
      <c r="J1" s="388"/>
      <c r="K1" s="149"/>
      <c r="L1" s="149"/>
    </row>
    <row r="2" spans="1:12" s="3" customFormat="1" ht="37.5" customHeight="1" x14ac:dyDescent="0.25">
      <c r="A2" s="390" t="s">
        <v>54</v>
      </c>
      <c r="B2" s="370" t="s">
        <v>47</v>
      </c>
      <c r="C2" s="370" t="s">
        <v>48</v>
      </c>
      <c r="D2" s="370"/>
      <c r="E2" s="370" t="s">
        <v>49</v>
      </c>
      <c r="F2" s="370" t="s">
        <v>50</v>
      </c>
      <c r="G2" s="370" t="s">
        <v>55</v>
      </c>
      <c r="H2" s="370"/>
      <c r="I2" s="370"/>
      <c r="J2" s="370" t="s">
        <v>56</v>
      </c>
      <c r="K2" s="370" t="s">
        <v>208</v>
      </c>
      <c r="L2" s="370" t="s">
        <v>196</v>
      </c>
    </row>
    <row r="3" spans="1:12" s="3" customFormat="1" ht="57.75" customHeight="1" x14ac:dyDescent="0.25">
      <c r="A3" s="390"/>
      <c r="B3" s="370"/>
      <c r="C3" s="23" t="s">
        <v>51</v>
      </c>
      <c r="D3" s="23" t="s">
        <v>81</v>
      </c>
      <c r="E3" s="370"/>
      <c r="F3" s="370"/>
      <c r="G3" s="23" t="s">
        <v>57</v>
      </c>
      <c r="H3" s="23" t="s">
        <v>207</v>
      </c>
      <c r="I3" s="23" t="s">
        <v>58</v>
      </c>
      <c r="J3" s="370"/>
      <c r="K3" s="370"/>
      <c r="L3" s="370"/>
    </row>
    <row r="4" spans="1:12" s="3" customFormat="1" ht="75" customHeight="1" x14ac:dyDescent="0.25">
      <c r="A4" s="54" t="s">
        <v>59</v>
      </c>
      <c r="B4" s="88" t="s">
        <v>52</v>
      </c>
      <c r="C4" s="88">
        <f>SUM(C5,C12,C21)</f>
        <v>7</v>
      </c>
      <c r="D4" s="88">
        <f>SUM(D5,D12,D21)</f>
        <v>7</v>
      </c>
      <c r="E4" s="88"/>
      <c r="F4" s="88"/>
      <c r="G4" s="88">
        <f t="shared" ref="G4:L4" si="0">SUM(G5,G12,G21)</f>
        <v>75</v>
      </c>
      <c r="H4" s="88">
        <f t="shared" si="0"/>
        <v>23</v>
      </c>
      <c r="I4" s="88">
        <f t="shared" si="0"/>
        <v>3149</v>
      </c>
      <c r="J4" s="88">
        <f t="shared" si="0"/>
        <v>6</v>
      </c>
      <c r="K4" s="88">
        <f t="shared" si="0"/>
        <v>0</v>
      </c>
      <c r="L4" s="88">
        <f t="shared" si="0"/>
        <v>190000</v>
      </c>
    </row>
    <row r="5" spans="1:12" s="3" customFormat="1" ht="21.6" customHeight="1" x14ac:dyDescent="0.25">
      <c r="A5" s="53"/>
      <c r="B5" s="111" t="s">
        <v>209</v>
      </c>
      <c r="C5" s="177">
        <f>SUM(C6:C11)</f>
        <v>0</v>
      </c>
      <c r="D5" s="177">
        <f>D6+D7+D8+D9+D10+D11</f>
        <v>0</v>
      </c>
      <c r="E5" s="173"/>
      <c r="F5" s="113"/>
      <c r="G5" s="177">
        <f t="shared" ref="G5:L5" si="1">SUM(G6:G11)</f>
        <v>0</v>
      </c>
      <c r="H5" s="177">
        <f t="shared" si="1"/>
        <v>0</v>
      </c>
      <c r="I5" s="112">
        <f t="shared" si="1"/>
        <v>0</v>
      </c>
      <c r="J5" s="113">
        <f t="shared" si="1"/>
        <v>0</v>
      </c>
      <c r="K5" s="113">
        <f t="shared" si="1"/>
        <v>0</v>
      </c>
      <c r="L5" s="113">
        <f t="shared" si="1"/>
        <v>0</v>
      </c>
    </row>
    <row r="6" spans="1:12" s="3" customFormat="1" x14ac:dyDescent="0.25">
      <c r="A6" s="53"/>
      <c r="B6" s="60"/>
      <c r="C6" s="52"/>
      <c r="D6" s="52"/>
      <c r="E6" s="50"/>
      <c r="F6" s="50"/>
      <c r="G6" s="17"/>
      <c r="H6" s="17"/>
      <c r="I6" s="17"/>
      <c r="J6" s="50"/>
      <c r="K6" s="50"/>
      <c r="L6" s="50"/>
    </row>
    <row r="7" spans="1:12" s="3" customFormat="1" x14ac:dyDescent="0.25">
      <c r="A7" s="53"/>
      <c r="B7" s="60"/>
      <c r="C7" s="52"/>
      <c r="D7" s="52"/>
      <c r="E7" s="50"/>
      <c r="F7" s="50"/>
      <c r="G7" s="17"/>
      <c r="H7" s="17"/>
      <c r="I7" s="17"/>
      <c r="J7" s="50"/>
      <c r="K7" s="50"/>
      <c r="L7" s="50"/>
    </row>
    <row r="8" spans="1:12" s="3" customFormat="1" x14ac:dyDescent="0.25">
      <c r="A8" s="53"/>
      <c r="B8" s="60"/>
      <c r="C8" s="52"/>
      <c r="D8" s="52"/>
      <c r="E8" s="50"/>
      <c r="F8" s="50"/>
      <c r="G8" s="17"/>
      <c r="H8" s="17"/>
      <c r="I8" s="17"/>
      <c r="J8" s="50"/>
      <c r="K8" s="50"/>
      <c r="L8" s="50"/>
    </row>
    <row r="9" spans="1:12" s="3" customFormat="1" x14ac:dyDescent="0.25">
      <c r="A9" s="53"/>
      <c r="B9" s="60"/>
      <c r="C9" s="52"/>
      <c r="D9" s="52"/>
      <c r="E9" s="50"/>
      <c r="F9" s="50"/>
      <c r="G9" s="17"/>
      <c r="H9" s="17"/>
      <c r="I9" s="17"/>
      <c r="J9" s="50"/>
      <c r="K9" s="50"/>
      <c r="L9" s="50"/>
    </row>
    <row r="10" spans="1:12" s="3" customFormat="1" x14ac:dyDescent="0.25">
      <c r="A10" s="53"/>
      <c r="B10" s="60"/>
      <c r="C10" s="52"/>
      <c r="D10" s="52"/>
      <c r="E10" s="50"/>
      <c r="F10" s="50"/>
      <c r="G10" s="17"/>
      <c r="H10" s="17"/>
      <c r="I10" s="17"/>
      <c r="J10" s="50"/>
      <c r="K10" s="50"/>
      <c r="L10" s="50"/>
    </row>
    <row r="11" spans="1:12" s="3" customFormat="1" x14ac:dyDescent="0.25">
      <c r="A11" s="53"/>
      <c r="B11" s="60"/>
      <c r="C11" s="52"/>
      <c r="D11" s="52"/>
      <c r="E11" s="50"/>
      <c r="F11" s="50"/>
      <c r="G11" s="17"/>
      <c r="H11" s="17"/>
      <c r="I11" s="17"/>
      <c r="J11" s="50"/>
      <c r="K11" s="50"/>
      <c r="L11" s="50"/>
    </row>
    <row r="12" spans="1:12" s="3" customFormat="1" x14ac:dyDescent="0.25">
      <c r="A12" s="53"/>
      <c r="B12" s="111" t="s">
        <v>210</v>
      </c>
      <c r="C12" s="177">
        <f>SUM(C13:C20)</f>
        <v>7</v>
      </c>
      <c r="D12" s="178">
        <f>SUM(D13:D20)</f>
        <v>7</v>
      </c>
      <c r="E12" s="173"/>
      <c r="F12" s="113"/>
      <c r="G12" s="177">
        <f t="shared" ref="G12:L12" si="2">SUM(G13:G20)</f>
        <v>75</v>
      </c>
      <c r="H12" s="177">
        <f t="shared" si="2"/>
        <v>23</v>
      </c>
      <c r="I12" s="177">
        <f t="shared" si="2"/>
        <v>3149</v>
      </c>
      <c r="J12" s="179">
        <f t="shared" si="2"/>
        <v>6</v>
      </c>
      <c r="K12" s="179">
        <f t="shared" si="2"/>
        <v>0</v>
      </c>
      <c r="L12" s="179">
        <f t="shared" si="2"/>
        <v>190000</v>
      </c>
    </row>
    <row r="13" spans="1:12" s="3" customFormat="1" ht="37.5" x14ac:dyDescent="0.25">
      <c r="A13" s="53"/>
      <c r="B13" s="60" t="s">
        <v>704</v>
      </c>
      <c r="C13" s="52">
        <v>1</v>
      </c>
      <c r="D13" s="52">
        <v>1</v>
      </c>
      <c r="E13" s="50" t="s">
        <v>705</v>
      </c>
      <c r="F13" s="50"/>
      <c r="G13" s="17">
        <v>10</v>
      </c>
      <c r="H13" s="17">
        <v>0</v>
      </c>
      <c r="I13" s="17">
        <v>661</v>
      </c>
      <c r="J13" s="50">
        <v>1</v>
      </c>
      <c r="K13" s="50">
        <v>0</v>
      </c>
      <c r="L13" s="50">
        <v>0</v>
      </c>
    </row>
    <row r="14" spans="1:12" s="3" customFormat="1" ht="37.5" x14ac:dyDescent="0.25">
      <c r="A14" s="53"/>
      <c r="B14" s="60" t="s">
        <v>706</v>
      </c>
      <c r="C14" s="52">
        <v>1</v>
      </c>
      <c r="D14" s="52">
        <v>1</v>
      </c>
      <c r="E14" s="50" t="s">
        <v>707</v>
      </c>
      <c r="F14" s="50"/>
      <c r="G14" s="17">
        <v>10</v>
      </c>
      <c r="H14" s="17">
        <v>4</v>
      </c>
      <c r="I14" s="17">
        <v>709</v>
      </c>
      <c r="J14" s="50">
        <v>1</v>
      </c>
      <c r="K14" s="50">
        <v>0</v>
      </c>
      <c r="L14" s="50">
        <v>40000</v>
      </c>
    </row>
    <row r="15" spans="1:12" s="3" customFormat="1" ht="56.25" x14ac:dyDescent="0.25">
      <c r="A15" s="53"/>
      <c r="B15" s="60" t="s">
        <v>708</v>
      </c>
      <c r="C15" s="52">
        <v>1</v>
      </c>
      <c r="D15" s="52">
        <v>1</v>
      </c>
      <c r="E15" s="50" t="s">
        <v>707</v>
      </c>
      <c r="F15" s="50"/>
      <c r="G15" s="17">
        <v>10</v>
      </c>
      <c r="H15" s="17">
        <v>2</v>
      </c>
      <c r="I15" s="17"/>
      <c r="J15" s="50">
        <v>1</v>
      </c>
      <c r="K15" s="50">
        <v>0</v>
      </c>
      <c r="L15" s="50">
        <v>20000</v>
      </c>
    </row>
    <row r="16" spans="1:12" s="3" customFormat="1" ht="37.5" x14ac:dyDescent="0.25">
      <c r="A16" s="53"/>
      <c r="B16" s="60" t="s">
        <v>709</v>
      </c>
      <c r="C16" s="52">
        <v>1</v>
      </c>
      <c r="D16" s="52">
        <v>1</v>
      </c>
      <c r="E16" s="50" t="s">
        <v>707</v>
      </c>
      <c r="F16" s="50"/>
      <c r="G16" s="17">
        <v>20</v>
      </c>
      <c r="H16" s="17">
        <v>6</v>
      </c>
      <c r="I16" s="17">
        <v>1166</v>
      </c>
      <c r="J16" s="50">
        <v>1</v>
      </c>
      <c r="K16" s="50">
        <v>0</v>
      </c>
      <c r="L16" s="50">
        <v>0</v>
      </c>
    </row>
    <row r="17" spans="1:12" s="3" customFormat="1" ht="37.5" x14ac:dyDescent="0.25">
      <c r="A17" s="53"/>
      <c r="B17" s="60" t="s">
        <v>710</v>
      </c>
      <c r="C17" s="52">
        <v>1</v>
      </c>
      <c r="D17" s="52">
        <v>1</v>
      </c>
      <c r="E17" s="50" t="s">
        <v>707</v>
      </c>
      <c r="F17" s="50"/>
      <c r="G17" s="17">
        <v>10</v>
      </c>
      <c r="H17" s="17">
        <v>5</v>
      </c>
      <c r="I17" s="17">
        <v>422</v>
      </c>
      <c r="J17" s="50">
        <v>1</v>
      </c>
      <c r="K17" s="50">
        <v>0</v>
      </c>
      <c r="L17" s="50">
        <v>100000</v>
      </c>
    </row>
    <row r="18" spans="1:12" s="3" customFormat="1" ht="37.5" x14ac:dyDescent="0.25">
      <c r="A18" s="53"/>
      <c r="B18" s="60" t="s">
        <v>711</v>
      </c>
      <c r="C18" s="52">
        <v>1</v>
      </c>
      <c r="D18" s="52">
        <v>1</v>
      </c>
      <c r="E18" s="50" t="s">
        <v>707</v>
      </c>
      <c r="F18" s="50"/>
      <c r="G18" s="17">
        <v>10</v>
      </c>
      <c r="H18" s="17">
        <v>6</v>
      </c>
      <c r="I18" s="17">
        <v>133</v>
      </c>
      <c r="J18" s="50">
        <v>1</v>
      </c>
      <c r="K18" s="50">
        <v>0</v>
      </c>
      <c r="L18" s="50">
        <v>30000</v>
      </c>
    </row>
    <row r="19" spans="1:12" s="3" customFormat="1" ht="37.5" x14ac:dyDescent="0.25">
      <c r="A19" s="53"/>
      <c r="B19" s="60" t="s">
        <v>712</v>
      </c>
      <c r="C19" s="52">
        <v>1</v>
      </c>
      <c r="D19" s="52">
        <v>1</v>
      </c>
      <c r="E19" s="50" t="s">
        <v>707</v>
      </c>
      <c r="F19" s="50"/>
      <c r="G19" s="17">
        <v>5</v>
      </c>
      <c r="H19" s="17">
        <v>0</v>
      </c>
      <c r="I19" s="17">
        <v>58</v>
      </c>
      <c r="J19" s="50">
        <v>0</v>
      </c>
      <c r="K19" s="50">
        <v>0</v>
      </c>
      <c r="L19" s="50">
        <v>0</v>
      </c>
    </row>
    <row r="20" spans="1:12" s="3" customFormat="1" x14ac:dyDescent="0.25">
      <c r="A20" s="53"/>
      <c r="B20" s="60"/>
      <c r="C20" s="52"/>
      <c r="D20" s="52"/>
      <c r="E20" s="50"/>
      <c r="F20" s="50"/>
      <c r="G20" s="17"/>
      <c r="H20" s="17"/>
      <c r="I20" s="17"/>
      <c r="J20" s="50"/>
      <c r="K20" s="50"/>
      <c r="L20" s="50"/>
    </row>
    <row r="21" spans="1:12" s="3" customFormat="1" x14ac:dyDescent="0.25">
      <c r="A21" s="53"/>
      <c r="B21" s="111" t="s">
        <v>211</v>
      </c>
      <c r="C21" s="177">
        <f>SUM(C22:C22)</f>
        <v>0</v>
      </c>
      <c r="D21" s="177">
        <f>SUM(D22:D22)</f>
        <v>0</v>
      </c>
      <c r="E21" s="173"/>
      <c r="F21" s="113"/>
      <c r="G21" s="177">
        <f t="shared" ref="G21:L21" si="3">SUM(G22:G22)</f>
        <v>0</v>
      </c>
      <c r="H21" s="177">
        <f t="shared" si="3"/>
        <v>0</v>
      </c>
      <c r="I21" s="177">
        <f t="shared" si="3"/>
        <v>0</v>
      </c>
      <c r="J21" s="179">
        <f t="shared" si="3"/>
        <v>0</v>
      </c>
      <c r="K21" s="179">
        <f t="shared" si="3"/>
        <v>0</v>
      </c>
      <c r="L21" s="179">
        <f t="shared" si="3"/>
        <v>0</v>
      </c>
    </row>
    <row r="22" spans="1:12" s="3" customFormat="1" x14ac:dyDescent="0.25">
      <c r="A22" s="53"/>
      <c r="B22" s="60"/>
      <c r="C22" s="17"/>
      <c r="D22" s="17"/>
      <c r="E22" s="174"/>
      <c r="F22" s="50"/>
      <c r="G22" s="17"/>
      <c r="H22" s="17"/>
      <c r="I22" s="17"/>
      <c r="J22" s="50"/>
      <c r="K22" s="50"/>
      <c r="L22" s="50"/>
    </row>
    <row r="23" spans="1:12" s="3" customFormat="1" ht="75" customHeight="1" x14ac:dyDescent="0.25">
      <c r="A23" s="54" t="s">
        <v>60</v>
      </c>
      <c r="B23" s="88" t="s">
        <v>53</v>
      </c>
      <c r="C23" s="88">
        <f>SUM(C24,C26,C30)</f>
        <v>3</v>
      </c>
      <c r="D23" s="88">
        <f>SUM(D24,D26,D30)</f>
        <v>3</v>
      </c>
      <c r="E23" s="88"/>
      <c r="F23" s="88"/>
      <c r="G23" s="88">
        <f>SUM(G24,G26,G30)</f>
        <v>30</v>
      </c>
      <c r="H23" s="88">
        <f>SUM(H24,H26,H30)</f>
        <v>2</v>
      </c>
      <c r="I23" s="88">
        <f>SUM(I24,I26,I30)</f>
        <v>1891</v>
      </c>
      <c r="J23" s="88">
        <f>SUM(J24,J26,J30)</f>
        <v>2</v>
      </c>
      <c r="K23" s="88">
        <f>SUM(K24,K26,K30)</f>
        <v>0</v>
      </c>
      <c r="L23" s="88">
        <f>SUM(K24,K26,K30)</f>
        <v>0</v>
      </c>
    </row>
    <row r="24" spans="1:12" s="3" customFormat="1" x14ac:dyDescent="0.25">
      <c r="A24" s="53"/>
      <c r="B24" s="111" t="s">
        <v>209</v>
      </c>
      <c r="C24" s="177">
        <f>SUM(C25:C25)</f>
        <v>0</v>
      </c>
      <c r="D24" s="177">
        <f>SUM(D25:D25)</f>
        <v>0</v>
      </c>
      <c r="E24" s="173"/>
      <c r="F24" s="113"/>
      <c r="G24" s="177">
        <f t="shared" ref="G24:L24" si="4">SUM(G25:G25)</f>
        <v>0</v>
      </c>
      <c r="H24" s="177">
        <f t="shared" si="4"/>
        <v>0</v>
      </c>
      <c r="I24" s="177">
        <f t="shared" si="4"/>
        <v>0</v>
      </c>
      <c r="J24" s="179">
        <f t="shared" si="4"/>
        <v>0</v>
      </c>
      <c r="K24" s="179">
        <f t="shared" si="4"/>
        <v>0</v>
      </c>
      <c r="L24" s="179">
        <f t="shared" si="4"/>
        <v>0</v>
      </c>
    </row>
    <row r="25" spans="1:12" s="3" customFormat="1" x14ac:dyDescent="0.25">
      <c r="A25" s="53"/>
      <c r="B25" s="60"/>
      <c r="C25" s="52"/>
      <c r="D25" s="52"/>
      <c r="E25" s="50"/>
      <c r="F25" s="50"/>
      <c r="G25" s="17"/>
      <c r="H25" s="17"/>
      <c r="I25" s="17"/>
      <c r="J25" s="50"/>
      <c r="K25" s="50"/>
      <c r="L25" s="50"/>
    </row>
    <row r="26" spans="1:12" s="3" customFormat="1" x14ac:dyDescent="0.25">
      <c r="A26" s="53"/>
      <c r="B26" s="111" t="s">
        <v>210</v>
      </c>
      <c r="C26" s="177">
        <f>SUM(C27:C29)</f>
        <v>3</v>
      </c>
      <c r="D26" s="177">
        <f>SUM(D27:D29)</f>
        <v>3</v>
      </c>
      <c r="E26" s="173"/>
      <c r="F26" s="113"/>
      <c r="G26" s="177">
        <f t="shared" ref="G26:L26" si="5">SUM(G27:G29)</f>
        <v>30</v>
      </c>
      <c r="H26" s="177">
        <f t="shared" si="5"/>
        <v>2</v>
      </c>
      <c r="I26" s="177">
        <f t="shared" si="5"/>
        <v>1891</v>
      </c>
      <c r="J26" s="179">
        <f t="shared" si="5"/>
        <v>2</v>
      </c>
      <c r="K26" s="179">
        <f t="shared" si="5"/>
        <v>0</v>
      </c>
      <c r="L26" s="179">
        <f t="shared" si="5"/>
        <v>40000</v>
      </c>
    </row>
    <row r="27" spans="1:12" s="3" customFormat="1" ht="37.5" x14ac:dyDescent="0.25">
      <c r="A27" s="53"/>
      <c r="B27" s="60" t="s">
        <v>713</v>
      </c>
      <c r="C27" s="52">
        <v>1</v>
      </c>
      <c r="D27" s="52">
        <v>1</v>
      </c>
      <c r="E27" s="50" t="s">
        <v>707</v>
      </c>
      <c r="F27" s="50"/>
      <c r="G27" s="17">
        <v>10</v>
      </c>
      <c r="H27" s="17">
        <v>0</v>
      </c>
      <c r="I27" s="17">
        <v>499</v>
      </c>
      <c r="J27" s="50">
        <v>1</v>
      </c>
      <c r="K27" s="50">
        <v>0</v>
      </c>
      <c r="L27" s="50">
        <v>40000</v>
      </c>
    </row>
    <row r="28" spans="1:12" s="3" customFormat="1" ht="37.5" x14ac:dyDescent="0.25">
      <c r="A28" s="53"/>
      <c r="B28" s="60" t="s">
        <v>714</v>
      </c>
      <c r="C28" s="52">
        <v>1</v>
      </c>
      <c r="D28" s="52">
        <v>1</v>
      </c>
      <c r="E28" s="50" t="s">
        <v>707</v>
      </c>
      <c r="F28" s="50"/>
      <c r="G28" s="17">
        <v>10</v>
      </c>
      <c r="H28" s="17">
        <v>2</v>
      </c>
      <c r="I28" s="17">
        <v>910</v>
      </c>
      <c r="J28" s="50">
        <v>0</v>
      </c>
      <c r="K28" s="50">
        <v>0</v>
      </c>
      <c r="L28" s="50">
        <v>0</v>
      </c>
    </row>
    <row r="29" spans="1:12" s="3" customFormat="1" ht="37.5" x14ac:dyDescent="0.25">
      <c r="A29" s="53"/>
      <c r="B29" s="60" t="s">
        <v>715</v>
      </c>
      <c r="C29" s="52">
        <v>1</v>
      </c>
      <c r="D29" s="52">
        <v>1</v>
      </c>
      <c r="E29" s="50" t="s">
        <v>707</v>
      </c>
      <c r="F29" s="50"/>
      <c r="G29" s="17">
        <v>10</v>
      </c>
      <c r="H29" s="17">
        <v>0</v>
      </c>
      <c r="I29" s="17">
        <v>482</v>
      </c>
      <c r="J29" s="50">
        <v>1</v>
      </c>
      <c r="K29" s="50">
        <v>0</v>
      </c>
      <c r="L29" s="50">
        <v>0</v>
      </c>
    </row>
    <row r="30" spans="1:12" s="3" customFormat="1" x14ac:dyDescent="0.25">
      <c r="A30" s="53"/>
      <c r="B30" s="111" t="s">
        <v>211</v>
      </c>
      <c r="C30" s="177">
        <f>SUM(C31:C31)</f>
        <v>0</v>
      </c>
      <c r="D30" s="177">
        <f>SUM(D31:D31)</f>
        <v>0</v>
      </c>
      <c r="E30" s="173"/>
      <c r="F30" s="113"/>
      <c r="G30" s="177">
        <f t="shared" ref="G30:L30" si="6">SUM(G31:G31)</f>
        <v>0</v>
      </c>
      <c r="H30" s="177">
        <f t="shared" si="6"/>
        <v>0</v>
      </c>
      <c r="I30" s="177">
        <f t="shared" si="6"/>
        <v>0</v>
      </c>
      <c r="J30" s="179">
        <f t="shared" si="6"/>
        <v>0</v>
      </c>
      <c r="K30" s="179">
        <f t="shared" si="6"/>
        <v>0</v>
      </c>
      <c r="L30" s="179">
        <f t="shared" si="6"/>
        <v>0</v>
      </c>
    </row>
    <row r="31" spans="1:12" s="3" customFormat="1" x14ac:dyDescent="0.25">
      <c r="A31" s="53"/>
      <c r="B31" s="60"/>
      <c r="C31" s="52"/>
      <c r="D31" s="52"/>
      <c r="E31" s="50"/>
      <c r="F31" s="50"/>
      <c r="G31" s="17"/>
      <c r="H31" s="17"/>
      <c r="I31" s="17"/>
      <c r="J31" s="50"/>
      <c r="K31" s="50"/>
      <c r="L31" s="50"/>
    </row>
    <row r="32" spans="1:12" s="3" customFormat="1" ht="37.5" customHeight="1" x14ac:dyDescent="0.25">
      <c r="A32" s="54" t="s">
        <v>86</v>
      </c>
      <c r="B32" s="88" t="s">
        <v>61</v>
      </c>
      <c r="C32" s="88">
        <f>SUM(C33,C35,C40)</f>
        <v>4</v>
      </c>
      <c r="D32" s="88">
        <f>SUM(D33,D35,D40)</f>
        <v>4</v>
      </c>
      <c r="E32" s="88"/>
      <c r="F32" s="54"/>
      <c r="G32" s="88">
        <f t="shared" ref="G32:L32" si="7">SUM(G33,G35,G40)</f>
        <v>30</v>
      </c>
      <c r="H32" s="88">
        <f t="shared" si="7"/>
        <v>18</v>
      </c>
      <c r="I32" s="88">
        <f t="shared" si="7"/>
        <v>1238</v>
      </c>
      <c r="J32" s="88">
        <f t="shared" si="7"/>
        <v>3</v>
      </c>
      <c r="K32" s="88">
        <f t="shared" si="7"/>
        <v>0</v>
      </c>
      <c r="L32" s="88">
        <f t="shared" si="7"/>
        <v>20000</v>
      </c>
    </row>
    <row r="33" spans="1:12" s="3" customFormat="1" x14ac:dyDescent="0.25">
      <c r="A33" s="53"/>
      <c r="B33" s="111" t="s">
        <v>209</v>
      </c>
      <c r="C33" s="112">
        <f>SUM(C34:C34)</f>
        <v>0</v>
      </c>
      <c r="D33" s="112">
        <f>SUM(D34:D34)</f>
        <v>0</v>
      </c>
      <c r="E33" s="173"/>
      <c r="F33" s="113"/>
      <c r="G33" s="112">
        <f t="shared" ref="G33:L33" si="8">SUM(G34:G34)</f>
        <v>0</v>
      </c>
      <c r="H33" s="112">
        <f t="shared" si="8"/>
        <v>0</v>
      </c>
      <c r="I33" s="112">
        <f t="shared" si="8"/>
        <v>0</v>
      </c>
      <c r="J33" s="113">
        <f t="shared" si="8"/>
        <v>0</v>
      </c>
      <c r="K33" s="113">
        <f t="shared" si="8"/>
        <v>0</v>
      </c>
      <c r="L33" s="113">
        <f t="shared" si="8"/>
        <v>0</v>
      </c>
    </row>
    <row r="34" spans="1:12" s="3" customFormat="1" x14ac:dyDescent="0.25">
      <c r="A34" s="53"/>
      <c r="B34" s="60"/>
      <c r="C34" s="52"/>
      <c r="D34" s="52"/>
      <c r="E34" s="50"/>
      <c r="F34" s="50"/>
      <c r="G34" s="17"/>
      <c r="H34" s="17"/>
      <c r="I34" s="17"/>
      <c r="J34" s="50"/>
      <c r="K34" s="50"/>
      <c r="L34" s="50"/>
    </row>
    <row r="35" spans="1:12" s="3" customFormat="1" x14ac:dyDescent="0.25">
      <c r="A35" s="53"/>
      <c r="B35" s="111" t="s">
        <v>210</v>
      </c>
      <c r="C35" s="112">
        <f>SUM(C36:C39)</f>
        <v>4</v>
      </c>
      <c r="D35" s="112">
        <f>SUM(D36:D39)</f>
        <v>4</v>
      </c>
      <c r="E35" s="173"/>
      <c r="F35" s="113"/>
      <c r="G35" s="112">
        <f t="shared" ref="G35:L35" si="9">SUM(G36:G39)</f>
        <v>30</v>
      </c>
      <c r="H35" s="112">
        <f t="shared" si="9"/>
        <v>18</v>
      </c>
      <c r="I35" s="112">
        <f t="shared" si="9"/>
        <v>1238</v>
      </c>
      <c r="J35" s="113">
        <f t="shared" si="9"/>
        <v>3</v>
      </c>
      <c r="K35" s="113">
        <f t="shared" si="9"/>
        <v>0</v>
      </c>
      <c r="L35" s="113">
        <f t="shared" si="9"/>
        <v>20000</v>
      </c>
    </row>
    <row r="36" spans="1:12" s="3" customFormat="1" ht="56.25" x14ac:dyDescent="0.25">
      <c r="A36" s="53"/>
      <c r="B36" s="60" t="s">
        <v>716</v>
      </c>
      <c r="C36" s="52">
        <v>1</v>
      </c>
      <c r="D36" s="52">
        <v>1</v>
      </c>
      <c r="E36" s="50" t="s">
        <v>707</v>
      </c>
      <c r="F36" s="50"/>
      <c r="G36" s="17">
        <v>10</v>
      </c>
      <c r="H36" s="17">
        <v>6</v>
      </c>
      <c r="I36" s="17">
        <v>390</v>
      </c>
      <c r="J36" s="50">
        <v>1</v>
      </c>
      <c r="K36" s="50">
        <v>0</v>
      </c>
      <c r="L36" s="50">
        <v>0</v>
      </c>
    </row>
    <row r="37" spans="1:12" s="3" customFormat="1" ht="56.25" x14ac:dyDescent="0.25">
      <c r="A37" s="53"/>
      <c r="B37" s="60" t="s">
        <v>717</v>
      </c>
      <c r="C37" s="52">
        <v>1</v>
      </c>
      <c r="D37" s="52">
        <v>1</v>
      </c>
      <c r="E37" s="50" t="s">
        <v>707</v>
      </c>
      <c r="F37" s="50"/>
      <c r="G37" s="17">
        <v>5</v>
      </c>
      <c r="H37" s="17">
        <v>2</v>
      </c>
      <c r="I37" s="17">
        <v>106</v>
      </c>
      <c r="J37" s="50">
        <v>1</v>
      </c>
      <c r="K37" s="50">
        <v>0</v>
      </c>
      <c r="L37" s="50">
        <v>0</v>
      </c>
    </row>
    <row r="38" spans="1:12" s="3" customFormat="1" ht="56.25" x14ac:dyDescent="0.25">
      <c r="A38" s="53"/>
      <c r="B38" s="60" t="s">
        <v>718</v>
      </c>
      <c r="C38" s="52">
        <v>1</v>
      </c>
      <c r="D38" s="52">
        <v>1</v>
      </c>
      <c r="E38" s="50" t="s">
        <v>707</v>
      </c>
      <c r="F38" s="50"/>
      <c r="G38" s="17">
        <v>10</v>
      </c>
      <c r="H38" s="17">
        <v>2</v>
      </c>
      <c r="I38" s="17">
        <v>474</v>
      </c>
      <c r="J38" s="50">
        <v>1</v>
      </c>
      <c r="K38" s="50">
        <v>0</v>
      </c>
      <c r="L38" s="50">
        <v>20000</v>
      </c>
    </row>
    <row r="39" spans="1:12" s="3" customFormat="1" ht="37.5" x14ac:dyDescent="0.25">
      <c r="A39" s="53"/>
      <c r="B39" s="60" t="s">
        <v>719</v>
      </c>
      <c r="C39" s="52">
        <v>1</v>
      </c>
      <c r="D39" s="52">
        <v>1</v>
      </c>
      <c r="E39" s="50" t="s">
        <v>707</v>
      </c>
      <c r="F39" s="50"/>
      <c r="G39" s="17">
        <v>5</v>
      </c>
      <c r="H39" s="17">
        <v>8</v>
      </c>
      <c r="I39" s="17">
        <v>268</v>
      </c>
      <c r="J39" s="50">
        <v>0</v>
      </c>
      <c r="K39" s="50">
        <v>0</v>
      </c>
      <c r="L39" s="50">
        <v>0</v>
      </c>
    </row>
    <row r="40" spans="1:12" s="3" customFormat="1" x14ac:dyDescent="0.25">
      <c r="A40" s="53"/>
      <c r="B40" s="111" t="s">
        <v>211</v>
      </c>
      <c r="C40" s="112">
        <f>SUM(C41:C41)</f>
        <v>0</v>
      </c>
      <c r="D40" s="112">
        <f>SUM(D41:D41)</f>
        <v>0</v>
      </c>
      <c r="E40" s="173"/>
      <c r="F40" s="113"/>
      <c r="G40" s="112">
        <f t="shared" ref="G40:L40" si="10">SUM(G41:G41)</f>
        <v>0</v>
      </c>
      <c r="H40" s="112">
        <f t="shared" si="10"/>
        <v>0</v>
      </c>
      <c r="I40" s="112">
        <f t="shared" si="10"/>
        <v>0</v>
      </c>
      <c r="J40" s="113">
        <f t="shared" si="10"/>
        <v>0</v>
      </c>
      <c r="K40" s="113">
        <f t="shared" si="10"/>
        <v>0</v>
      </c>
      <c r="L40" s="113">
        <f t="shared" si="10"/>
        <v>0</v>
      </c>
    </row>
    <row r="41" spans="1:12" s="3" customFormat="1" ht="21.75" customHeight="1" x14ac:dyDescent="0.25">
      <c r="A41" s="53"/>
      <c r="B41" s="60"/>
      <c r="C41" s="52"/>
      <c r="D41" s="52"/>
      <c r="E41" s="50"/>
      <c r="F41" s="50"/>
      <c r="G41" s="17"/>
      <c r="H41" s="17"/>
      <c r="I41" s="17"/>
      <c r="J41" s="50"/>
      <c r="K41" s="50"/>
      <c r="L41" s="50"/>
    </row>
    <row r="42" spans="1:12" s="3" customFormat="1" ht="75" customHeight="1" x14ac:dyDescent="0.25">
      <c r="A42" s="88" t="s">
        <v>87</v>
      </c>
      <c r="B42" s="88" t="s">
        <v>62</v>
      </c>
      <c r="C42" s="88">
        <f>SUM(C43,C45,C47)</f>
        <v>0</v>
      </c>
      <c r="D42" s="88">
        <f>SUM(D43,D45,D47)</f>
        <v>0</v>
      </c>
      <c r="E42" s="88"/>
      <c r="F42" s="88"/>
      <c r="G42" s="88">
        <f t="shared" ref="G42:L42" si="11">SUM(G43,G45,G47)</f>
        <v>0</v>
      </c>
      <c r="H42" s="88">
        <f t="shared" si="11"/>
        <v>0</v>
      </c>
      <c r="I42" s="88">
        <f t="shared" si="11"/>
        <v>0</v>
      </c>
      <c r="J42" s="88">
        <f t="shared" si="11"/>
        <v>0</v>
      </c>
      <c r="K42" s="88">
        <f t="shared" si="11"/>
        <v>0</v>
      </c>
      <c r="L42" s="88">
        <f t="shared" si="11"/>
        <v>0</v>
      </c>
    </row>
    <row r="43" spans="1:12" s="3" customFormat="1" x14ac:dyDescent="0.25">
      <c r="A43" s="53"/>
      <c r="B43" s="111" t="s">
        <v>209</v>
      </c>
      <c r="C43" s="112">
        <f>SUM(C44:C44)</f>
        <v>0</v>
      </c>
      <c r="D43" s="112">
        <f>SUM(D44:D44)</f>
        <v>0</v>
      </c>
      <c r="E43" s="173"/>
      <c r="F43" s="113"/>
      <c r="G43" s="112">
        <f t="shared" ref="G43:L43" si="12">SUM(G44:G44)</f>
        <v>0</v>
      </c>
      <c r="H43" s="112">
        <f t="shared" si="12"/>
        <v>0</v>
      </c>
      <c r="I43" s="112">
        <f t="shared" si="12"/>
        <v>0</v>
      </c>
      <c r="J43" s="113">
        <f t="shared" si="12"/>
        <v>0</v>
      </c>
      <c r="K43" s="113">
        <f t="shared" si="12"/>
        <v>0</v>
      </c>
      <c r="L43" s="113">
        <f t="shared" si="12"/>
        <v>0</v>
      </c>
    </row>
    <row r="44" spans="1:12" s="3" customFormat="1" x14ac:dyDescent="0.25">
      <c r="A44" s="53"/>
      <c r="B44" s="60"/>
      <c r="C44" s="52"/>
      <c r="D44" s="52"/>
      <c r="E44" s="50"/>
      <c r="F44" s="50"/>
      <c r="G44" s="17"/>
      <c r="H44" s="17"/>
      <c r="I44" s="17"/>
      <c r="J44" s="50"/>
      <c r="K44" s="50"/>
      <c r="L44" s="50"/>
    </row>
    <row r="45" spans="1:12" s="3" customFormat="1" x14ac:dyDescent="0.25">
      <c r="A45" s="53"/>
      <c r="B45" s="111" t="s">
        <v>210</v>
      </c>
      <c r="C45" s="112">
        <f>SUM(C46:C46)</f>
        <v>0</v>
      </c>
      <c r="D45" s="112">
        <f>SUM(D46:D46)</f>
        <v>0</v>
      </c>
      <c r="E45" s="173"/>
      <c r="F45" s="113"/>
      <c r="G45" s="112">
        <f t="shared" ref="G45:L45" si="13">SUM(G46:G46)</f>
        <v>0</v>
      </c>
      <c r="H45" s="112">
        <f t="shared" si="13"/>
        <v>0</v>
      </c>
      <c r="I45" s="112">
        <f t="shared" si="13"/>
        <v>0</v>
      </c>
      <c r="J45" s="113">
        <f t="shared" si="13"/>
        <v>0</v>
      </c>
      <c r="K45" s="113">
        <f t="shared" si="13"/>
        <v>0</v>
      </c>
      <c r="L45" s="113">
        <f t="shared" si="13"/>
        <v>0</v>
      </c>
    </row>
    <row r="46" spans="1:12" s="3" customFormat="1" x14ac:dyDescent="0.25">
      <c r="A46" s="53"/>
      <c r="B46" s="60"/>
      <c r="C46" s="52"/>
      <c r="D46" s="52"/>
      <c r="E46" s="50"/>
      <c r="F46" s="50"/>
      <c r="G46" s="17"/>
      <c r="H46" s="17"/>
      <c r="I46" s="17"/>
      <c r="J46" s="50"/>
      <c r="K46" s="50"/>
      <c r="L46" s="50"/>
    </row>
    <row r="47" spans="1:12" s="3" customFormat="1" x14ac:dyDescent="0.25">
      <c r="A47" s="53"/>
      <c r="B47" s="111" t="s">
        <v>211</v>
      </c>
      <c r="C47" s="112">
        <f>SUM(C48:C51)</f>
        <v>0</v>
      </c>
      <c r="D47" s="112">
        <f>SUM(D48:D51)</f>
        <v>0</v>
      </c>
      <c r="E47" s="173"/>
      <c r="F47" s="113"/>
      <c r="G47" s="112">
        <f t="shared" ref="G47:L47" si="14">SUM(G48:G51)</f>
        <v>0</v>
      </c>
      <c r="H47" s="112">
        <f t="shared" si="14"/>
        <v>0</v>
      </c>
      <c r="I47" s="112">
        <f t="shared" si="14"/>
        <v>0</v>
      </c>
      <c r="J47" s="113">
        <f t="shared" si="14"/>
        <v>0</v>
      </c>
      <c r="K47" s="113">
        <f t="shared" si="14"/>
        <v>0</v>
      </c>
      <c r="L47" s="113">
        <f t="shared" si="14"/>
        <v>0</v>
      </c>
    </row>
    <row r="48" spans="1:12" s="3" customFormat="1" x14ac:dyDescent="0.25">
      <c r="A48" s="53"/>
      <c r="B48" s="60"/>
      <c r="C48" s="52"/>
      <c r="D48" s="52"/>
      <c r="E48" s="50"/>
      <c r="F48" s="50"/>
      <c r="G48" s="17"/>
      <c r="H48" s="17"/>
      <c r="I48" s="17"/>
      <c r="J48" s="50"/>
      <c r="K48" s="50"/>
      <c r="L48" s="50"/>
    </row>
    <row r="49" spans="1:12" s="3" customFormat="1" x14ac:dyDescent="0.25">
      <c r="A49" s="53"/>
      <c r="B49" s="60"/>
      <c r="C49" s="52"/>
      <c r="D49" s="52"/>
      <c r="E49" s="50"/>
      <c r="F49" s="50"/>
      <c r="G49" s="17"/>
      <c r="H49" s="17"/>
      <c r="I49" s="17"/>
      <c r="J49" s="50"/>
      <c r="K49" s="50"/>
      <c r="L49" s="50"/>
    </row>
    <row r="50" spans="1:12" s="3" customFormat="1" x14ac:dyDescent="0.25">
      <c r="A50" s="53"/>
      <c r="B50" s="60"/>
      <c r="C50" s="52"/>
      <c r="D50" s="52"/>
      <c r="E50" s="50"/>
      <c r="F50" s="50"/>
      <c r="G50" s="17"/>
      <c r="H50" s="17"/>
      <c r="I50" s="17"/>
      <c r="J50" s="50"/>
      <c r="K50" s="50"/>
      <c r="L50" s="50"/>
    </row>
    <row r="51" spans="1:12" x14ac:dyDescent="0.25">
      <c r="A51" s="53"/>
      <c r="B51" s="60"/>
      <c r="C51" s="52"/>
      <c r="D51" s="52"/>
      <c r="E51" s="50"/>
      <c r="F51" s="50"/>
      <c r="G51" s="17"/>
      <c r="H51" s="17"/>
      <c r="I51" s="17"/>
      <c r="J51" s="50"/>
      <c r="K51" s="50"/>
      <c r="L51" s="50"/>
    </row>
    <row r="52" spans="1:12" s="3" customFormat="1" ht="93.75" customHeight="1" x14ac:dyDescent="0.25">
      <c r="A52" s="88" t="s">
        <v>88</v>
      </c>
      <c r="B52" s="88" t="s">
        <v>63</v>
      </c>
      <c r="C52" s="88">
        <f>SUM(C53,C55,C57)</f>
        <v>0</v>
      </c>
      <c r="D52" s="88">
        <f>SUM(D53,D55,D57)</f>
        <v>0</v>
      </c>
      <c r="E52" s="88"/>
      <c r="F52" s="88"/>
      <c r="G52" s="88">
        <f t="shared" ref="G52:L52" si="15">SUM(G53,G55,G57)</f>
        <v>0</v>
      </c>
      <c r="H52" s="88">
        <f t="shared" si="15"/>
        <v>0</v>
      </c>
      <c r="I52" s="88">
        <f t="shared" si="15"/>
        <v>0</v>
      </c>
      <c r="J52" s="88">
        <f t="shared" si="15"/>
        <v>0</v>
      </c>
      <c r="K52" s="88">
        <f t="shared" si="15"/>
        <v>0</v>
      </c>
      <c r="L52" s="88">
        <f t="shared" si="15"/>
        <v>0</v>
      </c>
    </row>
    <row r="53" spans="1:12" s="3" customFormat="1" x14ac:dyDescent="0.25">
      <c r="A53" s="53"/>
      <c r="B53" s="111" t="s">
        <v>209</v>
      </c>
      <c r="C53" s="112">
        <f>SUM(C54:C54)</f>
        <v>0</v>
      </c>
      <c r="D53" s="112">
        <f>SUM(D54:D54)</f>
        <v>0</v>
      </c>
      <c r="E53" s="173"/>
      <c r="F53" s="113"/>
      <c r="G53" s="112">
        <f t="shared" ref="G53:L53" si="16">SUM(G54:G54)</f>
        <v>0</v>
      </c>
      <c r="H53" s="112">
        <f t="shared" si="16"/>
        <v>0</v>
      </c>
      <c r="I53" s="112">
        <f t="shared" si="16"/>
        <v>0</v>
      </c>
      <c r="J53" s="113">
        <f t="shared" si="16"/>
        <v>0</v>
      </c>
      <c r="K53" s="113">
        <f t="shared" si="16"/>
        <v>0</v>
      </c>
      <c r="L53" s="113">
        <f t="shared" si="16"/>
        <v>0</v>
      </c>
    </row>
    <row r="54" spans="1:12" s="3" customFormat="1" x14ac:dyDescent="0.25">
      <c r="A54" s="53"/>
      <c r="B54" s="60"/>
      <c r="C54" s="52"/>
      <c r="D54" s="52"/>
      <c r="E54" s="50"/>
      <c r="F54" s="50"/>
      <c r="G54" s="17"/>
      <c r="H54" s="17"/>
      <c r="I54" s="17"/>
      <c r="J54" s="50"/>
      <c r="K54" s="50"/>
      <c r="L54" s="50"/>
    </row>
    <row r="55" spans="1:12" s="3" customFormat="1" x14ac:dyDescent="0.25">
      <c r="A55" s="53"/>
      <c r="B55" s="111" t="s">
        <v>210</v>
      </c>
      <c r="C55" s="112">
        <f>SUM(C56:C56)</f>
        <v>0</v>
      </c>
      <c r="D55" s="112">
        <f>SUM(D56:D56)</f>
        <v>0</v>
      </c>
      <c r="E55" s="173"/>
      <c r="F55" s="113"/>
      <c r="G55" s="112">
        <f t="shared" ref="G55:L55" si="17">SUM(G56:G56)</f>
        <v>0</v>
      </c>
      <c r="H55" s="112">
        <f t="shared" si="17"/>
        <v>0</v>
      </c>
      <c r="I55" s="112">
        <f t="shared" si="17"/>
        <v>0</v>
      </c>
      <c r="J55" s="113">
        <f t="shared" si="17"/>
        <v>0</v>
      </c>
      <c r="K55" s="113">
        <f t="shared" si="17"/>
        <v>0</v>
      </c>
      <c r="L55" s="113">
        <f t="shared" si="17"/>
        <v>0</v>
      </c>
    </row>
    <row r="56" spans="1:12" s="3" customFormat="1" x14ac:dyDescent="0.25">
      <c r="A56" s="53"/>
      <c r="B56" s="60"/>
      <c r="C56" s="52"/>
      <c r="D56" s="52"/>
      <c r="E56" s="50"/>
      <c r="F56" s="50"/>
      <c r="G56" s="17"/>
      <c r="H56" s="17"/>
      <c r="I56" s="17"/>
      <c r="J56" s="50"/>
      <c r="K56" s="50"/>
      <c r="L56" s="50"/>
    </row>
    <row r="57" spans="1:12" s="3" customFormat="1" x14ac:dyDescent="0.25">
      <c r="A57" s="53"/>
      <c r="B57" s="111" t="s">
        <v>211</v>
      </c>
      <c r="C57" s="112">
        <f>SUM(C58:C58)</f>
        <v>0</v>
      </c>
      <c r="D57" s="112">
        <f>SUM(D58:D58)</f>
        <v>0</v>
      </c>
      <c r="E57" s="173"/>
      <c r="F57" s="113"/>
      <c r="G57" s="112">
        <f t="shared" ref="G57:L57" si="18">SUM(G58:G58)</f>
        <v>0</v>
      </c>
      <c r="H57" s="112">
        <f t="shared" si="18"/>
        <v>0</v>
      </c>
      <c r="I57" s="112">
        <f t="shared" si="18"/>
        <v>0</v>
      </c>
      <c r="J57" s="113">
        <f t="shared" si="18"/>
        <v>0</v>
      </c>
      <c r="K57" s="113">
        <f t="shared" si="18"/>
        <v>0</v>
      </c>
      <c r="L57" s="113">
        <f t="shared" si="18"/>
        <v>0</v>
      </c>
    </row>
    <row r="58" spans="1:12" s="3" customFormat="1" x14ac:dyDescent="0.25">
      <c r="A58" s="53"/>
      <c r="B58" s="60"/>
      <c r="C58" s="52"/>
      <c r="D58" s="52"/>
      <c r="E58" s="50"/>
      <c r="F58" s="50"/>
      <c r="G58" s="17"/>
      <c r="H58" s="17"/>
      <c r="I58" s="17"/>
      <c r="J58" s="50"/>
      <c r="K58" s="50"/>
      <c r="L58" s="50"/>
    </row>
    <row r="59" spans="1:12" s="3" customFormat="1" ht="75" customHeight="1" x14ac:dyDescent="0.25">
      <c r="A59" s="88" t="s">
        <v>89</v>
      </c>
      <c r="B59" s="88" t="s">
        <v>64</v>
      </c>
      <c r="C59" s="88">
        <f>SUM(C60,C62,C68)</f>
        <v>1</v>
      </c>
      <c r="D59" s="88">
        <f>SUM(D60,D62,D68)</f>
        <v>1</v>
      </c>
      <c r="E59" s="88"/>
      <c r="F59" s="88"/>
      <c r="G59" s="88">
        <f>SUM(G60,G62,G68)</f>
        <v>10</v>
      </c>
      <c r="H59" s="88">
        <f>SUM(H60,H62,H68)</f>
        <v>10</v>
      </c>
      <c r="I59" s="88">
        <f>I60+I62+I68</f>
        <v>414</v>
      </c>
      <c r="J59" s="88">
        <f>SUM(J60,J62,J68)</f>
        <v>0</v>
      </c>
      <c r="K59" s="88">
        <f>SUM(K60,K62,K68)</f>
        <v>0</v>
      </c>
      <c r="L59" s="88">
        <f>SUM(L60,L62,L68)</f>
        <v>0</v>
      </c>
    </row>
    <row r="60" spans="1:12" s="3" customFormat="1" x14ac:dyDescent="0.25">
      <c r="A60" s="53"/>
      <c r="B60" s="111" t="s">
        <v>209</v>
      </c>
      <c r="C60" s="112">
        <f>SUM(C61:C61)</f>
        <v>0</v>
      </c>
      <c r="D60" s="112">
        <f>SUM(D61:D61)</f>
        <v>0</v>
      </c>
      <c r="E60" s="173"/>
      <c r="F60" s="113"/>
      <c r="G60" s="112">
        <f t="shared" ref="G60:L60" si="19">SUM(G61:G61)</f>
        <v>0</v>
      </c>
      <c r="H60" s="112">
        <f t="shared" si="19"/>
        <v>0</v>
      </c>
      <c r="I60" s="112">
        <f t="shared" si="19"/>
        <v>0</v>
      </c>
      <c r="J60" s="113">
        <f t="shared" si="19"/>
        <v>0</v>
      </c>
      <c r="K60" s="113">
        <f t="shared" si="19"/>
        <v>0</v>
      </c>
      <c r="L60" s="113">
        <f t="shared" si="19"/>
        <v>0</v>
      </c>
    </row>
    <row r="61" spans="1:12" s="3" customFormat="1" x14ac:dyDescent="0.25">
      <c r="A61" s="53"/>
      <c r="B61" s="60"/>
      <c r="C61" s="52"/>
      <c r="D61" s="52"/>
      <c r="E61" s="50"/>
      <c r="F61" s="50"/>
      <c r="G61" s="17"/>
      <c r="H61" s="17"/>
      <c r="I61" s="17"/>
      <c r="J61" s="50"/>
      <c r="K61" s="50"/>
      <c r="L61" s="50"/>
    </row>
    <row r="62" spans="1:12" s="3" customFormat="1" x14ac:dyDescent="0.25">
      <c r="A62" s="53"/>
      <c r="B62" s="111" t="s">
        <v>210</v>
      </c>
      <c r="C62" s="112">
        <f>C63+C64+C65+C66+C67</f>
        <v>1</v>
      </c>
      <c r="D62" s="112">
        <f>D63+D64+D65+D66+D67</f>
        <v>1</v>
      </c>
      <c r="E62" s="173"/>
      <c r="F62" s="113"/>
      <c r="G62" s="112">
        <f t="shared" ref="G62:L62" si="20">SUM(G63:G67)</f>
        <v>10</v>
      </c>
      <c r="H62" s="112">
        <f t="shared" si="20"/>
        <v>10</v>
      </c>
      <c r="I62" s="112">
        <f t="shared" si="20"/>
        <v>414</v>
      </c>
      <c r="J62" s="113">
        <f t="shared" si="20"/>
        <v>0</v>
      </c>
      <c r="K62" s="113">
        <f t="shared" si="20"/>
        <v>0</v>
      </c>
      <c r="L62" s="113">
        <f t="shared" si="20"/>
        <v>0</v>
      </c>
    </row>
    <row r="63" spans="1:12" s="3" customFormat="1" ht="37.5" x14ac:dyDescent="0.25">
      <c r="A63" s="53"/>
      <c r="B63" s="60" t="s">
        <v>720</v>
      </c>
      <c r="C63" s="52">
        <v>1</v>
      </c>
      <c r="D63" s="52">
        <v>1</v>
      </c>
      <c r="E63" s="50" t="s">
        <v>707</v>
      </c>
      <c r="F63" s="50"/>
      <c r="G63" s="17">
        <v>10</v>
      </c>
      <c r="H63" s="17">
        <v>10</v>
      </c>
      <c r="I63" s="17">
        <v>414</v>
      </c>
      <c r="J63" s="50">
        <v>0</v>
      </c>
      <c r="K63" s="50">
        <v>0</v>
      </c>
      <c r="L63" s="50">
        <v>0</v>
      </c>
    </row>
    <row r="64" spans="1:12" s="3" customFormat="1" x14ac:dyDescent="0.25">
      <c r="A64" s="53"/>
      <c r="B64" s="60"/>
      <c r="C64" s="52"/>
      <c r="D64" s="52"/>
      <c r="E64" s="50"/>
      <c r="F64" s="50"/>
      <c r="G64" s="17"/>
      <c r="H64" s="17"/>
      <c r="I64" s="17"/>
      <c r="J64" s="50"/>
      <c r="K64" s="50"/>
      <c r="L64" s="50"/>
    </row>
    <row r="65" spans="1:12" s="3" customFormat="1" x14ac:dyDescent="0.25">
      <c r="A65" s="53"/>
      <c r="B65" s="60"/>
      <c r="C65" s="52"/>
      <c r="D65" s="52"/>
      <c r="E65" s="50"/>
      <c r="F65" s="50"/>
      <c r="G65" s="17"/>
      <c r="H65" s="17"/>
      <c r="I65" s="17"/>
      <c r="J65" s="50"/>
      <c r="K65" s="50"/>
      <c r="L65" s="50"/>
    </row>
    <row r="66" spans="1:12" s="3" customFormat="1" x14ac:dyDescent="0.25">
      <c r="A66" s="53"/>
      <c r="B66" s="60"/>
      <c r="C66" s="52"/>
      <c r="D66" s="52"/>
      <c r="E66" s="50"/>
      <c r="F66" s="50"/>
      <c r="G66" s="17"/>
      <c r="H66" s="17"/>
      <c r="I66" s="17"/>
      <c r="J66" s="50"/>
      <c r="K66" s="50"/>
      <c r="L66" s="50"/>
    </row>
    <row r="67" spans="1:12" s="3" customFormat="1" x14ac:dyDescent="0.25">
      <c r="A67" s="53"/>
      <c r="B67" s="60"/>
      <c r="C67" s="52"/>
      <c r="D67" s="52"/>
      <c r="E67" s="50"/>
      <c r="F67" s="50"/>
      <c r="G67" s="17"/>
      <c r="H67" s="17"/>
      <c r="I67" s="17"/>
      <c r="J67" s="50"/>
      <c r="K67" s="50"/>
      <c r="L67" s="50"/>
    </row>
    <row r="68" spans="1:12" s="3" customFormat="1" x14ac:dyDescent="0.25">
      <c r="A68" s="53"/>
      <c r="B68" s="111" t="s">
        <v>211</v>
      </c>
      <c r="C68" s="112">
        <f>SUM(C69:C72)</f>
        <v>0</v>
      </c>
      <c r="D68" s="112">
        <f>SUM(D69:D72)</f>
        <v>0</v>
      </c>
      <c r="E68" s="173"/>
      <c r="F68" s="113"/>
      <c r="G68" s="112">
        <f t="shared" ref="G68:L68" si="21">SUM(G69:G72)</f>
        <v>0</v>
      </c>
      <c r="H68" s="112">
        <f t="shared" si="21"/>
        <v>0</v>
      </c>
      <c r="I68" s="112">
        <f t="shared" si="21"/>
        <v>0</v>
      </c>
      <c r="J68" s="113">
        <f t="shared" si="21"/>
        <v>0</v>
      </c>
      <c r="K68" s="113">
        <f t="shared" si="21"/>
        <v>0</v>
      </c>
      <c r="L68" s="113">
        <f t="shared" si="21"/>
        <v>0</v>
      </c>
    </row>
    <row r="69" spans="1:12" s="3" customFormat="1" x14ac:dyDescent="0.25">
      <c r="A69" s="53"/>
      <c r="B69" s="60"/>
      <c r="C69" s="52"/>
      <c r="D69" s="52"/>
      <c r="E69" s="50"/>
      <c r="F69" s="50"/>
      <c r="G69" s="17"/>
      <c r="H69" s="17"/>
      <c r="I69" s="17"/>
      <c r="J69" s="50"/>
      <c r="K69" s="50"/>
      <c r="L69" s="50"/>
    </row>
    <row r="70" spans="1:12" s="3" customFormat="1" x14ac:dyDescent="0.25">
      <c r="A70" s="53"/>
      <c r="B70" s="60"/>
      <c r="C70" s="52"/>
      <c r="D70" s="52"/>
      <c r="E70" s="50"/>
      <c r="F70" s="50"/>
      <c r="G70" s="17"/>
      <c r="H70" s="17"/>
      <c r="I70" s="17"/>
      <c r="J70" s="50"/>
      <c r="K70" s="50"/>
      <c r="L70" s="50"/>
    </row>
    <row r="71" spans="1:12" s="3" customFormat="1" x14ac:dyDescent="0.25">
      <c r="A71" s="53"/>
      <c r="B71" s="60"/>
      <c r="C71" s="52"/>
      <c r="D71" s="52"/>
      <c r="E71" s="50"/>
      <c r="F71" s="50"/>
      <c r="G71" s="17"/>
      <c r="H71" s="17"/>
      <c r="I71" s="17"/>
      <c r="J71" s="50"/>
      <c r="K71" s="50"/>
      <c r="L71" s="50"/>
    </row>
    <row r="72" spans="1:12" x14ac:dyDescent="0.25">
      <c r="A72" s="53"/>
      <c r="B72" s="60"/>
      <c r="C72" s="52"/>
      <c r="D72" s="52"/>
      <c r="E72" s="50"/>
      <c r="F72" s="50"/>
      <c r="G72" s="17"/>
      <c r="H72" s="17"/>
      <c r="I72" s="17"/>
      <c r="J72" s="50"/>
      <c r="K72" s="50"/>
      <c r="L72" s="50"/>
    </row>
    <row r="73" spans="1:12" ht="187.5" customHeight="1" x14ac:dyDescent="0.25">
      <c r="A73" s="88" t="s">
        <v>177</v>
      </c>
      <c r="B73" s="88" t="s">
        <v>178</v>
      </c>
      <c r="C73" s="88">
        <f>SUM(C74,C78,C81)</f>
        <v>0</v>
      </c>
      <c r="D73" s="88">
        <f>SUM(D74,D78,D81)</f>
        <v>0</v>
      </c>
      <c r="E73" s="88"/>
      <c r="F73" s="88"/>
      <c r="G73" s="88">
        <f t="shared" ref="G73:K73" si="22">SUM(G74,G78,G81)</f>
        <v>0</v>
      </c>
      <c r="H73" s="88">
        <f t="shared" si="22"/>
        <v>0</v>
      </c>
      <c r="I73" s="88">
        <f t="shared" si="22"/>
        <v>0</v>
      </c>
      <c r="J73" s="88">
        <f t="shared" si="22"/>
        <v>0</v>
      </c>
      <c r="K73" s="88">
        <f t="shared" si="22"/>
        <v>0</v>
      </c>
      <c r="L73" s="88">
        <f>L74+L78+L81</f>
        <v>0</v>
      </c>
    </row>
    <row r="74" spans="1:12" x14ac:dyDescent="0.25">
      <c r="A74" s="53"/>
      <c r="B74" s="111" t="s">
        <v>209</v>
      </c>
      <c r="C74" s="112">
        <f>SUM(C75:C77)</f>
        <v>0</v>
      </c>
      <c r="D74" s="112">
        <f>SUM(D75:D77)</f>
        <v>0</v>
      </c>
      <c r="E74" s="173"/>
      <c r="F74" s="113"/>
      <c r="G74" s="112">
        <f t="shared" ref="G74:K74" si="23">SUM(G75:G77)</f>
        <v>0</v>
      </c>
      <c r="H74" s="112">
        <f t="shared" si="23"/>
        <v>0</v>
      </c>
      <c r="I74" s="112">
        <f t="shared" si="23"/>
        <v>0</v>
      </c>
      <c r="J74" s="113">
        <f t="shared" si="23"/>
        <v>0</v>
      </c>
      <c r="K74" s="113">
        <f t="shared" si="23"/>
        <v>0</v>
      </c>
      <c r="L74" s="113">
        <f>L75+L76+L77</f>
        <v>0</v>
      </c>
    </row>
    <row r="75" spans="1:12" x14ac:dyDescent="0.25">
      <c r="A75" s="53"/>
      <c r="B75" s="60"/>
      <c r="C75" s="52"/>
      <c r="D75" s="52"/>
      <c r="E75" s="50"/>
      <c r="F75" s="50"/>
      <c r="G75" s="17"/>
      <c r="H75" s="17"/>
      <c r="I75" s="17"/>
      <c r="J75" s="50"/>
      <c r="K75" s="50"/>
      <c r="L75" s="50"/>
    </row>
    <row r="76" spans="1:12" x14ac:dyDescent="0.25">
      <c r="A76" s="53"/>
      <c r="B76" s="60"/>
      <c r="C76" s="52"/>
      <c r="D76" s="52"/>
      <c r="E76" s="50"/>
      <c r="F76" s="50"/>
      <c r="G76" s="17"/>
      <c r="H76" s="17"/>
      <c r="I76" s="17"/>
      <c r="J76" s="50"/>
      <c r="K76" s="50"/>
      <c r="L76" s="50"/>
    </row>
    <row r="77" spans="1:12" x14ac:dyDescent="0.25">
      <c r="A77" s="53"/>
      <c r="B77" s="60"/>
      <c r="C77" s="52"/>
      <c r="D77" s="52"/>
      <c r="E77" s="50"/>
      <c r="F77" s="50"/>
      <c r="G77" s="17"/>
      <c r="H77" s="17"/>
      <c r="I77" s="17"/>
      <c r="J77" s="50"/>
      <c r="K77" s="50"/>
      <c r="L77" s="50"/>
    </row>
    <row r="78" spans="1:12" x14ac:dyDescent="0.25">
      <c r="A78" s="53"/>
      <c r="B78" s="111" t="s">
        <v>210</v>
      </c>
      <c r="C78" s="112">
        <f>SUM(C79:C80)</f>
        <v>0</v>
      </c>
      <c r="D78" s="112">
        <f>SUM(D79:D80)</f>
        <v>0</v>
      </c>
      <c r="E78" s="173"/>
      <c r="F78" s="113"/>
      <c r="G78" s="112">
        <f t="shared" ref="G78:L78" si="24">SUM(G79:G80)</f>
        <v>0</v>
      </c>
      <c r="H78" s="112">
        <f t="shared" si="24"/>
        <v>0</v>
      </c>
      <c r="I78" s="112">
        <f t="shared" si="24"/>
        <v>0</v>
      </c>
      <c r="J78" s="113">
        <f t="shared" si="24"/>
        <v>0</v>
      </c>
      <c r="K78" s="113">
        <f t="shared" si="24"/>
        <v>0</v>
      </c>
      <c r="L78" s="113">
        <f t="shared" si="24"/>
        <v>0</v>
      </c>
    </row>
    <row r="79" spans="1:12" x14ac:dyDescent="0.25">
      <c r="A79" s="53"/>
      <c r="B79" s="60"/>
      <c r="C79" s="52"/>
      <c r="D79" s="52"/>
      <c r="E79" s="50"/>
      <c r="F79" s="50"/>
      <c r="G79" s="17"/>
      <c r="H79" s="17"/>
      <c r="I79" s="17"/>
      <c r="J79" s="50"/>
      <c r="K79" s="50"/>
      <c r="L79" s="50"/>
    </row>
    <row r="80" spans="1:12" x14ac:dyDescent="0.25">
      <c r="A80" s="53"/>
      <c r="B80" s="60"/>
      <c r="C80" s="52"/>
      <c r="D80" s="52"/>
      <c r="E80" s="50"/>
      <c r="F80" s="50"/>
      <c r="G80" s="17"/>
      <c r="H80" s="17"/>
      <c r="I80" s="17"/>
      <c r="J80" s="50"/>
      <c r="K80" s="50"/>
      <c r="L80" s="50"/>
    </row>
    <row r="81" spans="1:12" x14ac:dyDescent="0.25">
      <c r="A81" s="53"/>
      <c r="B81" s="111" t="s">
        <v>211</v>
      </c>
      <c r="C81" s="112">
        <f>SUM(C82:C84)</f>
        <v>0</v>
      </c>
      <c r="D81" s="112">
        <f>SUM(D82:D84)</f>
        <v>0</v>
      </c>
      <c r="E81" s="173"/>
      <c r="F81" s="113"/>
      <c r="G81" s="112">
        <f t="shared" ref="G81:L81" si="25">SUM(G82:G84)</f>
        <v>0</v>
      </c>
      <c r="H81" s="112">
        <f t="shared" si="25"/>
        <v>0</v>
      </c>
      <c r="I81" s="112">
        <f t="shared" si="25"/>
        <v>0</v>
      </c>
      <c r="J81" s="113">
        <f t="shared" si="25"/>
        <v>0</v>
      </c>
      <c r="K81" s="113">
        <f t="shared" si="25"/>
        <v>0</v>
      </c>
      <c r="L81" s="113">
        <f t="shared" si="25"/>
        <v>0</v>
      </c>
    </row>
    <row r="82" spans="1:12" x14ac:dyDescent="0.25">
      <c r="A82" s="53"/>
      <c r="B82" s="60"/>
      <c r="C82" s="52"/>
      <c r="D82" s="52"/>
      <c r="E82" s="50"/>
      <c r="F82" s="50"/>
      <c r="G82" s="17"/>
      <c r="H82" s="17"/>
      <c r="I82" s="17"/>
      <c r="J82" s="50"/>
      <c r="K82" s="50"/>
      <c r="L82" s="50"/>
    </row>
    <row r="83" spans="1:12" x14ac:dyDescent="0.25">
      <c r="A83" s="53"/>
      <c r="B83" s="60"/>
      <c r="C83" s="52"/>
      <c r="D83" s="52"/>
      <c r="E83" s="50"/>
      <c r="F83" s="50"/>
      <c r="G83" s="17"/>
      <c r="H83" s="17"/>
      <c r="I83" s="17"/>
      <c r="J83" s="50"/>
      <c r="K83" s="50"/>
      <c r="L83" s="50"/>
    </row>
    <row r="84" spans="1:12" x14ac:dyDescent="0.25">
      <c r="A84" s="53"/>
      <c r="B84" s="60"/>
      <c r="C84" s="52"/>
      <c r="D84" s="52"/>
      <c r="E84" s="50"/>
      <c r="F84" s="50"/>
      <c r="G84" s="17"/>
      <c r="H84" s="17"/>
      <c r="I84" s="17"/>
      <c r="J84" s="50"/>
      <c r="K84" s="50"/>
      <c r="L84" s="50"/>
    </row>
    <row r="85" spans="1:12" ht="19.5" x14ac:dyDescent="0.35">
      <c r="A85" s="389" t="s">
        <v>176</v>
      </c>
      <c r="B85" s="389"/>
      <c r="C85" s="389"/>
      <c r="D85" s="389"/>
      <c r="E85" s="389"/>
      <c r="F85" s="389"/>
      <c r="G85" s="389"/>
      <c r="H85" s="389"/>
      <c r="I85" s="389"/>
      <c r="J85" s="389"/>
      <c r="K85" s="88"/>
      <c r="L85" s="88"/>
    </row>
    <row r="86" spans="1:12" x14ac:dyDescent="0.3">
      <c r="K86" s="175"/>
      <c r="L86" s="110"/>
    </row>
    <row r="87" spans="1:12" x14ac:dyDescent="0.3">
      <c r="K87" s="110"/>
      <c r="L87" s="110"/>
    </row>
    <row r="88" spans="1:12" x14ac:dyDescent="0.3">
      <c r="K88" s="110"/>
      <c r="L88" s="110"/>
    </row>
    <row r="89" spans="1:12" x14ac:dyDescent="0.3">
      <c r="K89" s="110"/>
      <c r="L89" s="110"/>
    </row>
    <row r="90" spans="1:12" x14ac:dyDescent="0.3">
      <c r="K90" s="110"/>
      <c r="L90" s="110"/>
    </row>
    <row r="91" spans="1:12" x14ac:dyDescent="0.3">
      <c r="K91" s="110"/>
      <c r="L91" s="110"/>
    </row>
    <row r="92" spans="1:12" x14ac:dyDescent="0.3">
      <c r="K92" s="110"/>
      <c r="L92" s="110"/>
    </row>
    <row r="93" spans="1:12" x14ac:dyDescent="0.3">
      <c r="K93" s="110"/>
      <c r="L93" s="110"/>
    </row>
    <row r="94" spans="1:12" x14ac:dyDescent="0.3">
      <c r="K94" s="110"/>
      <c r="L94" s="110"/>
    </row>
    <row r="95" spans="1:12" x14ac:dyDescent="0.25">
      <c r="A95"/>
      <c r="B95"/>
      <c r="C95"/>
      <c r="D95"/>
      <c r="E95"/>
      <c r="F95"/>
      <c r="G95"/>
      <c r="H95"/>
      <c r="I95"/>
      <c r="J95"/>
      <c r="K95" s="110"/>
      <c r="L95" s="110"/>
    </row>
    <row r="96" spans="1:12" x14ac:dyDescent="0.25">
      <c r="A96"/>
      <c r="B96"/>
      <c r="C96"/>
      <c r="D96"/>
      <c r="E96"/>
      <c r="F96"/>
      <c r="G96"/>
      <c r="H96"/>
      <c r="I96"/>
      <c r="J96"/>
      <c r="K96" s="176"/>
      <c r="L96" s="176"/>
    </row>
    <row r="97" spans="1:12" x14ac:dyDescent="0.25">
      <c r="A97"/>
      <c r="B97"/>
      <c r="C97"/>
      <c r="D97"/>
      <c r="E97"/>
      <c r="F97"/>
      <c r="G97"/>
      <c r="H97"/>
      <c r="I97"/>
      <c r="J97"/>
      <c r="K97" s="110"/>
      <c r="L97" s="110"/>
    </row>
    <row r="98" spans="1:12" x14ac:dyDescent="0.25">
      <c r="A98"/>
      <c r="B98"/>
      <c r="C98"/>
      <c r="D98"/>
      <c r="E98"/>
      <c r="F98"/>
      <c r="G98"/>
      <c r="H98"/>
      <c r="I98"/>
      <c r="J98"/>
      <c r="K98" s="110"/>
      <c r="L98" s="110"/>
    </row>
    <row r="99" spans="1:12" x14ac:dyDescent="0.25">
      <c r="A99"/>
      <c r="B99"/>
      <c r="C99"/>
      <c r="D99"/>
      <c r="E99"/>
      <c r="F99"/>
      <c r="G99"/>
      <c r="H99"/>
      <c r="I99"/>
      <c r="J99"/>
      <c r="K99" s="110"/>
      <c r="L99" s="110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 s="110"/>
      <c r="L100" s="11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 s="110"/>
      <c r="L101" s="110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 s="110"/>
      <c r="L102" s="110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 s="110"/>
      <c r="L103" s="110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 s="110"/>
      <c r="L104" s="110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 s="110"/>
      <c r="L105" s="110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 s="110"/>
      <c r="L106" s="110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 s="176"/>
      <c r="L107" s="176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 s="110"/>
      <c r="L108" s="110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 s="110"/>
      <c r="L109" s="110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 s="110"/>
      <c r="L110" s="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 s="110"/>
      <c r="L111" s="110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 s="110"/>
      <c r="L112" s="110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 s="110"/>
      <c r="L113" s="110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 s="110"/>
      <c r="L114" s="110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 s="110"/>
      <c r="L115" s="110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 s="110"/>
      <c r="L116" s="110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 s="110"/>
      <c r="L117" s="110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 s="176"/>
      <c r="L118" s="176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 s="110"/>
      <c r="L119" s="110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 s="110"/>
      <c r="L120" s="11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 s="110"/>
      <c r="L121" s="110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 s="110"/>
      <c r="L122" s="110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 s="110"/>
      <c r="L123" s="110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 s="110"/>
      <c r="L124" s="110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 s="110"/>
      <c r="L125" s="110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 s="110"/>
      <c r="L126" s="110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 s="110"/>
      <c r="L127" s="110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 s="110"/>
      <c r="L128" s="110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 s="176"/>
      <c r="L129" s="176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 s="110"/>
      <c r="L130" s="11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 s="110"/>
      <c r="L131" s="110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 s="110"/>
      <c r="L132" s="110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 s="110"/>
      <c r="L133" s="110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 s="110"/>
      <c r="L134" s="110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 s="110"/>
      <c r="L135" s="110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 s="110"/>
      <c r="L136" s="110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 s="110"/>
      <c r="L137" s="110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 s="110"/>
      <c r="L138" s="110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 s="110"/>
      <c r="L139" s="110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 s="176"/>
      <c r="L140" s="176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 s="110"/>
      <c r="L141" s="110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 s="110"/>
      <c r="L142" s="110"/>
    </row>
  </sheetData>
  <sheetProtection sort="0" autoFilter="0" pivotTables="0"/>
  <mergeCells count="11">
    <mergeCell ref="K2:K3"/>
    <mergeCell ref="L2:L3"/>
    <mergeCell ref="A85:J85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view="pageBreakPreview" zoomScale="90" zoomScaleSheetLayoutView="90" workbookViewId="0">
      <selection activeCell="G4" sqref="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49" t="s">
        <v>95</v>
      </c>
      <c r="B1" s="349"/>
      <c r="C1" s="349"/>
      <c r="D1" s="349"/>
      <c r="E1" s="349"/>
      <c r="F1" s="349"/>
      <c r="G1" s="349"/>
    </row>
    <row r="2" spans="1:7" ht="54.75" customHeight="1" x14ac:dyDescent="0.25">
      <c r="A2" s="366" t="s">
        <v>96</v>
      </c>
      <c r="B2" s="391" t="s">
        <v>97</v>
      </c>
      <c r="C2" s="392"/>
      <c r="D2" s="366" t="s">
        <v>99</v>
      </c>
      <c r="E2" s="366" t="s">
        <v>100</v>
      </c>
      <c r="F2" s="366" t="s">
        <v>101</v>
      </c>
      <c r="G2" s="370" t="s">
        <v>102</v>
      </c>
    </row>
    <row r="3" spans="1:7" ht="21" customHeight="1" x14ac:dyDescent="0.25">
      <c r="A3" s="368"/>
      <c r="B3" s="45" t="s">
        <v>51</v>
      </c>
      <c r="C3" s="45" t="s">
        <v>81</v>
      </c>
      <c r="D3" s="368"/>
      <c r="E3" s="368"/>
      <c r="F3" s="368"/>
      <c r="G3" s="370"/>
    </row>
    <row r="4" spans="1:7" ht="129" customHeight="1" x14ac:dyDescent="0.25">
      <c r="A4" s="46" t="s">
        <v>263</v>
      </c>
      <c r="B4" s="49">
        <v>35</v>
      </c>
      <c r="C4" s="49">
        <v>35</v>
      </c>
      <c r="D4" s="67" t="s">
        <v>682</v>
      </c>
      <c r="E4" s="67" t="s">
        <v>684</v>
      </c>
      <c r="F4" s="87" t="s">
        <v>683</v>
      </c>
      <c r="G4" s="60" t="s">
        <v>685</v>
      </c>
    </row>
    <row r="5" spans="1:7" ht="143.25" customHeight="1" x14ac:dyDescent="0.25">
      <c r="A5" s="48" t="s">
        <v>98</v>
      </c>
      <c r="B5" s="49">
        <v>0</v>
      </c>
      <c r="C5" s="49">
        <v>0</v>
      </c>
      <c r="D5" s="67"/>
      <c r="E5" s="87"/>
      <c r="F5" s="87"/>
      <c r="G5" s="60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view="pageBreakPreview" zoomScale="90" zoomScaleSheetLayoutView="90" workbookViewId="0">
      <selection activeCell="F4" sqref="F4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97" t="s">
        <v>103</v>
      </c>
      <c r="B1" s="397"/>
      <c r="C1" s="397"/>
      <c r="D1" s="397"/>
      <c r="E1" s="397"/>
      <c r="F1" s="397"/>
      <c r="G1" s="397"/>
      <c r="H1" s="397"/>
      <c r="I1" s="397"/>
    </row>
    <row r="2" spans="1:9" s="3" customFormat="1" ht="38.25" customHeight="1" x14ac:dyDescent="0.25">
      <c r="A2" s="395" t="s">
        <v>54</v>
      </c>
      <c r="B2" s="395" t="s">
        <v>104</v>
      </c>
      <c r="C2" s="396" t="s">
        <v>105</v>
      </c>
      <c r="D2" s="396"/>
      <c r="E2" s="395" t="s">
        <v>106</v>
      </c>
      <c r="F2" s="395" t="s">
        <v>85</v>
      </c>
      <c r="G2" s="395" t="s">
        <v>108</v>
      </c>
      <c r="H2" s="395"/>
      <c r="I2" s="395" t="s">
        <v>110</v>
      </c>
    </row>
    <row r="3" spans="1:9" s="3" customFormat="1" ht="55.5" customHeight="1" x14ac:dyDescent="0.25">
      <c r="A3" s="395"/>
      <c r="B3" s="395"/>
      <c r="C3" s="15" t="s">
        <v>51</v>
      </c>
      <c r="D3" s="15" t="s">
        <v>81</v>
      </c>
      <c r="E3" s="395"/>
      <c r="F3" s="395"/>
      <c r="G3" s="4" t="s">
        <v>107</v>
      </c>
      <c r="H3" s="4" t="s">
        <v>109</v>
      </c>
      <c r="I3" s="395"/>
    </row>
    <row r="4" spans="1:9" ht="112.5" x14ac:dyDescent="0.25">
      <c r="A4" s="50">
        <v>1</v>
      </c>
      <c r="B4" s="60" t="s">
        <v>279</v>
      </c>
      <c r="C4" s="52">
        <v>1</v>
      </c>
      <c r="D4" s="52">
        <v>1</v>
      </c>
      <c r="E4" s="50" t="s">
        <v>282</v>
      </c>
      <c r="F4" s="60" t="s">
        <v>285</v>
      </c>
      <c r="G4" s="17">
        <v>28</v>
      </c>
      <c r="H4" s="17">
        <v>5</v>
      </c>
      <c r="I4" s="195" t="s">
        <v>288</v>
      </c>
    </row>
    <row r="5" spans="1:9" ht="112.5" x14ac:dyDescent="0.25">
      <c r="A5" s="50">
        <v>2</v>
      </c>
      <c r="B5" s="60" t="s">
        <v>280</v>
      </c>
      <c r="C5" s="52">
        <v>1</v>
      </c>
      <c r="D5" s="52">
        <v>1</v>
      </c>
      <c r="E5" s="50" t="s">
        <v>283</v>
      </c>
      <c r="F5" s="60" t="s">
        <v>286</v>
      </c>
      <c r="G5" s="17">
        <v>12</v>
      </c>
      <c r="H5" s="17">
        <v>0</v>
      </c>
      <c r="I5" s="195" t="s">
        <v>289</v>
      </c>
    </row>
    <row r="6" spans="1:9" ht="131.25" x14ac:dyDescent="0.25">
      <c r="A6" s="50">
        <v>3</v>
      </c>
      <c r="B6" s="60" t="s">
        <v>281</v>
      </c>
      <c r="C6" s="52">
        <v>1</v>
      </c>
      <c r="D6" s="52">
        <v>1</v>
      </c>
      <c r="E6" s="50" t="s">
        <v>284</v>
      </c>
      <c r="F6" s="60" t="s">
        <v>287</v>
      </c>
      <c r="G6" s="17">
        <v>15</v>
      </c>
      <c r="H6" s="17">
        <v>5</v>
      </c>
      <c r="I6" s="195" t="s">
        <v>290</v>
      </c>
    </row>
    <row r="7" spans="1:9" ht="18.75" x14ac:dyDescent="0.25">
      <c r="A7" s="50">
        <v>4</v>
      </c>
      <c r="B7" s="60"/>
      <c r="C7" s="52">
        <v>0</v>
      </c>
      <c r="D7" s="52">
        <v>0</v>
      </c>
      <c r="E7" s="50"/>
      <c r="F7" s="60"/>
      <c r="G7" s="17">
        <v>0</v>
      </c>
      <c r="H7" s="17">
        <v>0</v>
      </c>
      <c r="I7" s="50"/>
    </row>
    <row r="8" spans="1:9" ht="18.75" x14ac:dyDescent="0.25">
      <c r="A8" s="50">
        <v>5</v>
      </c>
      <c r="B8" s="60"/>
      <c r="C8" s="52">
        <v>0</v>
      </c>
      <c r="D8" s="52">
        <v>0</v>
      </c>
      <c r="E8" s="50"/>
      <c r="F8" s="60"/>
      <c r="G8" s="17">
        <v>0</v>
      </c>
      <c r="H8" s="17">
        <v>0</v>
      </c>
      <c r="I8" s="50"/>
    </row>
    <row r="9" spans="1:9" ht="18.75" x14ac:dyDescent="0.25">
      <c r="A9" s="50">
        <v>6</v>
      </c>
      <c r="B9" s="60"/>
      <c r="C9" s="52">
        <v>0</v>
      </c>
      <c r="D9" s="52">
        <v>0</v>
      </c>
      <c r="E9" s="50"/>
      <c r="F9" s="60"/>
      <c r="G9" s="17">
        <v>0</v>
      </c>
      <c r="H9" s="17">
        <v>0</v>
      </c>
      <c r="I9" s="50"/>
    </row>
    <row r="10" spans="1:9" ht="18.75" x14ac:dyDescent="0.25">
      <c r="A10" s="50">
        <v>7</v>
      </c>
      <c r="B10" s="60"/>
      <c r="C10" s="52">
        <v>0</v>
      </c>
      <c r="D10" s="52">
        <v>0</v>
      </c>
      <c r="E10" s="50"/>
      <c r="F10" s="60"/>
      <c r="G10" s="17">
        <v>0</v>
      </c>
      <c r="H10" s="17">
        <v>0</v>
      </c>
      <c r="I10" s="50"/>
    </row>
    <row r="11" spans="1:9" ht="18.75" x14ac:dyDescent="0.25">
      <c r="A11" s="50">
        <v>8</v>
      </c>
      <c r="B11" s="60"/>
      <c r="C11" s="52">
        <v>0</v>
      </c>
      <c r="D11" s="52">
        <v>0</v>
      </c>
      <c r="E11" s="50"/>
      <c r="F11" s="60"/>
      <c r="G11" s="17">
        <v>0</v>
      </c>
      <c r="H11" s="17">
        <v>0</v>
      </c>
      <c r="I11" s="50"/>
    </row>
    <row r="12" spans="1:9" ht="18.75" x14ac:dyDescent="0.25">
      <c r="A12" s="50">
        <v>9</v>
      </c>
      <c r="B12" s="60"/>
      <c r="C12" s="52">
        <v>0</v>
      </c>
      <c r="D12" s="52">
        <v>0</v>
      </c>
      <c r="E12" s="50"/>
      <c r="F12" s="60"/>
      <c r="G12" s="17">
        <v>0</v>
      </c>
      <c r="H12" s="17">
        <v>0</v>
      </c>
      <c r="I12" s="50"/>
    </row>
    <row r="13" spans="1:9" ht="18.75" x14ac:dyDescent="0.25">
      <c r="A13" s="50">
        <v>10</v>
      </c>
      <c r="B13" s="60"/>
      <c r="C13" s="52">
        <v>0</v>
      </c>
      <c r="D13" s="52">
        <v>0</v>
      </c>
      <c r="E13" s="50"/>
      <c r="F13" s="60"/>
      <c r="G13" s="17">
        <v>0</v>
      </c>
      <c r="H13" s="17">
        <v>0</v>
      </c>
      <c r="I13" s="50"/>
    </row>
    <row r="14" spans="1:9" ht="18.75" x14ac:dyDescent="0.25">
      <c r="A14" s="50">
        <v>11</v>
      </c>
      <c r="B14" s="60"/>
      <c r="C14" s="52">
        <v>0</v>
      </c>
      <c r="D14" s="52">
        <v>0</v>
      </c>
      <c r="E14" s="50"/>
      <c r="F14" s="60"/>
      <c r="G14" s="17">
        <v>0</v>
      </c>
      <c r="H14" s="17">
        <v>0</v>
      </c>
      <c r="I14" s="50"/>
    </row>
    <row r="15" spans="1:9" ht="18.75" x14ac:dyDescent="0.25">
      <c r="A15" s="50">
        <v>12</v>
      </c>
      <c r="B15" s="60"/>
      <c r="C15" s="52">
        <v>0</v>
      </c>
      <c r="D15" s="52">
        <v>0</v>
      </c>
      <c r="E15" s="50"/>
      <c r="F15" s="60"/>
      <c r="G15" s="17">
        <v>0</v>
      </c>
      <c r="H15" s="17">
        <v>0</v>
      </c>
      <c r="I15" s="50"/>
    </row>
    <row r="16" spans="1:9" ht="18.75" x14ac:dyDescent="0.25">
      <c r="A16" s="50">
        <v>13</v>
      </c>
      <c r="B16" s="60"/>
      <c r="C16" s="52">
        <v>0</v>
      </c>
      <c r="D16" s="52">
        <v>0</v>
      </c>
      <c r="E16" s="50"/>
      <c r="F16" s="60"/>
      <c r="G16" s="17">
        <v>0</v>
      </c>
      <c r="H16" s="17">
        <v>0</v>
      </c>
      <c r="I16" s="50"/>
    </row>
    <row r="17" spans="1:9" ht="18.75" x14ac:dyDescent="0.25">
      <c r="A17" s="50">
        <v>14</v>
      </c>
      <c r="B17" s="60"/>
      <c r="C17" s="52">
        <v>0</v>
      </c>
      <c r="D17" s="52">
        <v>0</v>
      </c>
      <c r="E17" s="50"/>
      <c r="F17" s="60"/>
      <c r="G17" s="17">
        <v>0</v>
      </c>
      <c r="H17" s="17">
        <v>0</v>
      </c>
      <c r="I17" s="50"/>
    </row>
    <row r="18" spans="1:9" ht="18.75" x14ac:dyDescent="0.25">
      <c r="A18" s="50">
        <v>15</v>
      </c>
      <c r="B18" s="60"/>
      <c r="C18" s="52">
        <v>0</v>
      </c>
      <c r="D18" s="52">
        <v>0</v>
      </c>
      <c r="E18" s="50"/>
      <c r="F18" s="60"/>
      <c r="G18" s="17">
        <v>0</v>
      </c>
      <c r="H18" s="17">
        <v>0</v>
      </c>
      <c r="I18" s="50"/>
    </row>
    <row r="19" spans="1:9" ht="18.75" x14ac:dyDescent="0.25">
      <c r="A19" s="50">
        <v>16</v>
      </c>
      <c r="B19" s="60"/>
      <c r="C19" s="17">
        <v>0</v>
      </c>
      <c r="D19" s="17">
        <v>0</v>
      </c>
      <c r="E19" s="50"/>
      <c r="F19" s="60"/>
      <c r="G19" s="17">
        <v>0</v>
      </c>
      <c r="H19" s="17">
        <v>0</v>
      </c>
      <c r="I19" s="50"/>
    </row>
    <row r="20" spans="1:9" ht="18.75" x14ac:dyDescent="0.25">
      <c r="A20" s="50">
        <v>17</v>
      </c>
      <c r="B20" s="60"/>
      <c r="C20" s="17">
        <v>0</v>
      </c>
      <c r="D20" s="17">
        <v>0</v>
      </c>
      <c r="E20" s="50"/>
      <c r="F20" s="60"/>
      <c r="G20" s="17">
        <v>0</v>
      </c>
      <c r="H20" s="17">
        <v>0</v>
      </c>
      <c r="I20" s="50"/>
    </row>
    <row r="21" spans="1:9" ht="18.75" x14ac:dyDescent="0.25">
      <c r="A21" s="50">
        <v>18</v>
      </c>
      <c r="B21" s="60"/>
      <c r="C21" s="17">
        <v>0</v>
      </c>
      <c r="D21" s="17">
        <v>0</v>
      </c>
      <c r="E21" s="50"/>
      <c r="F21" s="60"/>
      <c r="G21" s="17">
        <v>0</v>
      </c>
      <c r="H21" s="17">
        <v>0</v>
      </c>
      <c r="I21" s="50"/>
    </row>
    <row r="22" spans="1:9" ht="18.75" x14ac:dyDescent="0.25">
      <c r="A22" s="50">
        <v>19</v>
      </c>
      <c r="B22" s="60"/>
      <c r="C22" s="17">
        <v>0</v>
      </c>
      <c r="D22" s="17">
        <v>0</v>
      </c>
      <c r="E22" s="50"/>
      <c r="F22" s="60"/>
      <c r="G22" s="17">
        <v>0</v>
      </c>
      <c r="H22" s="17">
        <v>0</v>
      </c>
      <c r="I22" s="50"/>
    </row>
    <row r="23" spans="1:9" ht="18.75" x14ac:dyDescent="0.25">
      <c r="A23" s="50">
        <v>20</v>
      </c>
      <c r="B23" s="60"/>
      <c r="C23" s="17">
        <v>0</v>
      </c>
      <c r="D23" s="17">
        <v>0</v>
      </c>
      <c r="E23" s="50"/>
      <c r="F23" s="60"/>
      <c r="G23" s="17">
        <v>0</v>
      </c>
      <c r="H23" s="17">
        <v>0</v>
      </c>
      <c r="I23" s="50"/>
    </row>
    <row r="24" spans="1:9" ht="18.75" x14ac:dyDescent="0.25">
      <c r="A24" s="50">
        <v>21</v>
      </c>
      <c r="B24" s="60"/>
      <c r="C24" s="17">
        <v>0</v>
      </c>
      <c r="D24" s="17">
        <v>0</v>
      </c>
      <c r="E24" s="50"/>
      <c r="F24" s="60"/>
      <c r="G24" s="17">
        <v>0</v>
      </c>
      <c r="H24" s="17">
        <v>0</v>
      </c>
      <c r="I24" s="50"/>
    </row>
    <row r="25" spans="1:9" ht="18.75" x14ac:dyDescent="0.25">
      <c r="A25" s="50">
        <v>22</v>
      </c>
      <c r="B25" s="60"/>
      <c r="C25" s="17">
        <v>0</v>
      </c>
      <c r="D25" s="17">
        <v>0</v>
      </c>
      <c r="E25" s="50"/>
      <c r="F25" s="60"/>
      <c r="G25" s="17">
        <v>0</v>
      </c>
      <c r="H25" s="17">
        <v>0</v>
      </c>
      <c r="I25" s="50"/>
    </row>
    <row r="26" spans="1:9" ht="18.75" x14ac:dyDescent="0.25">
      <c r="A26" s="50">
        <v>23</v>
      </c>
      <c r="B26" s="60"/>
      <c r="C26" s="17">
        <v>0</v>
      </c>
      <c r="D26" s="17">
        <v>0</v>
      </c>
      <c r="E26" s="50"/>
      <c r="F26" s="60"/>
      <c r="G26" s="17">
        <v>0</v>
      </c>
      <c r="H26" s="17">
        <v>0</v>
      </c>
      <c r="I26" s="50"/>
    </row>
    <row r="27" spans="1:9" ht="18.75" x14ac:dyDescent="0.25">
      <c r="A27" s="50">
        <v>24</v>
      </c>
      <c r="B27" s="60"/>
      <c r="C27" s="17">
        <v>0</v>
      </c>
      <c r="D27" s="17">
        <v>0</v>
      </c>
      <c r="E27" s="50"/>
      <c r="F27" s="60"/>
      <c r="G27" s="17">
        <v>0</v>
      </c>
      <c r="H27" s="17">
        <v>0</v>
      </c>
      <c r="I27" s="50"/>
    </row>
    <row r="28" spans="1:9" ht="18.75" x14ac:dyDescent="0.25">
      <c r="A28" s="50">
        <v>25</v>
      </c>
      <c r="B28" s="60"/>
      <c r="C28" s="17">
        <v>0</v>
      </c>
      <c r="D28" s="17">
        <v>0</v>
      </c>
      <c r="E28" s="50"/>
      <c r="F28" s="60"/>
      <c r="G28" s="17">
        <v>0</v>
      </c>
      <c r="H28" s="17">
        <v>0</v>
      </c>
      <c r="I28" s="50"/>
    </row>
    <row r="29" spans="1:9" ht="18.75" x14ac:dyDescent="0.25">
      <c r="A29" s="50">
        <v>26</v>
      </c>
      <c r="B29" s="75"/>
      <c r="C29" s="19">
        <v>0</v>
      </c>
      <c r="D29" s="19">
        <v>0</v>
      </c>
      <c r="E29" s="43"/>
      <c r="F29" s="75"/>
      <c r="G29" s="19">
        <v>0</v>
      </c>
      <c r="H29" s="19">
        <v>0</v>
      </c>
      <c r="I29" s="43"/>
    </row>
    <row r="30" spans="1:9" ht="18.75" x14ac:dyDescent="0.25">
      <c r="A30" s="50">
        <v>27</v>
      </c>
      <c r="B30" s="75"/>
      <c r="C30" s="19">
        <v>0</v>
      </c>
      <c r="D30" s="19">
        <v>0</v>
      </c>
      <c r="E30" s="43"/>
      <c r="F30" s="75"/>
      <c r="G30" s="19">
        <v>0</v>
      </c>
      <c r="H30" s="19">
        <v>0</v>
      </c>
      <c r="I30" s="43"/>
    </row>
    <row r="31" spans="1:9" ht="18.75" x14ac:dyDescent="0.25">
      <c r="A31" s="50">
        <v>28</v>
      </c>
      <c r="B31" s="75"/>
      <c r="C31" s="19">
        <v>0</v>
      </c>
      <c r="D31" s="19">
        <v>0</v>
      </c>
      <c r="E31" s="43"/>
      <c r="F31" s="75"/>
      <c r="G31" s="19">
        <v>0</v>
      </c>
      <c r="H31" s="19">
        <v>0</v>
      </c>
      <c r="I31" s="43"/>
    </row>
    <row r="32" spans="1:9" ht="18.75" x14ac:dyDescent="0.25">
      <c r="A32" s="50">
        <v>29</v>
      </c>
      <c r="B32" s="75"/>
      <c r="C32" s="19">
        <v>0</v>
      </c>
      <c r="D32" s="19">
        <v>0</v>
      </c>
      <c r="E32" s="43"/>
      <c r="F32" s="75"/>
      <c r="G32" s="19">
        <v>0</v>
      </c>
      <c r="H32" s="19">
        <v>0</v>
      </c>
      <c r="I32" s="43"/>
    </row>
    <row r="33" spans="1:9" ht="18.75" x14ac:dyDescent="0.25">
      <c r="A33" s="50">
        <v>30</v>
      </c>
      <c r="B33" s="75"/>
      <c r="C33" s="19">
        <v>0</v>
      </c>
      <c r="D33" s="19">
        <v>0</v>
      </c>
      <c r="E33" s="43"/>
      <c r="F33" s="75"/>
      <c r="G33" s="19">
        <v>0</v>
      </c>
      <c r="H33" s="19">
        <v>0</v>
      </c>
      <c r="I33" s="43"/>
    </row>
    <row r="34" spans="1:9" ht="18.75" x14ac:dyDescent="0.25">
      <c r="A34" s="50">
        <v>31</v>
      </c>
      <c r="B34" s="75"/>
      <c r="C34" s="19">
        <v>0</v>
      </c>
      <c r="D34" s="19">
        <v>0</v>
      </c>
      <c r="E34" s="43"/>
      <c r="F34" s="75"/>
      <c r="G34" s="19">
        <v>0</v>
      </c>
      <c r="H34" s="19">
        <v>0</v>
      </c>
      <c r="I34" s="43"/>
    </row>
    <row r="35" spans="1:9" ht="18.75" x14ac:dyDescent="0.25">
      <c r="A35" s="50">
        <v>32</v>
      </c>
      <c r="B35" s="75"/>
      <c r="C35" s="19">
        <v>0</v>
      </c>
      <c r="D35" s="19">
        <v>0</v>
      </c>
      <c r="E35" s="43"/>
      <c r="F35" s="75"/>
      <c r="G35" s="19">
        <v>0</v>
      </c>
      <c r="H35" s="19">
        <v>0</v>
      </c>
      <c r="I35" s="43"/>
    </row>
    <row r="36" spans="1:9" ht="18.75" x14ac:dyDescent="0.25">
      <c r="A36" s="50">
        <v>33</v>
      </c>
      <c r="B36" s="75"/>
      <c r="C36" s="19">
        <v>0</v>
      </c>
      <c r="D36" s="19">
        <v>0</v>
      </c>
      <c r="E36" s="43"/>
      <c r="F36" s="75"/>
      <c r="G36" s="19">
        <v>0</v>
      </c>
      <c r="H36" s="19">
        <v>0</v>
      </c>
      <c r="I36" s="43"/>
    </row>
    <row r="37" spans="1:9" ht="18.75" x14ac:dyDescent="0.25">
      <c r="A37" s="50">
        <v>34</v>
      </c>
      <c r="B37" s="75"/>
      <c r="C37" s="19">
        <v>0</v>
      </c>
      <c r="D37" s="19">
        <v>0</v>
      </c>
      <c r="E37" s="43"/>
      <c r="F37" s="75"/>
      <c r="G37" s="19">
        <v>0</v>
      </c>
      <c r="H37" s="19">
        <v>0</v>
      </c>
      <c r="I37" s="43"/>
    </row>
    <row r="38" spans="1:9" ht="18.75" x14ac:dyDescent="0.25">
      <c r="A38" s="50">
        <v>35</v>
      </c>
      <c r="B38" s="75"/>
      <c r="C38" s="19">
        <v>0</v>
      </c>
      <c r="D38" s="19">
        <v>0</v>
      </c>
      <c r="E38" s="43"/>
      <c r="F38" s="75"/>
      <c r="G38" s="19">
        <v>0</v>
      </c>
      <c r="H38" s="19">
        <v>0</v>
      </c>
      <c r="I38" s="43"/>
    </row>
    <row r="39" spans="1:9" ht="18.75" x14ac:dyDescent="0.25">
      <c r="A39" s="50">
        <v>36</v>
      </c>
      <c r="B39" s="75"/>
      <c r="C39" s="19">
        <v>0</v>
      </c>
      <c r="D39" s="19">
        <v>0</v>
      </c>
      <c r="E39" s="43"/>
      <c r="F39" s="75"/>
      <c r="G39" s="19">
        <v>0</v>
      </c>
      <c r="H39" s="19">
        <v>0</v>
      </c>
      <c r="I39" s="43"/>
    </row>
    <row r="40" spans="1:9" ht="18.75" x14ac:dyDescent="0.25">
      <c r="A40" s="50">
        <v>37</v>
      </c>
      <c r="B40" s="75"/>
      <c r="C40" s="19">
        <v>0</v>
      </c>
      <c r="D40" s="19">
        <v>0</v>
      </c>
      <c r="E40" s="43"/>
      <c r="F40" s="75"/>
      <c r="G40" s="19">
        <v>0</v>
      </c>
      <c r="H40" s="19">
        <v>0</v>
      </c>
      <c r="I40" s="43"/>
    </row>
    <row r="41" spans="1:9" ht="18.75" x14ac:dyDescent="0.25">
      <c r="A41" s="50">
        <v>38</v>
      </c>
      <c r="B41" s="75"/>
      <c r="C41" s="19">
        <v>0</v>
      </c>
      <c r="D41" s="19">
        <v>0</v>
      </c>
      <c r="E41" s="43"/>
      <c r="F41" s="75"/>
      <c r="G41" s="19">
        <v>0</v>
      </c>
      <c r="H41" s="19">
        <v>0</v>
      </c>
      <c r="I41" s="43"/>
    </row>
    <row r="42" spans="1:9" ht="18.75" x14ac:dyDescent="0.25">
      <c r="A42" s="50">
        <v>39</v>
      </c>
      <c r="B42" s="75"/>
      <c r="C42" s="19">
        <v>0</v>
      </c>
      <c r="D42" s="19">
        <v>0</v>
      </c>
      <c r="E42" s="43"/>
      <c r="F42" s="75"/>
      <c r="G42" s="19">
        <v>0</v>
      </c>
      <c r="H42" s="19">
        <v>0</v>
      </c>
      <c r="I42" s="43"/>
    </row>
    <row r="43" spans="1:9" ht="18.75" x14ac:dyDescent="0.25">
      <c r="A43" s="50">
        <v>40</v>
      </c>
      <c r="B43" s="75"/>
      <c r="C43" s="19">
        <v>0</v>
      </c>
      <c r="D43" s="19">
        <v>0</v>
      </c>
      <c r="E43" s="43"/>
      <c r="F43" s="75"/>
      <c r="G43" s="19">
        <v>0</v>
      </c>
      <c r="H43" s="19">
        <v>0</v>
      </c>
      <c r="I43" s="43"/>
    </row>
    <row r="44" spans="1:9" ht="18.75" x14ac:dyDescent="0.25">
      <c r="A44" s="50">
        <v>41</v>
      </c>
      <c r="B44" s="75"/>
      <c r="C44" s="19">
        <v>0</v>
      </c>
      <c r="D44" s="19">
        <v>0</v>
      </c>
      <c r="E44" s="43"/>
      <c r="F44" s="75"/>
      <c r="G44" s="19">
        <v>0</v>
      </c>
      <c r="H44" s="19">
        <v>0</v>
      </c>
      <c r="I44" s="43"/>
    </row>
    <row r="45" spans="1:9" ht="18.75" x14ac:dyDescent="0.25">
      <c r="A45" s="50">
        <v>42</v>
      </c>
      <c r="B45" s="75"/>
      <c r="C45" s="19">
        <v>0</v>
      </c>
      <c r="D45" s="19">
        <v>0</v>
      </c>
      <c r="E45" s="43"/>
      <c r="F45" s="75"/>
      <c r="G45" s="19">
        <v>0</v>
      </c>
      <c r="H45" s="19">
        <v>0</v>
      </c>
      <c r="I45" s="43"/>
    </row>
    <row r="46" spans="1:9" ht="18.75" x14ac:dyDescent="0.25">
      <c r="A46" s="50">
        <v>43</v>
      </c>
      <c r="B46" s="75"/>
      <c r="C46" s="19">
        <v>0</v>
      </c>
      <c r="D46" s="19">
        <v>0</v>
      </c>
      <c r="E46" s="43"/>
      <c r="F46" s="75"/>
      <c r="G46" s="19">
        <v>0</v>
      </c>
      <c r="H46" s="19">
        <v>0</v>
      </c>
      <c r="I46" s="43"/>
    </row>
    <row r="47" spans="1:9" ht="18.75" x14ac:dyDescent="0.25">
      <c r="A47" s="50">
        <v>44</v>
      </c>
      <c r="B47" s="75"/>
      <c r="C47" s="19">
        <v>0</v>
      </c>
      <c r="D47" s="19">
        <v>0</v>
      </c>
      <c r="E47" s="43"/>
      <c r="F47" s="75"/>
      <c r="G47" s="19">
        <v>0</v>
      </c>
      <c r="H47" s="19">
        <v>0</v>
      </c>
      <c r="I47" s="43"/>
    </row>
    <row r="48" spans="1:9" ht="18.75" x14ac:dyDescent="0.25">
      <c r="A48" s="50">
        <v>45</v>
      </c>
      <c r="B48" s="75"/>
      <c r="C48" s="19">
        <v>0</v>
      </c>
      <c r="D48" s="19">
        <v>0</v>
      </c>
      <c r="E48" s="43"/>
      <c r="F48" s="75"/>
      <c r="G48" s="19">
        <v>0</v>
      </c>
      <c r="H48" s="19">
        <v>0</v>
      </c>
      <c r="I48" s="43"/>
    </row>
    <row r="49" spans="1:9" ht="18.75" x14ac:dyDescent="0.25">
      <c r="A49" s="50">
        <v>46</v>
      </c>
      <c r="B49" s="75"/>
      <c r="C49" s="19">
        <v>0</v>
      </c>
      <c r="D49" s="19">
        <v>0</v>
      </c>
      <c r="E49" s="43"/>
      <c r="F49" s="75"/>
      <c r="G49" s="19">
        <v>0</v>
      </c>
      <c r="H49" s="19">
        <v>0</v>
      </c>
      <c r="I49" s="43"/>
    </row>
    <row r="50" spans="1:9" ht="18.75" x14ac:dyDescent="0.25">
      <c r="A50" s="50">
        <v>47</v>
      </c>
      <c r="B50" s="75"/>
      <c r="C50" s="19">
        <v>0</v>
      </c>
      <c r="D50" s="19">
        <v>0</v>
      </c>
      <c r="E50" s="43"/>
      <c r="F50" s="75"/>
      <c r="G50" s="19">
        <v>0</v>
      </c>
      <c r="H50" s="19">
        <v>0</v>
      </c>
      <c r="I50" s="43"/>
    </row>
    <row r="51" spans="1:9" ht="18.75" x14ac:dyDescent="0.25">
      <c r="A51" s="50">
        <v>48</v>
      </c>
      <c r="B51" s="75"/>
      <c r="C51" s="19">
        <v>0</v>
      </c>
      <c r="D51" s="19">
        <v>0</v>
      </c>
      <c r="E51" s="43"/>
      <c r="F51" s="75"/>
      <c r="G51" s="19">
        <v>0</v>
      </c>
      <c r="H51" s="19">
        <v>0</v>
      </c>
      <c r="I51" s="43"/>
    </row>
    <row r="52" spans="1:9" ht="18.75" x14ac:dyDescent="0.25">
      <c r="A52" s="50">
        <v>49</v>
      </c>
      <c r="B52" s="75"/>
      <c r="C52" s="19">
        <v>0</v>
      </c>
      <c r="D52" s="19">
        <v>0</v>
      </c>
      <c r="E52" s="43"/>
      <c r="F52" s="75"/>
      <c r="G52" s="19">
        <v>0</v>
      </c>
      <c r="H52" s="19">
        <v>0</v>
      </c>
      <c r="I52" s="43"/>
    </row>
    <row r="53" spans="1:9" ht="18.75" x14ac:dyDescent="0.25">
      <c r="A53" s="50">
        <v>50</v>
      </c>
      <c r="B53" s="75"/>
      <c r="C53" s="19">
        <v>0</v>
      </c>
      <c r="D53" s="19">
        <v>0</v>
      </c>
      <c r="E53" s="43"/>
      <c r="F53" s="75"/>
      <c r="G53" s="19">
        <v>0</v>
      </c>
      <c r="H53" s="19">
        <v>0</v>
      </c>
      <c r="I53" s="43"/>
    </row>
    <row r="54" spans="1:9" ht="18.75" x14ac:dyDescent="0.25">
      <c r="A54" s="50">
        <v>51</v>
      </c>
      <c r="B54" s="75"/>
      <c r="C54" s="19">
        <v>0</v>
      </c>
      <c r="D54" s="19">
        <v>0</v>
      </c>
      <c r="E54" s="43"/>
      <c r="F54" s="75"/>
      <c r="G54" s="19">
        <v>0</v>
      </c>
      <c r="H54" s="19">
        <v>0</v>
      </c>
      <c r="I54" s="43"/>
    </row>
    <row r="55" spans="1:9" ht="18.75" x14ac:dyDescent="0.25">
      <c r="A55" s="50">
        <v>52</v>
      </c>
      <c r="B55" s="75"/>
      <c r="C55" s="19">
        <v>0</v>
      </c>
      <c r="D55" s="19">
        <v>0</v>
      </c>
      <c r="E55" s="43"/>
      <c r="F55" s="75"/>
      <c r="G55" s="19">
        <v>0</v>
      </c>
      <c r="H55" s="19">
        <v>0</v>
      </c>
      <c r="I55" s="43"/>
    </row>
    <row r="56" spans="1:9" ht="18.75" x14ac:dyDescent="0.25">
      <c r="A56" s="50">
        <v>53</v>
      </c>
      <c r="B56" s="75"/>
      <c r="C56" s="19">
        <v>0</v>
      </c>
      <c r="D56" s="19">
        <v>0</v>
      </c>
      <c r="E56" s="43"/>
      <c r="F56" s="75"/>
      <c r="G56" s="19">
        <v>0</v>
      </c>
      <c r="H56" s="19">
        <v>0</v>
      </c>
      <c r="I56" s="43"/>
    </row>
    <row r="57" spans="1:9" ht="18.75" x14ac:dyDescent="0.25">
      <c r="A57" s="50">
        <v>52</v>
      </c>
      <c r="B57" s="75"/>
      <c r="C57" s="19">
        <v>0</v>
      </c>
      <c r="D57" s="19">
        <v>0</v>
      </c>
      <c r="E57" s="43"/>
      <c r="F57" s="75"/>
      <c r="G57" s="19">
        <v>0</v>
      </c>
      <c r="H57" s="19">
        <v>0</v>
      </c>
      <c r="I57" s="43"/>
    </row>
    <row r="58" spans="1:9" ht="18.75" x14ac:dyDescent="0.25">
      <c r="A58" s="50">
        <v>55</v>
      </c>
      <c r="B58" s="75"/>
      <c r="C58" s="19">
        <v>0</v>
      </c>
      <c r="D58" s="19">
        <v>0</v>
      </c>
      <c r="E58" s="43"/>
      <c r="F58" s="75"/>
      <c r="G58" s="19">
        <v>0</v>
      </c>
      <c r="H58" s="19">
        <v>0</v>
      </c>
      <c r="I58" s="43"/>
    </row>
    <row r="59" spans="1:9" ht="18.75" x14ac:dyDescent="0.25">
      <c r="A59" s="393" t="s">
        <v>82</v>
      </c>
      <c r="B59" s="394"/>
      <c r="C59" s="31">
        <f>SUM(C4:C58)</f>
        <v>3</v>
      </c>
      <c r="D59" s="31">
        <f>SUM(D4:D58)</f>
        <v>3</v>
      </c>
      <c r="E59" s="47"/>
      <c r="F59" s="47"/>
      <c r="G59" s="31">
        <f>SUM(G4:G58)</f>
        <v>55</v>
      </c>
      <c r="H59" s="31">
        <f>SUM(H4:H58)</f>
        <v>10</v>
      </c>
      <c r="I59" s="47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86"/>
  <sheetViews>
    <sheetView view="pageBreakPreview" zoomScale="50" zoomScaleNormal="80" zoomScaleSheetLayoutView="50" workbookViewId="0">
      <selection activeCell="L18" sqref="L18"/>
    </sheetView>
  </sheetViews>
  <sheetFormatPr defaultRowHeight="15" x14ac:dyDescent="0.25"/>
  <cols>
    <col min="1" max="1" width="21.140625" customWidth="1"/>
    <col min="2" max="2" width="8.140625" style="3" customWidth="1"/>
    <col min="3" max="3" width="7.7109375" style="3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3" customWidth="1"/>
    <col min="10" max="10" width="7.85546875" style="3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3" customFormat="1" ht="18.75" x14ac:dyDescent="0.3">
      <c r="A1" s="2" t="s">
        <v>222</v>
      </c>
      <c r="B1" s="44"/>
      <c r="C1" s="44"/>
      <c r="D1" s="44"/>
      <c r="E1" s="44"/>
      <c r="F1" s="44"/>
      <c r="G1" s="44"/>
      <c r="H1" s="55"/>
      <c r="I1" s="55"/>
      <c r="J1" s="55"/>
      <c r="K1" s="55"/>
      <c r="L1" s="55"/>
      <c r="M1" s="55"/>
      <c r="N1" s="55"/>
    </row>
    <row r="2" spans="1:14" ht="18.75" x14ac:dyDescent="0.3">
      <c r="A2" s="400" t="s">
        <v>235</v>
      </c>
      <c r="B2" s="400"/>
      <c r="C2" s="400"/>
      <c r="D2" s="400"/>
      <c r="E2" s="400"/>
      <c r="F2" s="400"/>
      <c r="G2" s="400"/>
      <c r="H2" s="33"/>
      <c r="I2" s="55"/>
      <c r="J2" s="55"/>
      <c r="K2" s="33"/>
      <c r="L2" s="33"/>
      <c r="M2" s="33"/>
      <c r="N2" s="33"/>
    </row>
    <row r="3" spans="1:14" s="3" customFormat="1" ht="18.75" customHeight="1" x14ac:dyDescent="0.25">
      <c r="A3" s="370" t="s">
        <v>111</v>
      </c>
      <c r="B3" s="398" t="s">
        <v>105</v>
      </c>
      <c r="C3" s="398"/>
      <c r="D3" s="370" t="s">
        <v>240</v>
      </c>
      <c r="E3" s="399" t="s">
        <v>233</v>
      </c>
      <c r="F3" s="370" t="s">
        <v>113</v>
      </c>
      <c r="G3" s="370" t="s">
        <v>114</v>
      </c>
      <c r="H3" s="370" t="s">
        <v>111</v>
      </c>
      <c r="I3" s="398" t="s">
        <v>105</v>
      </c>
      <c r="J3" s="398"/>
      <c r="K3" s="370" t="s">
        <v>239</v>
      </c>
      <c r="L3" s="399" t="s">
        <v>233</v>
      </c>
      <c r="M3" s="370" t="s">
        <v>113</v>
      </c>
      <c r="N3" s="370" t="s">
        <v>114</v>
      </c>
    </row>
    <row r="4" spans="1:14" s="3" customFormat="1" ht="102.75" customHeight="1" x14ac:dyDescent="0.25">
      <c r="A4" s="370"/>
      <c r="B4" s="45" t="s">
        <v>51</v>
      </c>
      <c r="C4" s="45" t="s">
        <v>81</v>
      </c>
      <c r="D4" s="370"/>
      <c r="E4" s="399"/>
      <c r="F4" s="370"/>
      <c r="G4" s="370"/>
      <c r="H4" s="370"/>
      <c r="I4" s="45" t="s">
        <v>51</v>
      </c>
      <c r="J4" s="45" t="s">
        <v>81</v>
      </c>
      <c r="K4" s="370"/>
      <c r="L4" s="399"/>
      <c r="M4" s="370"/>
      <c r="N4" s="370"/>
    </row>
    <row r="5" spans="1:14" s="327" customFormat="1" ht="150" x14ac:dyDescent="0.3">
      <c r="A5" s="319" t="s">
        <v>214</v>
      </c>
      <c r="B5" s="320">
        <v>1</v>
      </c>
      <c r="C5" s="320">
        <v>1</v>
      </c>
      <c r="D5" s="321" t="s">
        <v>659</v>
      </c>
      <c r="E5" s="321" t="s">
        <v>660</v>
      </c>
      <c r="F5" s="320">
        <v>130</v>
      </c>
      <c r="G5" s="322" t="s">
        <v>661</v>
      </c>
      <c r="H5" s="319" t="s">
        <v>112</v>
      </c>
      <c r="I5" s="320">
        <v>14</v>
      </c>
      <c r="J5" s="320">
        <v>14</v>
      </c>
      <c r="K5" s="323" t="s">
        <v>662</v>
      </c>
      <c r="L5" s="324" t="s">
        <v>663</v>
      </c>
      <c r="M5" s="325">
        <v>77</v>
      </c>
      <c r="N5" s="326" t="s">
        <v>667</v>
      </c>
    </row>
    <row r="6" spans="1:14" ht="93.75" x14ac:dyDescent="0.25">
      <c r="A6" s="143"/>
      <c r="B6" s="32">
        <v>0</v>
      </c>
      <c r="C6" s="32">
        <v>0</v>
      </c>
      <c r="D6" s="141"/>
      <c r="E6" s="142"/>
      <c r="F6" s="32">
        <v>0</v>
      </c>
      <c r="G6" s="142"/>
      <c r="H6" s="143"/>
      <c r="I6" s="32">
        <v>0</v>
      </c>
      <c r="J6" s="32">
        <v>0</v>
      </c>
      <c r="K6" s="316" t="s">
        <v>680</v>
      </c>
      <c r="L6" s="316" t="s">
        <v>663</v>
      </c>
      <c r="M6" s="317">
        <v>99</v>
      </c>
      <c r="N6" s="318" t="s">
        <v>667</v>
      </c>
    </row>
    <row r="7" spans="1:14" ht="56.25" x14ac:dyDescent="0.25">
      <c r="A7" s="56"/>
      <c r="B7" s="17">
        <v>0</v>
      </c>
      <c r="C7" s="17">
        <v>0</v>
      </c>
      <c r="D7" s="60"/>
      <c r="E7" s="50"/>
      <c r="F7" s="17">
        <v>0</v>
      </c>
      <c r="G7" s="50"/>
      <c r="H7" s="56"/>
      <c r="I7" s="17">
        <v>0</v>
      </c>
      <c r="J7" s="17">
        <v>0</v>
      </c>
      <c r="K7" s="312" t="s">
        <v>687</v>
      </c>
      <c r="L7" s="312" t="s">
        <v>663</v>
      </c>
      <c r="M7" s="314">
        <v>920</v>
      </c>
      <c r="N7" s="315" t="s">
        <v>664</v>
      </c>
    </row>
    <row r="8" spans="1:14" ht="56.25" x14ac:dyDescent="0.25">
      <c r="A8" s="56"/>
      <c r="B8" s="17">
        <v>0</v>
      </c>
      <c r="C8" s="17">
        <v>0</v>
      </c>
      <c r="D8" s="60"/>
      <c r="E8" s="50"/>
      <c r="F8" s="17">
        <v>0</v>
      </c>
      <c r="G8" s="50"/>
      <c r="H8" s="56"/>
      <c r="I8" s="17">
        <v>0</v>
      </c>
      <c r="J8" s="17">
        <v>0</v>
      </c>
      <c r="K8" s="312" t="s">
        <v>679</v>
      </c>
      <c r="L8" s="312" t="s">
        <v>663</v>
      </c>
      <c r="M8" s="314">
        <v>250</v>
      </c>
      <c r="N8" s="315" t="s">
        <v>668</v>
      </c>
    </row>
    <row r="9" spans="1:14" ht="112.5" x14ac:dyDescent="0.25">
      <c r="A9" s="56"/>
      <c r="B9" s="17">
        <v>0</v>
      </c>
      <c r="C9" s="17">
        <v>0</v>
      </c>
      <c r="D9" s="60"/>
      <c r="E9" s="50"/>
      <c r="F9" s="17">
        <v>0</v>
      </c>
      <c r="G9" s="50"/>
      <c r="H9" s="56"/>
      <c r="I9" s="17">
        <v>0</v>
      </c>
      <c r="J9" s="17">
        <v>0</v>
      </c>
      <c r="K9" s="312" t="s">
        <v>678</v>
      </c>
      <c r="L9" s="312" t="s">
        <v>663</v>
      </c>
      <c r="M9" s="314">
        <v>97</v>
      </c>
      <c r="N9" s="315" t="s">
        <v>667</v>
      </c>
    </row>
    <row r="10" spans="1:14" ht="93.75" x14ac:dyDescent="0.25">
      <c r="A10" s="56"/>
      <c r="B10" s="17">
        <v>0</v>
      </c>
      <c r="C10" s="17">
        <v>0</v>
      </c>
      <c r="D10" s="60"/>
      <c r="E10" s="50"/>
      <c r="F10" s="17">
        <v>0</v>
      </c>
      <c r="G10" s="50"/>
      <c r="H10" s="56"/>
      <c r="I10" s="17">
        <v>0</v>
      </c>
      <c r="J10" s="17">
        <v>0</v>
      </c>
      <c r="K10" s="312" t="s">
        <v>677</v>
      </c>
      <c r="L10" s="312" t="s">
        <v>53</v>
      </c>
      <c r="M10" s="314">
        <v>216</v>
      </c>
      <c r="N10" s="315" t="s">
        <v>661</v>
      </c>
    </row>
    <row r="11" spans="1:14" ht="56.25" x14ac:dyDescent="0.3">
      <c r="A11" s="56"/>
      <c r="B11" s="17">
        <v>0</v>
      </c>
      <c r="C11" s="17">
        <v>0</v>
      </c>
      <c r="D11" s="60"/>
      <c r="E11" s="50"/>
      <c r="F11" s="17">
        <v>0</v>
      </c>
      <c r="G11" s="50"/>
      <c r="H11" s="56"/>
      <c r="I11" s="17">
        <v>0</v>
      </c>
      <c r="J11" s="17">
        <v>0</v>
      </c>
      <c r="K11" s="309" t="s">
        <v>676</v>
      </c>
      <c r="L11" s="311" t="s">
        <v>53</v>
      </c>
      <c r="M11" s="314">
        <v>303</v>
      </c>
      <c r="N11" s="315" t="s">
        <v>661</v>
      </c>
    </row>
    <row r="12" spans="1:14" ht="56.25" x14ac:dyDescent="0.25">
      <c r="A12" s="56"/>
      <c r="B12" s="17">
        <v>0</v>
      </c>
      <c r="C12" s="17">
        <v>0</v>
      </c>
      <c r="D12" s="60"/>
      <c r="E12" s="50"/>
      <c r="F12" s="17">
        <v>0</v>
      </c>
      <c r="G12" s="50"/>
      <c r="H12" s="56"/>
      <c r="I12" s="17">
        <v>0</v>
      </c>
      <c r="J12" s="17">
        <v>0</v>
      </c>
      <c r="K12" s="312" t="s">
        <v>675</v>
      </c>
      <c r="L12" s="313" t="s">
        <v>53</v>
      </c>
      <c r="M12" s="314">
        <v>163</v>
      </c>
      <c r="N12" s="315" t="s">
        <v>686</v>
      </c>
    </row>
    <row r="13" spans="1:14" ht="56.25" x14ac:dyDescent="0.25">
      <c r="A13" s="56"/>
      <c r="B13" s="17">
        <v>0</v>
      </c>
      <c r="C13" s="17">
        <v>0</v>
      </c>
      <c r="D13" s="60"/>
      <c r="E13" s="50"/>
      <c r="F13" s="17">
        <v>0</v>
      </c>
      <c r="G13" s="50"/>
      <c r="H13" s="56"/>
      <c r="I13" s="17">
        <v>0</v>
      </c>
      <c r="J13" s="17">
        <v>0</v>
      </c>
      <c r="K13" s="312" t="s">
        <v>674</v>
      </c>
      <c r="L13" s="313" t="s">
        <v>53</v>
      </c>
      <c r="M13" s="314">
        <v>225</v>
      </c>
      <c r="N13" s="315" t="s">
        <v>664</v>
      </c>
    </row>
    <row r="14" spans="1:14" ht="56.25" x14ac:dyDescent="0.25">
      <c r="A14" s="56"/>
      <c r="B14" s="17">
        <v>0</v>
      </c>
      <c r="C14" s="17">
        <v>0</v>
      </c>
      <c r="D14" s="60"/>
      <c r="E14" s="50"/>
      <c r="F14" s="17">
        <v>0</v>
      </c>
      <c r="G14" s="50"/>
      <c r="H14" s="56"/>
      <c r="I14" s="17">
        <v>0</v>
      </c>
      <c r="J14" s="17">
        <v>0</v>
      </c>
      <c r="K14" s="312" t="s">
        <v>673</v>
      </c>
      <c r="L14" s="313" t="s">
        <v>53</v>
      </c>
      <c r="M14" s="314">
        <v>37</v>
      </c>
      <c r="N14" s="315" t="s">
        <v>664</v>
      </c>
    </row>
    <row r="15" spans="1:14" ht="37.5" x14ac:dyDescent="0.25">
      <c r="A15" s="56"/>
      <c r="B15" s="17">
        <v>0</v>
      </c>
      <c r="C15" s="17">
        <v>0</v>
      </c>
      <c r="D15" s="60"/>
      <c r="E15" s="50"/>
      <c r="F15" s="17">
        <v>0</v>
      </c>
      <c r="G15" s="50"/>
      <c r="H15" s="56"/>
      <c r="I15" s="17">
        <v>0</v>
      </c>
      <c r="J15" s="17">
        <v>0</v>
      </c>
      <c r="K15" s="312" t="s">
        <v>672</v>
      </c>
      <c r="L15" s="313" t="s">
        <v>681</v>
      </c>
      <c r="M15" s="314">
        <v>86</v>
      </c>
      <c r="N15" s="315" t="s">
        <v>664</v>
      </c>
    </row>
    <row r="16" spans="1:14" ht="56.25" x14ac:dyDescent="0.25">
      <c r="A16" s="56"/>
      <c r="B16" s="17">
        <v>0</v>
      </c>
      <c r="C16" s="17">
        <v>0</v>
      </c>
      <c r="D16" s="60"/>
      <c r="E16" s="50"/>
      <c r="F16" s="17">
        <v>0</v>
      </c>
      <c r="G16" s="50"/>
      <c r="H16" s="56"/>
      <c r="I16" s="17">
        <v>0</v>
      </c>
      <c r="J16" s="17">
        <v>0</v>
      </c>
      <c r="K16" s="312" t="s">
        <v>671</v>
      </c>
      <c r="L16" s="313" t="s">
        <v>218</v>
      </c>
      <c r="M16" s="314">
        <v>50</v>
      </c>
      <c r="N16" s="315" t="s">
        <v>666</v>
      </c>
    </row>
    <row r="17" spans="1:14" ht="75" x14ac:dyDescent="0.25">
      <c r="A17" s="56"/>
      <c r="B17" s="17">
        <v>0</v>
      </c>
      <c r="C17" s="17">
        <v>0</v>
      </c>
      <c r="D17" s="60"/>
      <c r="E17" s="50"/>
      <c r="F17" s="17">
        <v>0</v>
      </c>
      <c r="G17" s="50"/>
      <c r="H17" s="56"/>
      <c r="I17" s="17">
        <v>0</v>
      </c>
      <c r="J17" s="17">
        <v>0</v>
      </c>
      <c r="K17" s="312" t="s">
        <v>670</v>
      </c>
      <c r="L17" s="313" t="s">
        <v>218</v>
      </c>
      <c r="M17" s="314">
        <v>90</v>
      </c>
      <c r="N17" s="315" t="s">
        <v>665</v>
      </c>
    </row>
    <row r="18" spans="1:14" ht="56.25" x14ac:dyDescent="0.25">
      <c r="A18" s="56"/>
      <c r="B18" s="17">
        <v>0</v>
      </c>
      <c r="C18" s="17">
        <v>0</v>
      </c>
      <c r="D18" s="60"/>
      <c r="E18" s="50"/>
      <c r="F18" s="17">
        <v>0</v>
      </c>
      <c r="G18" s="50"/>
      <c r="H18" s="56"/>
      <c r="I18" s="17">
        <v>0</v>
      </c>
      <c r="J18" s="17">
        <v>0</v>
      </c>
      <c r="K18" s="312" t="s">
        <v>669</v>
      </c>
      <c r="L18" s="312" t="s">
        <v>53</v>
      </c>
      <c r="M18" s="314">
        <v>700</v>
      </c>
      <c r="N18" s="315" t="s">
        <v>664</v>
      </c>
    </row>
    <row r="19" spans="1:14" ht="18.75" x14ac:dyDescent="0.25">
      <c r="A19" s="56"/>
      <c r="B19" s="17">
        <v>0</v>
      </c>
      <c r="C19" s="17">
        <v>0</v>
      </c>
      <c r="D19" s="60"/>
      <c r="E19" s="50"/>
      <c r="F19" s="17">
        <v>0</v>
      </c>
      <c r="G19" s="50"/>
      <c r="H19" s="56"/>
      <c r="I19" s="17">
        <v>0</v>
      </c>
      <c r="J19" s="17">
        <v>0</v>
      </c>
      <c r="K19" s="60"/>
      <c r="L19" s="50"/>
      <c r="M19" s="310">
        <v>0</v>
      </c>
      <c r="N19" s="53"/>
    </row>
    <row r="20" spans="1:14" ht="18.75" x14ac:dyDescent="0.25">
      <c r="A20" s="56"/>
      <c r="B20" s="17">
        <v>0</v>
      </c>
      <c r="C20" s="17">
        <v>0</v>
      </c>
      <c r="D20" s="60"/>
      <c r="E20" s="50"/>
      <c r="F20" s="17">
        <v>0</v>
      </c>
      <c r="G20" s="50"/>
      <c r="H20" s="56"/>
      <c r="I20" s="17">
        <v>0</v>
      </c>
      <c r="J20" s="17">
        <v>0</v>
      </c>
      <c r="K20" s="60"/>
      <c r="L20" s="50"/>
      <c r="M20" s="17">
        <v>0</v>
      </c>
      <c r="N20" s="50"/>
    </row>
    <row r="21" spans="1:14" ht="18.75" x14ac:dyDescent="0.25">
      <c r="A21" s="56"/>
      <c r="B21" s="17">
        <v>0</v>
      </c>
      <c r="C21" s="17">
        <v>0</v>
      </c>
      <c r="D21" s="60"/>
      <c r="E21" s="50"/>
      <c r="F21" s="17">
        <v>0</v>
      </c>
      <c r="G21" s="50"/>
      <c r="H21" s="56"/>
      <c r="I21" s="17">
        <v>0</v>
      </c>
      <c r="J21" s="17">
        <v>0</v>
      </c>
      <c r="K21" s="60"/>
      <c r="L21" s="50"/>
      <c r="M21" s="17">
        <v>0</v>
      </c>
      <c r="N21" s="50"/>
    </row>
    <row r="22" spans="1:14" ht="18.75" x14ac:dyDescent="0.25">
      <c r="A22" s="56"/>
      <c r="B22" s="17">
        <v>0</v>
      </c>
      <c r="C22" s="17">
        <v>0</v>
      </c>
      <c r="D22" s="60"/>
      <c r="E22" s="50"/>
      <c r="F22" s="17">
        <v>0</v>
      </c>
      <c r="G22" s="50"/>
      <c r="H22" s="56"/>
      <c r="I22" s="17">
        <v>0</v>
      </c>
      <c r="J22" s="17">
        <v>0</v>
      </c>
      <c r="K22" s="60"/>
      <c r="L22" s="50"/>
      <c r="M22" s="17">
        <v>0</v>
      </c>
      <c r="N22" s="50"/>
    </row>
    <row r="23" spans="1:14" ht="18.75" x14ac:dyDescent="0.25">
      <c r="A23" s="56"/>
      <c r="B23" s="17">
        <v>0</v>
      </c>
      <c r="C23" s="17">
        <v>0</v>
      </c>
      <c r="D23" s="60"/>
      <c r="E23" s="50"/>
      <c r="F23" s="17">
        <v>0</v>
      </c>
      <c r="G23" s="50"/>
      <c r="H23" s="56"/>
      <c r="I23" s="17">
        <v>0</v>
      </c>
      <c r="J23" s="17">
        <v>0</v>
      </c>
      <c r="K23" s="60"/>
      <c r="L23" s="50"/>
      <c r="M23" s="17">
        <v>0</v>
      </c>
      <c r="N23" s="50"/>
    </row>
    <row r="24" spans="1:14" ht="18.75" x14ac:dyDescent="0.25">
      <c r="A24" s="56"/>
      <c r="B24" s="17">
        <v>0</v>
      </c>
      <c r="C24" s="17">
        <v>0</v>
      </c>
      <c r="D24" s="60"/>
      <c r="E24" s="50"/>
      <c r="F24" s="17">
        <v>0</v>
      </c>
      <c r="G24" s="50"/>
      <c r="H24" s="56"/>
      <c r="I24" s="17">
        <v>0</v>
      </c>
      <c r="J24" s="17">
        <v>0</v>
      </c>
      <c r="K24" s="60"/>
      <c r="L24" s="50"/>
      <c r="M24" s="17">
        <v>0</v>
      </c>
      <c r="N24" s="50"/>
    </row>
    <row r="25" spans="1:14" ht="18.75" x14ac:dyDescent="0.25">
      <c r="A25" s="56"/>
      <c r="B25" s="17">
        <v>0</v>
      </c>
      <c r="C25" s="17">
        <v>0</v>
      </c>
      <c r="D25" s="60"/>
      <c r="E25" s="50"/>
      <c r="F25" s="17">
        <v>0</v>
      </c>
      <c r="G25" s="50"/>
      <c r="H25" s="56"/>
      <c r="I25" s="17">
        <v>0</v>
      </c>
      <c r="J25" s="17">
        <v>0</v>
      </c>
      <c r="K25" s="60"/>
      <c r="L25" s="50"/>
      <c r="M25" s="17">
        <v>0</v>
      </c>
      <c r="N25" s="50"/>
    </row>
    <row r="26" spans="1:14" ht="18.75" x14ac:dyDescent="0.25">
      <c r="A26" s="56"/>
      <c r="B26" s="17">
        <v>0</v>
      </c>
      <c r="C26" s="17">
        <v>0</v>
      </c>
      <c r="D26" s="60"/>
      <c r="E26" s="50"/>
      <c r="F26" s="17">
        <v>0</v>
      </c>
      <c r="G26" s="50"/>
      <c r="H26" s="56"/>
      <c r="I26" s="17">
        <v>0</v>
      </c>
      <c r="J26" s="17">
        <v>0</v>
      </c>
      <c r="K26" s="60"/>
      <c r="L26" s="50"/>
      <c r="M26" s="17">
        <v>0</v>
      </c>
      <c r="N26" s="50"/>
    </row>
    <row r="27" spans="1:14" ht="18.75" x14ac:dyDescent="0.25">
      <c r="A27" s="56"/>
      <c r="B27" s="17">
        <v>0</v>
      </c>
      <c r="C27" s="17">
        <v>0</v>
      </c>
      <c r="D27" s="60"/>
      <c r="E27" s="50"/>
      <c r="F27" s="17">
        <v>0</v>
      </c>
      <c r="G27" s="50"/>
      <c r="H27" s="56"/>
      <c r="I27" s="17">
        <v>0</v>
      </c>
      <c r="J27" s="17">
        <v>0</v>
      </c>
      <c r="K27" s="60"/>
      <c r="L27" s="50"/>
      <c r="M27" s="17">
        <v>0</v>
      </c>
      <c r="N27" s="50"/>
    </row>
    <row r="28" spans="1:14" ht="18.75" x14ac:dyDescent="0.25">
      <c r="A28" s="56"/>
      <c r="B28" s="17">
        <v>0</v>
      </c>
      <c r="C28" s="17">
        <v>0</v>
      </c>
      <c r="D28" s="60"/>
      <c r="E28" s="50"/>
      <c r="F28" s="17">
        <v>0</v>
      </c>
      <c r="G28" s="50"/>
      <c r="H28" s="56"/>
      <c r="I28" s="17">
        <v>0</v>
      </c>
      <c r="J28" s="17">
        <v>0</v>
      </c>
      <c r="K28" s="60"/>
      <c r="L28" s="50"/>
      <c r="M28" s="17">
        <v>0</v>
      </c>
      <c r="N28" s="50"/>
    </row>
    <row r="29" spans="1:14" ht="18.75" x14ac:dyDescent="0.25">
      <c r="A29" s="56"/>
      <c r="B29" s="17">
        <v>0</v>
      </c>
      <c r="C29" s="17">
        <v>0</v>
      </c>
      <c r="D29" s="60"/>
      <c r="E29" s="50"/>
      <c r="F29" s="17">
        <v>0</v>
      </c>
      <c r="G29" s="50"/>
      <c r="H29" s="56"/>
      <c r="I29" s="17">
        <v>0</v>
      </c>
      <c r="J29" s="17">
        <v>0</v>
      </c>
      <c r="K29" s="60"/>
      <c r="L29" s="50"/>
      <c r="M29" s="17">
        <v>0</v>
      </c>
      <c r="N29" s="50"/>
    </row>
    <row r="30" spans="1:14" ht="18.75" x14ac:dyDescent="0.25">
      <c r="A30" s="56"/>
      <c r="B30" s="17">
        <v>0</v>
      </c>
      <c r="C30" s="17">
        <v>0</v>
      </c>
      <c r="D30" s="60"/>
      <c r="E30" s="50"/>
      <c r="F30" s="17">
        <v>0</v>
      </c>
      <c r="G30" s="50"/>
      <c r="H30" s="56"/>
      <c r="I30" s="17">
        <v>0</v>
      </c>
      <c r="J30" s="17">
        <v>0</v>
      </c>
      <c r="K30" s="60"/>
      <c r="L30" s="50"/>
      <c r="M30" s="17">
        <v>0</v>
      </c>
      <c r="N30" s="50"/>
    </row>
    <row r="31" spans="1:14" ht="18.75" x14ac:dyDescent="0.25">
      <c r="A31" s="56"/>
      <c r="B31" s="17">
        <v>0</v>
      </c>
      <c r="C31" s="17">
        <v>0</v>
      </c>
      <c r="D31" s="60"/>
      <c r="E31" s="50"/>
      <c r="F31" s="17">
        <v>0</v>
      </c>
      <c r="G31" s="50"/>
      <c r="H31" s="56"/>
      <c r="I31" s="17">
        <v>0</v>
      </c>
      <c r="J31" s="17">
        <v>0</v>
      </c>
      <c r="K31" s="60"/>
      <c r="L31" s="50"/>
      <c r="M31" s="17">
        <v>0</v>
      </c>
      <c r="N31" s="50"/>
    </row>
    <row r="32" spans="1:14" ht="18.75" x14ac:dyDescent="0.25">
      <c r="A32" s="56"/>
      <c r="B32" s="17">
        <v>0</v>
      </c>
      <c r="C32" s="17">
        <v>0</v>
      </c>
      <c r="D32" s="60"/>
      <c r="E32" s="50"/>
      <c r="F32" s="17">
        <v>0</v>
      </c>
      <c r="G32" s="50"/>
      <c r="H32" s="56"/>
      <c r="I32" s="17">
        <v>0</v>
      </c>
      <c r="J32" s="17">
        <v>0</v>
      </c>
      <c r="K32" s="60"/>
      <c r="L32" s="50"/>
      <c r="M32" s="17">
        <v>0</v>
      </c>
      <c r="N32" s="50"/>
    </row>
    <row r="33" spans="1:14" ht="18.75" x14ac:dyDescent="0.25">
      <c r="A33" s="56"/>
      <c r="B33" s="17">
        <v>0</v>
      </c>
      <c r="C33" s="17">
        <v>0</v>
      </c>
      <c r="D33" s="60"/>
      <c r="E33" s="50"/>
      <c r="F33" s="17">
        <v>0</v>
      </c>
      <c r="G33" s="50"/>
      <c r="H33" s="56"/>
      <c r="I33" s="17">
        <v>0</v>
      </c>
      <c r="J33" s="17">
        <v>0</v>
      </c>
      <c r="K33" s="60"/>
      <c r="L33" s="50"/>
      <c r="M33" s="17">
        <v>0</v>
      </c>
      <c r="N33" s="50"/>
    </row>
    <row r="34" spans="1:14" ht="18.75" x14ac:dyDescent="0.25">
      <c r="A34" s="56"/>
      <c r="B34" s="17">
        <v>0</v>
      </c>
      <c r="C34" s="17">
        <v>0</v>
      </c>
      <c r="D34" s="60"/>
      <c r="E34" s="50"/>
      <c r="F34" s="17">
        <v>0</v>
      </c>
      <c r="G34" s="50"/>
      <c r="H34" s="56"/>
      <c r="I34" s="17">
        <v>0</v>
      </c>
      <c r="J34" s="17">
        <v>0</v>
      </c>
      <c r="K34" s="60"/>
      <c r="L34" s="50"/>
      <c r="M34" s="17">
        <v>0</v>
      </c>
      <c r="N34" s="50"/>
    </row>
    <row r="35" spans="1:14" ht="18.75" x14ac:dyDescent="0.25">
      <c r="A35" s="56"/>
      <c r="B35" s="17">
        <v>0</v>
      </c>
      <c r="C35" s="17">
        <v>0</v>
      </c>
      <c r="D35" s="60"/>
      <c r="E35" s="50"/>
      <c r="F35" s="17">
        <v>0</v>
      </c>
      <c r="G35" s="50"/>
      <c r="H35" s="56"/>
      <c r="I35" s="17">
        <v>0</v>
      </c>
      <c r="J35" s="17">
        <v>0</v>
      </c>
      <c r="K35" s="60"/>
      <c r="L35" s="50"/>
      <c r="M35" s="17">
        <v>0</v>
      </c>
      <c r="N35" s="50"/>
    </row>
    <row r="36" spans="1:14" ht="18.75" x14ac:dyDescent="0.25">
      <c r="A36" s="56"/>
      <c r="B36" s="17">
        <v>0</v>
      </c>
      <c r="C36" s="17">
        <v>0</v>
      </c>
      <c r="D36" s="60"/>
      <c r="E36" s="50"/>
      <c r="F36" s="17">
        <v>0</v>
      </c>
      <c r="G36" s="50"/>
      <c r="H36" s="56"/>
      <c r="I36" s="17">
        <v>0</v>
      </c>
      <c r="J36" s="17">
        <v>0</v>
      </c>
      <c r="K36" s="60"/>
      <c r="L36" s="50"/>
      <c r="M36" s="17">
        <v>0</v>
      </c>
      <c r="N36" s="50"/>
    </row>
    <row r="37" spans="1:14" ht="18.75" x14ac:dyDescent="0.25">
      <c r="A37" s="56"/>
      <c r="B37" s="17">
        <v>0</v>
      </c>
      <c r="C37" s="17">
        <v>0</v>
      </c>
      <c r="D37" s="60"/>
      <c r="E37" s="50"/>
      <c r="F37" s="17">
        <v>0</v>
      </c>
      <c r="G37" s="50"/>
      <c r="H37" s="56"/>
      <c r="I37" s="17">
        <v>0</v>
      </c>
      <c r="J37" s="17">
        <v>0</v>
      </c>
      <c r="K37" s="60"/>
      <c r="L37" s="50"/>
      <c r="M37" s="17">
        <v>0</v>
      </c>
      <c r="N37" s="50"/>
    </row>
    <row r="38" spans="1:14" ht="18.75" x14ac:dyDescent="0.25">
      <c r="A38" s="56"/>
      <c r="B38" s="17">
        <v>0</v>
      </c>
      <c r="C38" s="17">
        <v>0</v>
      </c>
      <c r="D38" s="60"/>
      <c r="E38" s="50"/>
      <c r="F38" s="17">
        <v>0</v>
      </c>
      <c r="G38" s="50"/>
      <c r="H38" s="56"/>
      <c r="I38" s="17">
        <v>0</v>
      </c>
      <c r="J38" s="17">
        <v>0</v>
      </c>
      <c r="K38" s="60"/>
      <c r="L38" s="50"/>
      <c r="M38" s="17">
        <v>0</v>
      </c>
      <c r="N38" s="50"/>
    </row>
    <row r="39" spans="1:14" ht="18.75" x14ac:dyDescent="0.25">
      <c r="A39" s="56"/>
      <c r="B39" s="17">
        <v>0</v>
      </c>
      <c r="C39" s="17">
        <v>0</v>
      </c>
      <c r="D39" s="60"/>
      <c r="E39" s="50"/>
      <c r="F39" s="17">
        <v>0</v>
      </c>
      <c r="G39" s="50"/>
      <c r="H39" s="56"/>
      <c r="I39" s="17">
        <v>0</v>
      </c>
      <c r="J39" s="17">
        <v>0</v>
      </c>
      <c r="K39" s="60"/>
      <c r="L39" s="50"/>
      <c r="M39" s="17">
        <v>0</v>
      </c>
      <c r="N39" s="50"/>
    </row>
    <row r="40" spans="1:14" ht="18.75" x14ac:dyDescent="0.25">
      <c r="A40" s="56"/>
      <c r="B40" s="17">
        <v>0</v>
      </c>
      <c r="C40" s="17">
        <v>0</v>
      </c>
      <c r="D40" s="60"/>
      <c r="E40" s="50"/>
      <c r="F40" s="17">
        <v>0</v>
      </c>
      <c r="G40" s="50"/>
      <c r="H40" s="56"/>
      <c r="I40" s="17">
        <v>0</v>
      </c>
      <c r="J40" s="17">
        <v>0</v>
      </c>
      <c r="K40" s="60"/>
      <c r="L40" s="50"/>
      <c r="M40" s="17">
        <v>0</v>
      </c>
      <c r="N40" s="50"/>
    </row>
    <row r="41" spans="1:14" ht="18.75" x14ac:dyDescent="0.25">
      <c r="A41" s="56"/>
      <c r="B41" s="17">
        <v>0</v>
      </c>
      <c r="C41" s="17">
        <v>0</v>
      </c>
      <c r="D41" s="60"/>
      <c r="E41" s="50"/>
      <c r="F41" s="17">
        <v>0</v>
      </c>
      <c r="G41" s="50"/>
      <c r="H41" s="56"/>
      <c r="I41" s="17">
        <v>0</v>
      </c>
      <c r="J41" s="17">
        <v>0</v>
      </c>
      <c r="K41" s="60"/>
      <c r="L41" s="50"/>
      <c r="M41" s="17">
        <v>0</v>
      </c>
      <c r="N41" s="50"/>
    </row>
    <row r="42" spans="1:14" ht="18.75" x14ac:dyDescent="0.25">
      <c r="A42" s="56"/>
      <c r="B42" s="17">
        <v>0</v>
      </c>
      <c r="C42" s="17">
        <v>0</v>
      </c>
      <c r="D42" s="60"/>
      <c r="E42" s="50"/>
      <c r="F42" s="17">
        <v>0</v>
      </c>
      <c r="G42" s="50"/>
      <c r="H42" s="56"/>
      <c r="I42" s="17">
        <v>0</v>
      </c>
      <c r="J42" s="17">
        <v>0</v>
      </c>
      <c r="K42" s="60"/>
      <c r="L42" s="50"/>
      <c r="M42" s="17">
        <v>0</v>
      </c>
      <c r="N42" s="50"/>
    </row>
    <row r="43" spans="1:14" ht="18.75" x14ac:dyDescent="0.25">
      <c r="A43" s="56"/>
      <c r="B43" s="17">
        <v>0</v>
      </c>
      <c r="C43" s="17">
        <v>0</v>
      </c>
      <c r="D43" s="60"/>
      <c r="E43" s="50"/>
      <c r="F43" s="17">
        <v>0</v>
      </c>
      <c r="G43" s="50"/>
      <c r="H43" s="56"/>
      <c r="I43" s="17">
        <v>0</v>
      </c>
      <c r="J43" s="17">
        <v>0</v>
      </c>
      <c r="K43" s="60"/>
      <c r="L43" s="50"/>
      <c r="M43" s="17">
        <v>0</v>
      </c>
      <c r="N43" s="50"/>
    </row>
    <row r="44" spans="1:14" ht="18.75" x14ac:dyDescent="0.25">
      <c r="A44" s="56"/>
      <c r="B44" s="17">
        <v>0</v>
      </c>
      <c r="C44" s="17">
        <v>0</v>
      </c>
      <c r="D44" s="60"/>
      <c r="E44" s="50"/>
      <c r="F44" s="17">
        <v>0</v>
      </c>
      <c r="G44" s="50"/>
      <c r="H44" s="56"/>
      <c r="I44" s="17">
        <v>0</v>
      </c>
      <c r="J44" s="17">
        <v>0</v>
      </c>
      <c r="K44" s="60"/>
      <c r="L44" s="50"/>
      <c r="M44" s="17">
        <v>0</v>
      </c>
      <c r="N44" s="50"/>
    </row>
    <row r="45" spans="1:14" ht="18.75" x14ac:dyDescent="0.25">
      <c r="A45" s="56"/>
      <c r="B45" s="17">
        <v>0</v>
      </c>
      <c r="C45" s="17">
        <v>0</v>
      </c>
      <c r="D45" s="60"/>
      <c r="E45" s="50"/>
      <c r="F45" s="17">
        <v>0</v>
      </c>
      <c r="G45" s="50"/>
      <c r="H45" s="56"/>
      <c r="I45" s="17">
        <v>0</v>
      </c>
      <c r="J45" s="17">
        <v>0</v>
      </c>
      <c r="K45" s="60"/>
      <c r="L45" s="50"/>
      <c r="M45" s="17">
        <v>0</v>
      </c>
      <c r="N45" s="50"/>
    </row>
    <row r="46" spans="1:14" ht="18.75" x14ac:dyDescent="0.25">
      <c r="A46" s="56"/>
      <c r="B46" s="17">
        <v>0</v>
      </c>
      <c r="C46" s="17">
        <v>0</v>
      </c>
      <c r="D46" s="60"/>
      <c r="E46" s="50"/>
      <c r="F46" s="17">
        <v>0</v>
      </c>
      <c r="G46" s="50"/>
      <c r="H46" s="56"/>
      <c r="I46" s="17">
        <v>0</v>
      </c>
      <c r="J46" s="17">
        <v>0</v>
      </c>
      <c r="K46" s="60"/>
      <c r="L46" s="50"/>
      <c r="M46" s="17">
        <v>0</v>
      </c>
      <c r="N46" s="50"/>
    </row>
    <row r="47" spans="1:14" ht="18.75" x14ac:dyDescent="0.25">
      <c r="A47" s="56"/>
      <c r="B47" s="17">
        <v>0</v>
      </c>
      <c r="C47" s="17">
        <v>0</v>
      </c>
      <c r="D47" s="60"/>
      <c r="E47" s="50"/>
      <c r="F47" s="17">
        <v>0</v>
      </c>
      <c r="G47" s="50"/>
      <c r="H47" s="56"/>
      <c r="I47" s="17">
        <v>0</v>
      </c>
      <c r="J47" s="17">
        <v>0</v>
      </c>
      <c r="K47" s="60"/>
      <c r="L47" s="50"/>
      <c r="M47" s="17">
        <v>0</v>
      </c>
      <c r="N47" s="50"/>
    </row>
    <row r="48" spans="1:14" ht="18.75" x14ac:dyDescent="0.25">
      <c r="A48" s="56"/>
      <c r="B48" s="17">
        <v>0</v>
      </c>
      <c r="C48" s="17">
        <v>0</v>
      </c>
      <c r="D48" s="60"/>
      <c r="E48" s="50"/>
      <c r="F48" s="17">
        <v>0</v>
      </c>
      <c r="G48" s="50"/>
      <c r="H48" s="56"/>
      <c r="I48" s="17">
        <v>0</v>
      </c>
      <c r="J48" s="17">
        <v>0</v>
      </c>
      <c r="K48" s="60"/>
      <c r="L48" s="50"/>
      <c r="M48" s="17">
        <v>0</v>
      </c>
      <c r="N48" s="50"/>
    </row>
    <row r="49" spans="1:14" ht="18.75" x14ac:dyDescent="0.25">
      <c r="A49" s="56"/>
      <c r="B49" s="17">
        <v>0</v>
      </c>
      <c r="C49" s="17">
        <v>0</v>
      </c>
      <c r="D49" s="60"/>
      <c r="E49" s="50"/>
      <c r="F49" s="17">
        <v>0</v>
      </c>
      <c r="G49" s="50"/>
      <c r="H49" s="56"/>
      <c r="I49" s="17">
        <v>0</v>
      </c>
      <c r="J49" s="17">
        <v>0</v>
      </c>
      <c r="K49" s="60"/>
      <c r="L49" s="50"/>
      <c r="M49" s="17">
        <v>0</v>
      </c>
      <c r="N49" s="50"/>
    </row>
    <row r="50" spans="1:14" ht="18.75" x14ac:dyDescent="0.25">
      <c r="A50" s="56"/>
      <c r="B50" s="17">
        <v>0</v>
      </c>
      <c r="C50" s="17">
        <v>0</v>
      </c>
      <c r="D50" s="60"/>
      <c r="E50" s="50"/>
      <c r="F50" s="17">
        <v>0</v>
      </c>
      <c r="G50" s="50"/>
      <c r="H50" s="56"/>
      <c r="I50" s="17">
        <v>0</v>
      </c>
      <c r="J50" s="17">
        <v>0</v>
      </c>
      <c r="K50" s="60"/>
      <c r="L50" s="50"/>
      <c r="M50" s="17">
        <v>0</v>
      </c>
      <c r="N50" s="50"/>
    </row>
    <row r="51" spans="1:14" ht="18.75" x14ac:dyDescent="0.25">
      <c r="A51" s="56"/>
      <c r="B51" s="17">
        <v>0</v>
      </c>
      <c r="C51" s="17">
        <v>0</v>
      </c>
      <c r="D51" s="60"/>
      <c r="E51" s="50"/>
      <c r="F51" s="17">
        <v>0</v>
      </c>
      <c r="G51" s="50"/>
      <c r="H51" s="56"/>
      <c r="I51" s="17">
        <v>0</v>
      </c>
      <c r="J51" s="17">
        <v>0</v>
      </c>
      <c r="K51" s="60"/>
      <c r="L51" s="50"/>
      <c r="M51" s="17">
        <v>0</v>
      </c>
      <c r="N51" s="50"/>
    </row>
    <row r="52" spans="1:14" ht="18.75" x14ac:dyDescent="0.25">
      <c r="A52" s="56"/>
      <c r="B52" s="17">
        <v>0</v>
      </c>
      <c r="C52" s="17">
        <v>0</v>
      </c>
      <c r="D52" s="60"/>
      <c r="E52" s="50"/>
      <c r="F52" s="17">
        <v>0</v>
      </c>
      <c r="G52" s="50"/>
      <c r="H52" s="56"/>
      <c r="I52" s="17">
        <v>0</v>
      </c>
      <c r="J52" s="17">
        <v>0</v>
      </c>
      <c r="K52" s="60"/>
      <c r="L52" s="50"/>
      <c r="M52" s="17">
        <v>0</v>
      </c>
      <c r="N52" s="50"/>
    </row>
    <row r="53" spans="1:14" ht="18.75" x14ac:dyDescent="0.25">
      <c r="A53" s="56"/>
      <c r="B53" s="17">
        <v>0</v>
      </c>
      <c r="C53" s="17">
        <v>0</v>
      </c>
      <c r="D53" s="60"/>
      <c r="E53" s="50"/>
      <c r="F53" s="17">
        <v>0</v>
      </c>
      <c r="G53" s="50"/>
      <c r="H53" s="56"/>
      <c r="I53" s="17">
        <v>0</v>
      </c>
      <c r="J53" s="17">
        <v>0</v>
      </c>
      <c r="K53" s="60"/>
      <c r="L53" s="50"/>
      <c r="M53" s="17">
        <v>0</v>
      </c>
      <c r="N53" s="50"/>
    </row>
    <row r="54" spans="1:14" ht="18.75" x14ac:dyDescent="0.25">
      <c r="A54" s="56"/>
      <c r="B54" s="17">
        <v>0</v>
      </c>
      <c r="C54" s="17">
        <v>0</v>
      </c>
      <c r="D54" s="60"/>
      <c r="E54" s="50"/>
      <c r="F54" s="17">
        <v>0</v>
      </c>
      <c r="G54" s="50"/>
      <c r="H54" s="56"/>
      <c r="I54" s="17">
        <v>0</v>
      </c>
      <c r="J54" s="17">
        <v>0</v>
      </c>
      <c r="K54" s="60"/>
      <c r="L54" s="50"/>
      <c r="M54" s="17">
        <v>0</v>
      </c>
      <c r="N54" s="50"/>
    </row>
    <row r="55" spans="1:14" ht="18.75" x14ac:dyDescent="0.25">
      <c r="A55" s="56"/>
      <c r="B55" s="17">
        <v>0</v>
      </c>
      <c r="C55" s="17">
        <v>0</v>
      </c>
      <c r="D55" s="60"/>
      <c r="E55" s="50"/>
      <c r="F55" s="17">
        <v>0</v>
      </c>
      <c r="G55" s="50"/>
      <c r="H55" s="56"/>
      <c r="I55" s="17">
        <v>0</v>
      </c>
      <c r="J55" s="17">
        <v>0</v>
      </c>
      <c r="K55" s="60"/>
      <c r="L55" s="50"/>
      <c r="M55" s="17">
        <v>0</v>
      </c>
      <c r="N55" s="50"/>
    </row>
    <row r="56" spans="1:14" ht="18.75" x14ac:dyDescent="0.25">
      <c r="A56" s="56"/>
      <c r="B56" s="17">
        <v>0</v>
      </c>
      <c r="C56" s="17">
        <v>0</v>
      </c>
      <c r="D56" s="60"/>
      <c r="E56" s="50"/>
      <c r="F56" s="17">
        <v>0</v>
      </c>
      <c r="G56" s="50"/>
      <c r="H56" s="56"/>
      <c r="I56" s="17">
        <v>0</v>
      </c>
      <c r="J56" s="17">
        <v>0</v>
      </c>
      <c r="K56" s="60"/>
      <c r="L56" s="50"/>
      <c r="M56" s="17">
        <v>0</v>
      </c>
      <c r="N56" s="50"/>
    </row>
    <row r="57" spans="1:14" ht="18.75" x14ac:dyDescent="0.25">
      <c r="A57" s="56"/>
      <c r="B57" s="17">
        <v>0</v>
      </c>
      <c r="C57" s="17">
        <v>0</v>
      </c>
      <c r="D57" s="60"/>
      <c r="E57" s="50"/>
      <c r="F57" s="17">
        <v>0</v>
      </c>
      <c r="G57" s="50"/>
      <c r="H57" s="56"/>
      <c r="I57" s="17">
        <v>0</v>
      </c>
      <c r="J57" s="17">
        <v>0</v>
      </c>
      <c r="K57" s="60"/>
      <c r="L57" s="50"/>
      <c r="M57" s="17">
        <v>0</v>
      </c>
      <c r="N57" s="50"/>
    </row>
    <row r="58" spans="1:14" ht="18.75" x14ac:dyDescent="0.25">
      <c r="A58" s="56"/>
      <c r="B58" s="17">
        <v>0</v>
      </c>
      <c r="C58" s="17">
        <v>0</v>
      </c>
      <c r="D58" s="60"/>
      <c r="E58" s="50"/>
      <c r="F58" s="17">
        <v>0</v>
      </c>
      <c r="G58" s="50"/>
      <c r="H58" s="56"/>
      <c r="I58" s="17">
        <v>0</v>
      </c>
      <c r="J58" s="17">
        <v>0</v>
      </c>
      <c r="K58" s="60"/>
      <c r="L58" s="50"/>
      <c r="M58" s="17">
        <v>0</v>
      </c>
      <c r="N58" s="50"/>
    </row>
    <row r="59" spans="1:14" ht="18.75" x14ac:dyDescent="0.25">
      <c r="A59" s="56"/>
      <c r="B59" s="17">
        <v>0</v>
      </c>
      <c r="C59" s="17">
        <v>0</v>
      </c>
      <c r="D59" s="60"/>
      <c r="E59" s="50"/>
      <c r="F59" s="17">
        <v>0</v>
      </c>
      <c r="G59" s="50"/>
      <c r="H59" s="56"/>
      <c r="I59" s="17">
        <v>0</v>
      </c>
      <c r="J59" s="17">
        <v>0</v>
      </c>
      <c r="K59" s="60"/>
      <c r="L59" s="50"/>
      <c r="M59" s="17">
        <v>0</v>
      </c>
      <c r="N59" s="50"/>
    </row>
    <row r="60" spans="1:14" ht="18.75" x14ac:dyDescent="0.25">
      <c r="A60" s="56"/>
      <c r="B60" s="17">
        <v>0</v>
      </c>
      <c r="C60" s="17">
        <v>0</v>
      </c>
      <c r="D60" s="60"/>
      <c r="E60" s="50"/>
      <c r="F60" s="17">
        <v>0</v>
      </c>
      <c r="G60" s="50"/>
      <c r="H60" s="56"/>
      <c r="I60" s="17">
        <v>0</v>
      </c>
      <c r="J60" s="17">
        <v>0</v>
      </c>
      <c r="K60" s="60"/>
      <c r="L60" s="50"/>
      <c r="M60" s="17">
        <v>0</v>
      </c>
      <c r="N60" s="50"/>
    </row>
    <row r="61" spans="1:14" ht="18.75" x14ac:dyDescent="0.25">
      <c r="A61" s="56"/>
      <c r="B61" s="17">
        <v>0</v>
      </c>
      <c r="C61" s="17">
        <v>0</v>
      </c>
      <c r="D61" s="60"/>
      <c r="E61" s="50"/>
      <c r="F61" s="17">
        <v>0</v>
      </c>
      <c r="G61" s="50"/>
      <c r="H61" s="56"/>
      <c r="I61" s="17">
        <v>0</v>
      </c>
      <c r="J61" s="17">
        <v>0</v>
      </c>
      <c r="K61" s="60"/>
      <c r="L61" s="50"/>
      <c r="M61" s="17">
        <v>0</v>
      </c>
      <c r="N61" s="50"/>
    </row>
    <row r="62" spans="1:14" ht="18.75" x14ac:dyDescent="0.25">
      <c r="A62" s="56"/>
      <c r="B62" s="17">
        <v>0</v>
      </c>
      <c r="C62" s="17">
        <v>0</v>
      </c>
      <c r="D62" s="60"/>
      <c r="E62" s="50"/>
      <c r="F62" s="17">
        <v>0</v>
      </c>
      <c r="G62" s="50"/>
      <c r="H62" s="56"/>
      <c r="I62" s="17">
        <v>0</v>
      </c>
      <c r="J62" s="17">
        <v>0</v>
      </c>
      <c r="K62" s="60"/>
      <c r="L62" s="50"/>
      <c r="M62" s="17">
        <v>0</v>
      </c>
      <c r="N62" s="50"/>
    </row>
    <row r="63" spans="1:14" ht="18.75" x14ac:dyDescent="0.25">
      <c r="A63" s="56"/>
      <c r="B63" s="17">
        <v>0</v>
      </c>
      <c r="C63" s="17">
        <v>0</v>
      </c>
      <c r="D63" s="60"/>
      <c r="E63" s="50"/>
      <c r="F63" s="17">
        <v>0</v>
      </c>
      <c r="G63" s="50"/>
      <c r="H63" s="56"/>
      <c r="I63" s="17">
        <v>0</v>
      </c>
      <c r="J63" s="17">
        <v>0</v>
      </c>
      <c r="K63" s="60"/>
      <c r="L63" s="50"/>
      <c r="M63" s="17">
        <v>0</v>
      </c>
      <c r="N63" s="50"/>
    </row>
    <row r="64" spans="1:14" ht="18.75" x14ac:dyDescent="0.25">
      <c r="A64" s="56"/>
      <c r="B64" s="17">
        <v>0</v>
      </c>
      <c r="C64" s="17">
        <v>0</v>
      </c>
      <c r="D64" s="60"/>
      <c r="E64" s="50"/>
      <c r="F64" s="17">
        <v>0</v>
      </c>
      <c r="G64" s="50"/>
      <c r="H64" s="56"/>
      <c r="I64" s="17">
        <v>0</v>
      </c>
      <c r="J64" s="17">
        <v>0</v>
      </c>
      <c r="K64" s="60"/>
      <c r="L64" s="50"/>
      <c r="M64" s="17">
        <v>0</v>
      </c>
      <c r="N64" s="50"/>
    </row>
    <row r="65" spans="1:14" ht="18.75" x14ac:dyDescent="0.25">
      <c r="A65" s="56"/>
      <c r="B65" s="17">
        <v>0</v>
      </c>
      <c r="C65" s="17">
        <v>0</v>
      </c>
      <c r="D65" s="60"/>
      <c r="E65" s="50"/>
      <c r="F65" s="17">
        <v>0</v>
      </c>
      <c r="G65" s="50"/>
      <c r="H65" s="56"/>
      <c r="I65" s="17">
        <v>0</v>
      </c>
      <c r="J65" s="17">
        <v>0</v>
      </c>
      <c r="K65" s="60"/>
      <c r="L65" s="50"/>
      <c r="M65" s="17">
        <v>0</v>
      </c>
      <c r="N65" s="50"/>
    </row>
    <row r="66" spans="1:14" ht="18.75" x14ac:dyDescent="0.25">
      <c r="A66" s="56"/>
      <c r="B66" s="17">
        <v>0</v>
      </c>
      <c r="C66" s="17">
        <v>0</v>
      </c>
      <c r="D66" s="60"/>
      <c r="E66" s="50"/>
      <c r="F66" s="17">
        <v>0</v>
      </c>
      <c r="G66" s="50"/>
      <c r="H66" s="56"/>
      <c r="I66" s="17">
        <v>0</v>
      </c>
      <c r="J66" s="17">
        <v>0</v>
      </c>
      <c r="K66" s="60"/>
      <c r="L66" s="50"/>
      <c r="M66" s="17">
        <v>0</v>
      </c>
      <c r="N66" s="50"/>
    </row>
    <row r="67" spans="1:14" ht="18.75" x14ac:dyDescent="0.25">
      <c r="A67" s="56"/>
      <c r="B67" s="17">
        <v>0</v>
      </c>
      <c r="C67" s="17">
        <v>0</v>
      </c>
      <c r="D67" s="60"/>
      <c r="E67" s="50"/>
      <c r="F67" s="17">
        <v>0</v>
      </c>
      <c r="G67" s="50"/>
      <c r="H67" s="56"/>
      <c r="I67" s="17">
        <v>0</v>
      </c>
      <c r="J67" s="17">
        <v>0</v>
      </c>
      <c r="K67" s="60"/>
      <c r="L67" s="50"/>
      <c r="M67" s="17">
        <v>0</v>
      </c>
      <c r="N67" s="50"/>
    </row>
    <row r="68" spans="1:14" ht="18.75" x14ac:dyDescent="0.25">
      <c r="A68" s="56"/>
      <c r="B68" s="17">
        <v>0</v>
      </c>
      <c r="C68" s="17">
        <v>0</v>
      </c>
      <c r="D68" s="60"/>
      <c r="E68" s="50"/>
      <c r="F68" s="17">
        <v>0</v>
      </c>
      <c r="G68" s="50"/>
      <c r="H68" s="56"/>
      <c r="I68" s="17">
        <v>0</v>
      </c>
      <c r="J68" s="17">
        <v>0</v>
      </c>
      <c r="K68" s="60"/>
      <c r="L68" s="50"/>
      <c r="M68" s="17">
        <v>0</v>
      </c>
      <c r="N68" s="50"/>
    </row>
    <row r="69" spans="1:14" ht="18.75" x14ac:dyDescent="0.25">
      <c r="A69" s="56"/>
      <c r="B69" s="17">
        <v>0</v>
      </c>
      <c r="C69" s="17">
        <v>0</v>
      </c>
      <c r="D69" s="60"/>
      <c r="E69" s="50"/>
      <c r="F69" s="17">
        <v>0</v>
      </c>
      <c r="G69" s="50"/>
      <c r="H69" s="56"/>
      <c r="I69" s="17">
        <v>0</v>
      </c>
      <c r="J69" s="17">
        <v>0</v>
      </c>
      <c r="K69" s="60"/>
      <c r="L69" s="50"/>
      <c r="M69" s="17">
        <v>0</v>
      </c>
      <c r="N69" s="50"/>
    </row>
    <row r="70" spans="1:14" ht="18.75" x14ac:dyDescent="0.25">
      <c r="A70" s="51"/>
      <c r="B70" s="17">
        <v>0</v>
      </c>
      <c r="C70" s="17">
        <v>0</v>
      </c>
      <c r="D70" s="60"/>
      <c r="E70" s="50"/>
      <c r="F70" s="17">
        <v>0</v>
      </c>
      <c r="G70" s="50"/>
      <c r="H70" s="56"/>
      <c r="I70" s="17">
        <v>0</v>
      </c>
      <c r="J70" s="17">
        <v>0</v>
      </c>
      <c r="K70" s="60"/>
      <c r="L70" s="50"/>
      <c r="M70" s="17">
        <v>0</v>
      </c>
      <c r="N70" s="50"/>
    </row>
    <row r="71" spans="1:14" ht="18.75" x14ac:dyDescent="0.25">
      <c r="A71" s="51"/>
      <c r="B71" s="17">
        <v>0</v>
      </c>
      <c r="C71" s="17">
        <v>0</v>
      </c>
      <c r="D71" s="60"/>
      <c r="E71" s="50"/>
      <c r="F71" s="17">
        <v>0</v>
      </c>
      <c r="G71" s="50"/>
      <c r="H71" s="56"/>
      <c r="I71" s="17">
        <v>0</v>
      </c>
      <c r="J71" s="17">
        <v>0</v>
      </c>
      <c r="K71" s="60"/>
      <c r="L71" s="50"/>
      <c r="M71" s="17">
        <v>0</v>
      </c>
      <c r="N71" s="50"/>
    </row>
    <row r="72" spans="1:14" ht="18.75" x14ac:dyDescent="0.25">
      <c r="A72" s="51"/>
      <c r="B72" s="17">
        <v>0</v>
      </c>
      <c r="C72" s="17">
        <v>0</v>
      </c>
      <c r="D72" s="60"/>
      <c r="E72" s="50"/>
      <c r="F72" s="17">
        <v>0</v>
      </c>
      <c r="G72" s="50"/>
      <c r="H72" s="56"/>
      <c r="I72" s="17">
        <v>0</v>
      </c>
      <c r="J72" s="17">
        <v>0</v>
      </c>
      <c r="K72" s="60"/>
      <c r="L72" s="50"/>
      <c r="M72" s="17">
        <v>0</v>
      </c>
      <c r="N72" s="50"/>
    </row>
    <row r="73" spans="1:14" ht="18.75" x14ac:dyDescent="0.25">
      <c r="A73" s="51"/>
      <c r="B73" s="17">
        <v>0</v>
      </c>
      <c r="C73" s="17">
        <v>0</v>
      </c>
      <c r="D73" s="60"/>
      <c r="E73" s="50"/>
      <c r="F73" s="17">
        <v>0</v>
      </c>
      <c r="G73" s="50"/>
      <c r="H73" s="56"/>
      <c r="I73" s="17">
        <v>0</v>
      </c>
      <c r="J73" s="17">
        <v>0</v>
      </c>
      <c r="K73" s="60"/>
      <c r="L73" s="50"/>
      <c r="M73" s="17">
        <v>0</v>
      </c>
      <c r="N73" s="50"/>
    </row>
    <row r="74" spans="1:14" ht="18.75" x14ac:dyDescent="0.25">
      <c r="A74" s="51"/>
      <c r="B74" s="17">
        <v>0</v>
      </c>
      <c r="C74" s="17">
        <v>0</v>
      </c>
      <c r="D74" s="60"/>
      <c r="E74" s="50"/>
      <c r="F74" s="17">
        <v>0</v>
      </c>
      <c r="G74" s="50"/>
      <c r="H74" s="56"/>
      <c r="I74" s="17">
        <v>0</v>
      </c>
      <c r="J74" s="17">
        <v>0</v>
      </c>
      <c r="K74" s="60"/>
      <c r="L74" s="50"/>
      <c r="M74" s="17">
        <v>0</v>
      </c>
      <c r="N74" s="50"/>
    </row>
    <row r="75" spans="1:14" ht="18.75" x14ac:dyDescent="0.25">
      <c r="A75" s="51"/>
      <c r="B75" s="17">
        <v>0</v>
      </c>
      <c r="C75" s="17">
        <v>0</v>
      </c>
      <c r="D75" s="60"/>
      <c r="E75" s="50"/>
      <c r="F75" s="17">
        <v>0</v>
      </c>
      <c r="G75" s="50"/>
      <c r="H75" s="56"/>
      <c r="I75" s="17">
        <v>0</v>
      </c>
      <c r="J75" s="17">
        <v>0</v>
      </c>
      <c r="K75" s="60"/>
      <c r="L75" s="50"/>
      <c r="M75" s="17">
        <v>0</v>
      </c>
      <c r="N75" s="50"/>
    </row>
    <row r="76" spans="1:14" ht="18.75" x14ac:dyDescent="0.25">
      <c r="A76" s="51"/>
      <c r="B76" s="17">
        <v>0</v>
      </c>
      <c r="C76" s="17">
        <v>0</v>
      </c>
      <c r="D76" s="60"/>
      <c r="E76" s="50"/>
      <c r="F76" s="17">
        <v>0</v>
      </c>
      <c r="G76" s="50"/>
      <c r="H76" s="56"/>
      <c r="I76" s="17">
        <v>0</v>
      </c>
      <c r="J76" s="17">
        <v>0</v>
      </c>
      <c r="K76" s="60"/>
      <c r="L76" s="50"/>
      <c r="M76" s="17">
        <v>0</v>
      </c>
      <c r="N76" s="50"/>
    </row>
    <row r="77" spans="1:14" ht="18.75" x14ac:dyDescent="0.25">
      <c r="A77" s="51"/>
      <c r="B77" s="17">
        <v>0</v>
      </c>
      <c r="C77" s="17">
        <v>0</v>
      </c>
      <c r="D77" s="60"/>
      <c r="E77" s="50"/>
      <c r="F77" s="17">
        <v>0</v>
      </c>
      <c r="G77" s="50"/>
      <c r="H77" s="56"/>
      <c r="I77" s="17">
        <v>0</v>
      </c>
      <c r="J77" s="17">
        <v>0</v>
      </c>
      <c r="K77" s="60"/>
      <c r="L77" s="50"/>
      <c r="M77" s="17">
        <v>0</v>
      </c>
      <c r="N77" s="50"/>
    </row>
    <row r="78" spans="1:14" ht="18.75" x14ac:dyDescent="0.25">
      <c r="A78" s="51"/>
      <c r="B78" s="17">
        <v>0</v>
      </c>
      <c r="C78" s="17">
        <v>0</v>
      </c>
      <c r="D78" s="60"/>
      <c r="E78" s="50"/>
      <c r="F78" s="17">
        <v>0</v>
      </c>
      <c r="G78" s="50"/>
      <c r="H78" s="56"/>
      <c r="I78" s="17">
        <v>0</v>
      </c>
      <c r="J78" s="17">
        <v>0</v>
      </c>
      <c r="K78" s="60"/>
      <c r="L78" s="50"/>
      <c r="M78" s="17">
        <v>0</v>
      </c>
      <c r="N78" s="50"/>
    </row>
    <row r="79" spans="1:14" ht="18.75" x14ac:dyDescent="0.25">
      <c r="A79" s="51"/>
      <c r="B79" s="17">
        <v>0</v>
      </c>
      <c r="C79" s="17">
        <v>0</v>
      </c>
      <c r="D79" s="60"/>
      <c r="E79" s="50"/>
      <c r="F79" s="17">
        <v>0</v>
      </c>
      <c r="G79" s="50"/>
      <c r="H79" s="56"/>
      <c r="I79" s="17">
        <v>0</v>
      </c>
      <c r="J79" s="17">
        <v>0</v>
      </c>
      <c r="K79" s="60"/>
      <c r="L79" s="50"/>
      <c r="M79" s="17">
        <v>0</v>
      </c>
      <c r="N79" s="50"/>
    </row>
    <row r="80" spans="1:14" ht="18.75" x14ac:dyDescent="0.25">
      <c r="A80" s="51"/>
      <c r="B80" s="17">
        <v>0</v>
      </c>
      <c r="C80" s="17">
        <v>0</v>
      </c>
      <c r="D80" s="60"/>
      <c r="E80" s="50"/>
      <c r="F80" s="17">
        <v>0</v>
      </c>
      <c r="G80" s="50"/>
      <c r="H80" s="56"/>
      <c r="I80" s="17">
        <v>0</v>
      </c>
      <c r="J80" s="17">
        <v>0</v>
      </c>
      <c r="K80" s="60"/>
      <c r="L80" s="50"/>
      <c r="M80" s="17">
        <v>0</v>
      </c>
      <c r="N80" s="50"/>
    </row>
    <row r="81" spans="1:14" ht="18.75" x14ac:dyDescent="0.25">
      <c r="A81" s="51"/>
      <c r="B81" s="17">
        <v>0</v>
      </c>
      <c r="C81" s="17">
        <v>0</v>
      </c>
      <c r="D81" s="60"/>
      <c r="E81" s="50"/>
      <c r="F81" s="17">
        <v>0</v>
      </c>
      <c r="G81" s="50"/>
      <c r="H81" s="56"/>
      <c r="I81" s="17">
        <v>0</v>
      </c>
      <c r="J81" s="17">
        <v>0</v>
      </c>
      <c r="K81" s="60"/>
      <c r="L81" s="50"/>
      <c r="M81" s="17">
        <v>0</v>
      </c>
      <c r="N81" s="50"/>
    </row>
    <row r="82" spans="1:14" ht="18.75" x14ac:dyDescent="0.25">
      <c r="A82" s="51"/>
      <c r="B82" s="17">
        <v>0</v>
      </c>
      <c r="C82" s="17">
        <v>0</v>
      </c>
      <c r="D82" s="60"/>
      <c r="E82" s="50"/>
      <c r="F82" s="17">
        <v>0</v>
      </c>
      <c r="G82" s="50"/>
      <c r="H82" s="56"/>
      <c r="I82" s="17">
        <v>0</v>
      </c>
      <c r="J82" s="17">
        <v>0</v>
      </c>
      <c r="K82" s="60"/>
      <c r="L82" s="50"/>
      <c r="M82" s="17">
        <v>0</v>
      </c>
      <c r="N82" s="50"/>
    </row>
    <row r="83" spans="1:14" ht="18.75" x14ac:dyDescent="0.25">
      <c r="A83" s="51"/>
      <c r="B83" s="17">
        <v>0</v>
      </c>
      <c r="C83" s="17">
        <v>0</v>
      </c>
      <c r="D83" s="60"/>
      <c r="E83" s="50"/>
      <c r="F83" s="17">
        <v>0</v>
      </c>
      <c r="G83" s="50"/>
      <c r="H83" s="56"/>
      <c r="I83" s="17">
        <v>0</v>
      </c>
      <c r="J83" s="17">
        <v>0</v>
      </c>
      <c r="K83" s="60"/>
      <c r="L83" s="50"/>
      <c r="M83" s="17">
        <v>0</v>
      </c>
      <c r="N83" s="50"/>
    </row>
    <row r="84" spans="1:14" ht="18.75" x14ac:dyDescent="0.25">
      <c r="A84" s="51"/>
      <c r="B84" s="17">
        <v>0</v>
      </c>
      <c r="C84" s="17">
        <v>0</v>
      </c>
      <c r="D84" s="60"/>
      <c r="E84" s="50"/>
      <c r="F84" s="17">
        <v>0</v>
      </c>
      <c r="G84" s="50"/>
      <c r="H84" s="56"/>
      <c r="I84" s="17">
        <v>0</v>
      </c>
      <c r="J84" s="17">
        <v>0</v>
      </c>
      <c r="K84" s="60"/>
      <c r="L84" s="50"/>
      <c r="M84" s="17">
        <v>0</v>
      </c>
      <c r="N84" s="50"/>
    </row>
    <row r="85" spans="1:14" ht="18.75" x14ac:dyDescent="0.25">
      <c r="A85" s="51"/>
      <c r="B85" s="17">
        <v>0</v>
      </c>
      <c r="C85" s="17">
        <v>0</v>
      </c>
      <c r="D85" s="60"/>
      <c r="E85" s="50"/>
      <c r="F85" s="17">
        <v>0</v>
      </c>
      <c r="G85" s="50"/>
      <c r="H85" s="56"/>
      <c r="I85" s="17">
        <v>0</v>
      </c>
      <c r="J85" s="17">
        <v>0</v>
      </c>
      <c r="K85" s="60"/>
      <c r="L85" s="50"/>
      <c r="M85" s="17">
        <v>0</v>
      </c>
      <c r="N85" s="50"/>
    </row>
    <row r="86" spans="1:14" ht="18.75" x14ac:dyDescent="0.25">
      <c r="A86" s="51"/>
      <c r="B86" s="17">
        <v>0</v>
      </c>
      <c r="C86" s="17">
        <v>0</v>
      </c>
      <c r="D86" s="60"/>
      <c r="E86" s="50"/>
      <c r="F86" s="17">
        <v>0</v>
      </c>
      <c r="G86" s="50"/>
      <c r="H86" s="56"/>
      <c r="I86" s="17">
        <v>0</v>
      </c>
      <c r="J86" s="17">
        <v>0</v>
      </c>
      <c r="K86" s="60"/>
      <c r="L86" s="50"/>
      <c r="M86" s="17">
        <v>0</v>
      </c>
      <c r="N86" s="50"/>
    </row>
    <row r="87" spans="1:14" ht="18.75" x14ac:dyDescent="0.25">
      <c r="A87" s="51"/>
      <c r="B87" s="17">
        <v>0</v>
      </c>
      <c r="C87" s="17">
        <v>0</v>
      </c>
      <c r="D87" s="60"/>
      <c r="E87" s="50"/>
      <c r="F87" s="17">
        <v>0</v>
      </c>
      <c r="G87" s="50"/>
      <c r="H87" s="56"/>
      <c r="I87" s="17">
        <v>0</v>
      </c>
      <c r="J87" s="17">
        <v>0</v>
      </c>
      <c r="K87" s="60"/>
      <c r="L87" s="50"/>
      <c r="M87" s="17">
        <v>0</v>
      </c>
      <c r="N87" s="50"/>
    </row>
    <row r="88" spans="1:14" ht="18.75" x14ac:dyDescent="0.25">
      <c r="A88" s="51"/>
      <c r="B88" s="17">
        <v>0</v>
      </c>
      <c r="C88" s="17">
        <v>0</v>
      </c>
      <c r="D88" s="60"/>
      <c r="E88" s="50"/>
      <c r="F88" s="17">
        <v>0</v>
      </c>
      <c r="G88" s="50"/>
      <c r="H88" s="56"/>
      <c r="I88" s="17">
        <v>0</v>
      </c>
      <c r="J88" s="17">
        <v>0</v>
      </c>
      <c r="K88" s="60"/>
      <c r="L88" s="50"/>
      <c r="M88" s="17">
        <v>0</v>
      </c>
      <c r="N88" s="50"/>
    </row>
    <row r="89" spans="1:14" ht="18.75" x14ac:dyDescent="0.25">
      <c r="A89" s="51"/>
      <c r="B89" s="17">
        <v>0</v>
      </c>
      <c r="C89" s="17">
        <v>0</v>
      </c>
      <c r="D89" s="60"/>
      <c r="E89" s="50"/>
      <c r="F89" s="17">
        <v>0</v>
      </c>
      <c r="G89" s="50"/>
      <c r="H89" s="56"/>
      <c r="I89" s="17">
        <v>0</v>
      </c>
      <c r="J89" s="17">
        <v>0</v>
      </c>
      <c r="K89" s="60"/>
      <c r="L89" s="50"/>
      <c r="M89" s="17">
        <v>0</v>
      </c>
      <c r="N89" s="50"/>
    </row>
    <row r="90" spans="1:14" ht="18.75" x14ac:dyDescent="0.25">
      <c r="A90" s="51"/>
      <c r="B90" s="17">
        <v>0</v>
      </c>
      <c r="C90" s="17">
        <v>0</v>
      </c>
      <c r="D90" s="60"/>
      <c r="E90" s="50"/>
      <c r="F90" s="17">
        <v>0</v>
      </c>
      <c r="G90" s="50"/>
      <c r="H90" s="56"/>
      <c r="I90" s="17">
        <v>0</v>
      </c>
      <c r="J90" s="17">
        <v>0</v>
      </c>
      <c r="K90" s="60"/>
      <c r="L90" s="50"/>
      <c r="M90" s="17">
        <v>0</v>
      </c>
      <c r="N90" s="50"/>
    </row>
    <row r="91" spans="1:14" ht="18.75" x14ac:dyDescent="0.25">
      <c r="A91" s="51"/>
      <c r="B91" s="17">
        <v>0</v>
      </c>
      <c r="C91" s="17">
        <v>0</v>
      </c>
      <c r="D91" s="60"/>
      <c r="E91" s="50"/>
      <c r="F91" s="17">
        <v>0</v>
      </c>
      <c r="G91" s="50"/>
      <c r="H91" s="56"/>
      <c r="I91" s="17">
        <v>0</v>
      </c>
      <c r="J91" s="17">
        <v>0</v>
      </c>
      <c r="K91" s="60"/>
      <c r="L91" s="50"/>
      <c r="M91" s="17">
        <v>0</v>
      </c>
      <c r="N91" s="50"/>
    </row>
    <row r="92" spans="1:14" ht="18.75" x14ac:dyDescent="0.25">
      <c r="A92" s="51"/>
      <c r="B92" s="17">
        <v>0</v>
      </c>
      <c r="C92" s="17">
        <v>0</v>
      </c>
      <c r="D92" s="60"/>
      <c r="E92" s="50"/>
      <c r="F92" s="17">
        <v>0</v>
      </c>
      <c r="G92" s="50"/>
      <c r="H92" s="56"/>
      <c r="I92" s="17">
        <v>0</v>
      </c>
      <c r="J92" s="17">
        <v>0</v>
      </c>
      <c r="K92" s="60"/>
      <c r="L92" s="50"/>
      <c r="M92" s="17">
        <v>0</v>
      </c>
      <c r="N92" s="50"/>
    </row>
    <row r="93" spans="1:14" ht="18.75" x14ac:dyDescent="0.25">
      <c r="A93" s="51"/>
      <c r="B93" s="17">
        <v>0</v>
      </c>
      <c r="C93" s="17">
        <v>0</v>
      </c>
      <c r="D93" s="60"/>
      <c r="E93" s="50"/>
      <c r="F93" s="17">
        <v>0</v>
      </c>
      <c r="G93" s="50"/>
      <c r="H93" s="56"/>
      <c r="I93" s="17">
        <v>0</v>
      </c>
      <c r="J93" s="17">
        <v>0</v>
      </c>
      <c r="K93" s="60"/>
      <c r="L93" s="50"/>
      <c r="M93" s="17">
        <v>0</v>
      </c>
      <c r="N93" s="50"/>
    </row>
    <row r="94" spans="1:14" ht="18.75" x14ac:dyDescent="0.25">
      <c r="A94" s="51"/>
      <c r="B94" s="17">
        <v>0</v>
      </c>
      <c r="C94" s="17">
        <v>0</v>
      </c>
      <c r="D94" s="60"/>
      <c r="E94" s="50"/>
      <c r="F94" s="17">
        <v>0</v>
      </c>
      <c r="G94" s="50"/>
      <c r="H94" s="56"/>
      <c r="I94" s="17">
        <v>0</v>
      </c>
      <c r="J94" s="17">
        <v>0</v>
      </c>
      <c r="K94" s="60"/>
      <c r="L94" s="50"/>
      <c r="M94" s="17">
        <v>0</v>
      </c>
      <c r="N94" s="50"/>
    </row>
    <row r="95" spans="1:14" ht="18.75" x14ac:dyDescent="0.25">
      <c r="A95" s="51"/>
      <c r="B95" s="17">
        <v>0</v>
      </c>
      <c r="C95" s="17">
        <v>0</v>
      </c>
      <c r="D95" s="60"/>
      <c r="E95" s="50"/>
      <c r="F95" s="17">
        <v>0</v>
      </c>
      <c r="G95" s="50"/>
      <c r="H95" s="56"/>
      <c r="I95" s="17">
        <v>0</v>
      </c>
      <c r="J95" s="17">
        <v>0</v>
      </c>
      <c r="K95" s="60"/>
      <c r="L95" s="50"/>
      <c r="M95" s="17">
        <v>0</v>
      </c>
      <c r="N95" s="50"/>
    </row>
    <row r="96" spans="1:14" ht="18.75" x14ac:dyDescent="0.25">
      <c r="A96" s="51"/>
      <c r="B96" s="17">
        <v>0</v>
      </c>
      <c r="C96" s="17">
        <v>0</v>
      </c>
      <c r="D96" s="60"/>
      <c r="E96" s="50"/>
      <c r="F96" s="17">
        <v>0</v>
      </c>
      <c r="G96" s="50"/>
      <c r="H96" s="56"/>
      <c r="I96" s="17">
        <v>0</v>
      </c>
      <c r="J96" s="17">
        <v>0</v>
      </c>
      <c r="K96" s="60"/>
      <c r="L96" s="50"/>
      <c r="M96" s="17">
        <v>0</v>
      </c>
      <c r="N96" s="50"/>
    </row>
    <row r="97" spans="1:14" ht="18.75" x14ac:dyDescent="0.25">
      <c r="A97" s="51"/>
      <c r="B97" s="17">
        <v>0</v>
      </c>
      <c r="C97" s="17">
        <v>0</v>
      </c>
      <c r="D97" s="60"/>
      <c r="E97" s="50"/>
      <c r="F97" s="17">
        <v>0</v>
      </c>
      <c r="G97" s="50"/>
      <c r="H97" s="56"/>
      <c r="I97" s="17">
        <v>0</v>
      </c>
      <c r="J97" s="17">
        <v>0</v>
      </c>
      <c r="K97" s="60"/>
      <c r="L97" s="50"/>
      <c r="M97" s="17">
        <v>0</v>
      </c>
      <c r="N97" s="50"/>
    </row>
    <row r="98" spans="1:14" ht="18.75" x14ac:dyDescent="0.25">
      <c r="A98" s="51"/>
      <c r="B98" s="17">
        <v>0</v>
      </c>
      <c r="C98" s="17">
        <v>0</v>
      </c>
      <c r="D98" s="60"/>
      <c r="E98" s="50"/>
      <c r="F98" s="17">
        <v>0</v>
      </c>
      <c r="G98" s="50"/>
      <c r="H98" s="56"/>
      <c r="I98" s="17">
        <v>0</v>
      </c>
      <c r="J98" s="17">
        <v>0</v>
      </c>
      <c r="K98" s="60"/>
      <c r="L98" s="50"/>
      <c r="M98" s="17">
        <v>0</v>
      </c>
      <c r="N98" s="50"/>
    </row>
    <row r="99" spans="1:14" ht="18.75" x14ac:dyDescent="0.25">
      <c r="A99" s="51"/>
      <c r="B99" s="17">
        <v>0</v>
      </c>
      <c r="C99" s="17">
        <v>0</v>
      </c>
      <c r="D99" s="60"/>
      <c r="E99" s="50"/>
      <c r="F99" s="17">
        <v>0</v>
      </c>
      <c r="G99" s="50"/>
      <c r="H99" s="56"/>
      <c r="I99" s="17">
        <v>0</v>
      </c>
      <c r="J99" s="17">
        <v>0</v>
      </c>
      <c r="K99" s="60"/>
      <c r="L99" s="50"/>
      <c r="M99" s="17">
        <v>0</v>
      </c>
      <c r="N99" s="50"/>
    </row>
    <row r="100" spans="1:14" ht="18.75" x14ac:dyDescent="0.25">
      <c r="A100" s="51"/>
      <c r="B100" s="17">
        <v>0</v>
      </c>
      <c r="C100" s="17">
        <v>0</v>
      </c>
      <c r="D100" s="60"/>
      <c r="E100" s="50"/>
      <c r="F100" s="17">
        <v>0</v>
      </c>
      <c r="G100" s="50"/>
      <c r="H100" s="56"/>
      <c r="I100" s="17">
        <v>0</v>
      </c>
      <c r="J100" s="17">
        <v>0</v>
      </c>
      <c r="K100" s="60"/>
      <c r="L100" s="50"/>
      <c r="M100" s="17">
        <v>0</v>
      </c>
      <c r="N100" s="50"/>
    </row>
    <row r="101" spans="1:14" ht="18.75" x14ac:dyDescent="0.25">
      <c r="A101" s="51"/>
      <c r="B101" s="17">
        <v>0</v>
      </c>
      <c r="C101" s="17">
        <v>0</v>
      </c>
      <c r="D101" s="60"/>
      <c r="E101" s="50"/>
      <c r="F101" s="17">
        <v>0</v>
      </c>
      <c r="G101" s="50"/>
      <c r="H101" s="56"/>
      <c r="I101" s="17">
        <v>0</v>
      </c>
      <c r="J101" s="17">
        <v>0</v>
      </c>
      <c r="K101" s="60"/>
      <c r="L101" s="50"/>
      <c r="M101" s="17">
        <v>0</v>
      </c>
      <c r="N101" s="50"/>
    </row>
    <row r="102" spans="1:14" ht="18.75" x14ac:dyDescent="0.25">
      <c r="A102" s="51"/>
      <c r="B102" s="17">
        <v>0</v>
      </c>
      <c r="C102" s="17">
        <v>0</v>
      </c>
      <c r="D102" s="60"/>
      <c r="E102" s="50"/>
      <c r="F102" s="17">
        <v>0</v>
      </c>
      <c r="G102" s="50"/>
      <c r="H102" s="56"/>
      <c r="I102" s="17">
        <v>0</v>
      </c>
      <c r="J102" s="17">
        <v>0</v>
      </c>
      <c r="K102" s="60"/>
      <c r="L102" s="50"/>
      <c r="M102" s="17">
        <v>0</v>
      </c>
      <c r="N102" s="50"/>
    </row>
    <row r="103" spans="1:14" ht="18.75" x14ac:dyDescent="0.25">
      <c r="A103" s="51"/>
      <c r="B103" s="17">
        <v>0</v>
      </c>
      <c r="C103" s="17">
        <v>0</v>
      </c>
      <c r="D103" s="60"/>
      <c r="E103" s="50"/>
      <c r="F103" s="17">
        <v>0</v>
      </c>
      <c r="G103" s="50"/>
      <c r="H103" s="56"/>
      <c r="I103" s="17">
        <v>0</v>
      </c>
      <c r="J103" s="17">
        <v>0</v>
      </c>
      <c r="K103" s="60"/>
      <c r="L103" s="50"/>
      <c r="M103" s="17">
        <v>0</v>
      </c>
      <c r="N103" s="50"/>
    </row>
    <row r="104" spans="1:14" ht="18.75" x14ac:dyDescent="0.25">
      <c r="A104" s="51"/>
      <c r="B104" s="17">
        <v>0</v>
      </c>
      <c r="C104" s="17">
        <v>0</v>
      </c>
      <c r="D104" s="60"/>
      <c r="E104" s="50"/>
      <c r="F104" s="17">
        <v>0</v>
      </c>
      <c r="G104" s="50"/>
      <c r="H104" s="56"/>
      <c r="I104" s="17">
        <v>0</v>
      </c>
      <c r="J104" s="17">
        <v>0</v>
      </c>
      <c r="K104" s="60"/>
      <c r="L104" s="50"/>
      <c r="M104" s="17">
        <v>0</v>
      </c>
      <c r="N104" s="50"/>
    </row>
    <row r="105" spans="1:14" ht="18.75" x14ac:dyDescent="0.25">
      <c r="A105" s="51"/>
      <c r="B105" s="17">
        <v>0</v>
      </c>
      <c r="C105" s="17">
        <v>0</v>
      </c>
      <c r="D105" s="60"/>
      <c r="E105" s="50"/>
      <c r="F105" s="17">
        <v>0</v>
      </c>
      <c r="G105" s="50"/>
      <c r="H105" s="56"/>
      <c r="I105" s="17">
        <v>0</v>
      </c>
      <c r="J105" s="17">
        <v>0</v>
      </c>
      <c r="K105" s="60"/>
      <c r="L105" s="50"/>
      <c r="M105" s="17">
        <v>0</v>
      </c>
      <c r="N105" s="50"/>
    </row>
    <row r="106" spans="1:14" ht="18.75" x14ac:dyDescent="0.25">
      <c r="A106" s="51"/>
      <c r="B106" s="17">
        <v>0</v>
      </c>
      <c r="C106" s="17">
        <v>0</v>
      </c>
      <c r="D106" s="60"/>
      <c r="E106" s="50"/>
      <c r="F106" s="17">
        <v>0</v>
      </c>
      <c r="G106" s="50"/>
      <c r="H106" s="56"/>
      <c r="I106" s="17">
        <v>0</v>
      </c>
      <c r="J106" s="17">
        <v>0</v>
      </c>
      <c r="K106" s="60"/>
      <c r="L106" s="50"/>
      <c r="M106" s="17">
        <v>0</v>
      </c>
      <c r="N106" s="50"/>
    </row>
    <row r="107" spans="1:14" ht="18.75" x14ac:dyDescent="0.25">
      <c r="A107" s="51"/>
      <c r="B107" s="17">
        <v>0</v>
      </c>
      <c r="C107" s="17">
        <v>0</v>
      </c>
      <c r="D107" s="60"/>
      <c r="E107" s="50"/>
      <c r="F107" s="17">
        <v>0</v>
      </c>
      <c r="G107" s="50"/>
      <c r="H107" s="56"/>
      <c r="I107" s="17">
        <v>0</v>
      </c>
      <c r="J107" s="17">
        <v>0</v>
      </c>
      <c r="K107" s="60"/>
      <c r="L107" s="50"/>
      <c r="M107" s="17">
        <v>0</v>
      </c>
      <c r="N107" s="50"/>
    </row>
    <row r="108" spans="1:14" ht="18.75" x14ac:dyDescent="0.25">
      <c r="A108" s="51"/>
      <c r="B108" s="17">
        <v>0</v>
      </c>
      <c r="C108" s="17">
        <v>0</v>
      </c>
      <c r="D108" s="60"/>
      <c r="E108" s="50"/>
      <c r="F108" s="17">
        <v>0</v>
      </c>
      <c r="G108" s="50"/>
      <c r="H108" s="56"/>
      <c r="I108" s="17">
        <v>0</v>
      </c>
      <c r="J108" s="17">
        <v>0</v>
      </c>
      <c r="K108" s="60"/>
      <c r="L108" s="50"/>
      <c r="M108" s="17">
        <v>0</v>
      </c>
      <c r="N108" s="50"/>
    </row>
    <row r="109" spans="1:14" ht="18.75" x14ac:dyDescent="0.25">
      <c r="A109" s="51"/>
      <c r="B109" s="17">
        <v>0</v>
      </c>
      <c r="C109" s="17">
        <v>0</v>
      </c>
      <c r="D109" s="60"/>
      <c r="E109" s="50"/>
      <c r="F109" s="17">
        <v>0</v>
      </c>
      <c r="G109" s="50"/>
      <c r="H109" s="56"/>
      <c r="I109" s="17">
        <v>0</v>
      </c>
      <c r="J109" s="17">
        <v>0</v>
      </c>
      <c r="K109" s="60"/>
      <c r="L109" s="50"/>
      <c r="M109" s="17">
        <v>0</v>
      </c>
      <c r="N109" s="50"/>
    </row>
    <row r="110" spans="1:14" ht="18.75" x14ac:dyDescent="0.25">
      <c r="A110" s="51"/>
      <c r="B110" s="17">
        <v>0</v>
      </c>
      <c r="C110" s="17">
        <v>0</v>
      </c>
      <c r="D110" s="60"/>
      <c r="E110" s="50"/>
      <c r="F110" s="17">
        <v>0</v>
      </c>
      <c r="G110" s="50"/>
      <c r="H110" s="56"/>
      <c r="I110" s="17">
        <v>0</v>
      </c>
      <c r="J110" s="17">
        <v>0</v>
      </c>
      <c r="K110" s="60"/>
      <c r="L110" s="50"/>
      <c r="M110" s="17">
        <v>0</v>
      </c>
      <c r="N110" s="50"/>
    </row>
    <row r="111" spans="1:14" ht="18.75" x14ac:dyDescent="0.25">
      <c r="A111" s="51"/>
      <c r="B111" s="17">
        <v>0</v>
      </c>
      <c r="C111" s="17">
        <v>0</v>
      </c>
      <c r="D111" s="60"/>
      <c r="E111" s="50"/>
      <c r="F111" s="17">
        <v>0</v>
      </c>
      <c r="G111" s="50"/>
      <c r="H111" s="56"/>
      <c r="I111" s="17">
        <v>0</v>
      </c>
      <c r="J111" s="17">
        <v>0</v>
      </c>
      <c r="K111" s="60"/>
      <c r="L111" s="50"/>
      <c r="M111" s="17">
        <v>0</v>
      </c>
      <c r="N111" s="50"/>
    </row>
    <row r="112" spans="1:14" ht="18.75" x14ac:dyDescent="0.25">
      <c r="A112" s="51"/>
      <c r="B112" s="17">
        <v>0</v>
      </c>
      <c r="C112" s="17">
        <v>0</v>
      </c>
      <c r="D112" s="60"/>
      <c r="E112" s="50"/>
      <c r="F112" s="17">
        <v>0</v>
      </c>
      <c r="G112" s="50"/>
      <c r="H112" s="56"/>
      <c r="I112" s="17">
        <v>0</v>
      </c>
      <c r="J112" s="17">
        <v>0</v>
      </c>
      <c r="K112" s="60"/>
      <c r="L112" s="50"/>
      <c r="M112" s="17">
        <v>0</v>
      </c>
      <c r="N112" s="50"/>
    </row>
    <row r="113" spans="1:14" ht="18.75" x14ac:dyDescent="0.25">
      <c r="A113" s="51"/>
      <c r="B113" s="17">
        <v>0</v>
      </c>
      <c r="C113" s="17">
        <v>0</v>
      </c>
      <c r="D113" s="60"/>
      <c r="E113" s="50"/>
      <c r="F113" s="17">
        <v>0</v>
      </c>
      <c r="G113" s="50"/>
      <c r="H113" s="56"/>
      <c r="I113" s="17">
        <v>0</v>
      </c>
      <c r="J113" s="17">
        <v>0</v>
      </c>
      <c r="K113" s="60"/>
      <c r="L113" s="50"/>
      <c r="M113" s="17">
        <v>0</v>
      </c>
      <c r="N113" s="50"/>
    </row>
    <row r="114" spans="1:14" ht="18.75" x14ac:dyDescent="0.25">
      <c r="A114" s="51"/>
      <c r="B114" s="17">
        <v>0</v>
      </c>
      <c r="C114" s="17">
        <v>0</v>
      </c>
      <c r="D114" s="60"/>
      <c r="E114" s="50"/>
      <c r="F114" s="17">
        <v>0</v>
      </c>
      <c r="G114" s="50"/>
      <c r="H114" s="56"/>
      <c r="I114" s="17">
        <v>0</v>
      </c>
      <c r="J114" s="17">
        <v>0</v>
      </c>
      <c r="K114" s="60"/>
      <c r="L114" s="50"/>
      <c r="M114" s="17">
        <v>0</v>
      </c>
      <c r="N114" s="50"/>
    </row>
    <row r="115" spans="1:14" ht="18.75" x14ac:dyDescent="0.25">
      <c r="A115" s="51"/>
      <c r="B115" s="17">
        <v>0</v>
      </c>
      <c r="C115" s="17">
        <v>0</v>
      </c>
      <c r="D115" s="60"/>
      <c r="E115" s="50"/>
      <c r="F115" s="17">
        <v>0</v>
      </c>
      <c r="G115" s="50"/>
      <c r="H115" s="56"/>
      <c r="I115" s="17">
        <v>0</v>
      </c>
      <c r="J115" s="17">
        <v>0</v>
      </c>
      <c r="K115" s="60"/>
      <c r="L115" s="50"/>
      <c r="M115" s="17">
        <v>0</v>
      </c>
      <c r="N115" s="50"/>
    </row>
    <row r="116" spans="1:14" ht="18.75" x14ac:dyDescent="0.25">
      <c r="A116" s="51"/>
      <c r="B116" s="17">
        <v>0</v>
      </c>
      <c r="C116" s="17">
        <v>0</v>
      </c>
      <c r="D116" s="60"/>
      <c r="E116" s="50"/>
      <c r="F116" s="17">
        <v>0</v>
      </c>
      <c r="G116" s="50"/>
      <c r="H116" s="56"/>
      <c r="I116" s="17">
        <v>0</v>
      </c>
      <c r="J116" s="17">
        <v>0</v>
      </c>
      <c r="K116" s="60"/>
      <c r="L116" s="50"/>
      <c r="M116" s="17">
        <v>0</v>
      </c>
      <c r="N116" s="50"/>
    </row>
    <row r="117" spans="1:14" ht="18.75" x14ac:dyDescent="0.25">
      <c r="A117" s="51"/>
      <c r="B117" s="17">
        <v>0</v>
      </c>
      <c r="C117" s="17">
        <v>0</v>
      </c>
      <c r="D117" s="60"/>
      <c r="E117" s="50"/>
      <c r="F117" s="17">
        <v>0</v>
      </c>
      <c r="G117" s="50"/>
      <c r="H117" s="56"/>
      <c r="I117" s="17">
        <v>0</v>
      </c>
      <c r="J117" s="17">
        <v>0</v>
      </c>
      <c r="K117" s="60"/>
      <c r="L117" s="50"/>
      <c r="M117" s="17">
        <v>0</v>
      </c>
      <c r="N117" s="50"/>
    </row>
    <row r="118" spans="1:14" ht="18.75" x14ac:dyDescent="0.25">
      <c r="A118" s="51"/>
      <c r="B118" s="17">
        <v>0</v>
      </c>
      <c r="C118" s="17">
        <v>0</v>
      </c>
      <c r="D118" s="60"/>
      <c r="E118" s="50"/>
      <c r="F118" s="17">
        <v>0</v>
      </c>
      <c r="G118" s="50"/>
      <c r="H118" s="56"/>
      <c r="I118" s="17">
        <v>0</v>
      </c>
      <c r="J118" s="17">
        <v>0</v>
      </c>
      <c r="K118" s="60"/>
      <c r="L118" s="50"/>
      <c r="M118" s="17">
        <v>0</v>
      </c>
      <c r="N118" s="50"/>
    </row>
    <row r="119" spans="1:14" ht="18.75" x14ac:dyDescent="0.25">
      <c r="A119" s="51"/>
      <c r="B119" s="17">
        <v>0</v>
      </c>
      <c r="C119" s="17">
        <v>0</v>
      </c>
      <c r="D119" s="60"/>
      <c r="E119" s="50"/>
      <c r="F119" s="17">
        <v>0</v>
      </c>
      <c r="G119" s="50"/>
      <c r="H119" s="56"/>
      <c r="I119" s="17">
        <v>0</v>
      </c>
      <c r="J119" s="17">
        <v>0</v>
      </c>
      <c r="K119" s="60"/>
      <c r="L119" s="50"/>
      <c r="M119" s="17">
        <v>0</v>
      </c>
      <c r="N119" s="50"/>
    </row>
    <row r="120" spans="1:14" ht="18.75" x14ac:dyDescent="0.25">
      <c r="A120" s="51"/>
      <c r="B120" s="17">
        <v>0</v>
      </c>
      <c r="C120" s="17">
        <v>0</v>
      </c>
      <c r="D120" s="60"/>
      <c r="E120" s="50"/>
      <c r="F120" s="17">
        <v>0</v>
      </c>
      <c r="G120" s="50"/>
      <c r="H120" s="56"/>
      <c r="I120" s="17">
        <v>0</v>
      </c>
      <c r="J120" s="17">
        <v>0</v>
      </c>
      <c r="K120" s="60"/>
      <c r="L120" s="50"/>
      <c r="M120" s="17">
        <v>0</v>
      </c>
      <c r="N120" s="50"/>
    </row>
    <row r="121" spans="1:14" ht="18.75" x14ac:dyDescent="0.25">
      <c r="B121" s="17">
        <v>0</v>
      </c>
      <c r="C121" s="17">
        <v>0</v>
      </c>
      <c r="D121" s="60"/>
      <c r="E121" s="50"/>
      <c r="F121" s="17">
        <v>0</v>
      </c>
      <c r="G121" s="50"/>
      <c r="H121" s="56"/>
      <c r="I121" s="17">
        <v>0</v>
      </c>
      <c r="J121" s="17">
        <v>0</v>
      </c>
      <c r="K121" s="60"/>
      <c r="L121" s="50"/>
      <c r="M121" s="17">
        <v>0</v>
      </c>
      <c r="N121" s="50"/>
    </row>
    <row r="122" spans="1:14" ht="18.75" x14ac:dyDescent="0.25">
      <c r="A122" s="51"/>
      <c r="B122" s="17">
        <v>0</v>
      </c>
      <c r="C122" s="17">
        <v>0</v>
      </c>
      <c r="D122" s="60"/>
      <c r="E122" s="50"/>
      <c r="F122" s="17">
        <v>0</v>
      </c>
      <c r="G122" s="50"/>
      <c r="H122" s="56"/>
      <c r="I122" s="17">
        <v>0</v>
      </c>
      <c r="J122" s="17">
        <v>0</v>
      </c>
      <c r="K122" s="60"/>
      <c r="L122" s="50"/>
      <c r="M122" s="17">
        <v>0</v>
      </c>
      <c r="N122" s="50"/>
    </row>
    <row r="123" spans="1:14" ht="18.75" x14ac:dyDescent="0.25">
      <c r="A123" s="51"/>
      <c r="B123" s="17">
        <v>0</v>
      </c>
      <c r="C123" s="17">
        <v>0</v>
      </c>
      <c r="D123" s="60"/>
      <c r="E123" s="50"/>
      <c r="F123" s="17">
        <v>0</v>
      </c>
      <c r="G123" s="50"/>
      <c r="H123" s="56"/>
      <c r="I123" s="17">
        <v>0</v>
      </c>
      <c r="J123" s="17">
        <v>0</v>
      </c>
      <c r="K123" s="60"/>
      <c r="L123" s="50"/>
      <c r="M123" s="17">
        <v>0</v>
      </c>
      <c r="N123" s="50"/>
    </row>
    <row r="124" spans="1:14" ht="18.75" x14ac:dyDescent="0.25">
      <c r="A124" s="51"/>
      <c r="B124" s="17">
        <v>0</v>
      </c>
      <c r="C124" s="17">
        <v>0</v>
      </c>
      <c r="D124" s="60"/>
      <c r="E124" s="50"/>
      <c r="F124" s="17">
        <v>0</v>
      </c>
      <c r="G124" s="50"/>
      <c r="H124" s="56"/>
      <c r="I124" s="17">
        <v>0</v>
      </c>
      <c r="J124" s="17">
        <v>0</v>
      </c>
      <c r="K124" s="60"/>
      <c r="L124" s="50"/>
      <c r="M124" s="17">
        <v>0</v>
      </c>
      <c r="N124" s="50"/>
    </row>
    <row r="125" spans="1:14" ht="18.75" x14ac:dyDescent="0.25">
      <c r="A125" s="51"/>
      <c r="B125" s="17">
        <v>0</v>
      </c>
      <c r="C125" s="17">
        <v>0</v>
      </c>
      <c r="D125" s="60"/>
      <c r="E125" s="50"/>
      <c r="F125" s="17">
        <v>0</v>
      </c>
      <c r="G125" s="50"/>
      <c r="H125" s="56"/>
      <c r="I125" s="17">
        <v>0</v>
      </c>
      <c r="J125" s="17">
        <v>0</v>
      </c>
      <c r="K125" s="60"/>
      <c r="L125" s="50"/>
      <c r="M125" s="17">
        <v>0</v>
      </c>
      <c r="N125" s="50"/>
    </row>
    <row r="126" spans="1:14" ht="18.75" x14ac:dyDescent="0.25">
      <c r="A126" s="51"/>
      <c r="B126" s="17">
        <v>0</v>
      </c>
      <c r="C126" s="17">
        <v>0</v>
      </c>
      <c r="D126" s="60"/>
      <c r="E126" s="50"/>
      <c r="F126" s="17">
        <v>0</v>
      </c>
      <c r="G126" s="50"/>
      <c r="H126" s="56"/>
      <c r="I126" s="17">
        <v>0</v>
      </c>
      <c r="J126" s="17">
        <v>0</v>
      </c>
      <c r="K126" s="60"/>
      <c r="L126" s="50"/>
      <c r="M126" s="17">
        <v>0</v>
      </c>
      <c r="N126" s="50"/>
    </row>
    <row r="127" spans="1:14" ht="18.75" x14ac:dyDescent="0.25">
      <c r="A127" s="51"/>
      <c r="B127" s="17">
        <v>0</v>
      </c>
      <c r="C127" s="17">
        <v>0</v>
      </c>
      <c r="D127" s="60"/>
      <c r="E127" s="50"/>
      <c r="F127" s="17">
        <v>0</v>
      </c>
      <c r="G127" s="50"/>
      <c r="H127" s="56"/>
      <c r="I127" s="17">
        <v>0</v>
      </c>
      <c r="J127" s="17">
        <v>0</v>
      </c>
      <c r="K127" s="60"/>
      <c r="L127" s="50"/>
      <c r="M127" s="17">
        <v>0</v>
      </c>
      <c r="N127" s="50"/>
    </row>
    <row r="128" spans="1:14" ht="18.75" x14ac:dyDescent="0.25">
      <c r="A128" s="51"/>
      <c r="B128" s="17">
        <v>0</v>
      </c>
      <c r="C128" s="17">
        <v>0</v>
      </c>
      <c r="D128" s="60"/>
      <c r="E128" s="50"/>
      <c r="F128" s="17">
        <v>0</v>
      </c>
      <c r="G128" s="50"/>
      <c r="H128" s="56"/>
      <c r="I128" s="17">
        <v>0</v>
      </c>
      <c r="J128" s="17">
        <v>0</v>
      </c>
      <c r="K128" s="60"/>
      <c r="L128" s="50"/>
      <c r="M128" s="17">
        <v>0</v>
      </c>
      <c r="N128" s="50"/>
    </row>
    <row r="129" spans="1:14" ht="18.75" x14ac:dyDescent="0.25">
      <c r="A129" s="51"/>
      <c r="B129" s="17">
        <v>0</v>
      </c>
      <c r="C129" s="17">
        <v>0</v>
      </c>
      <c r="D129" s="60"/>
      <c r="E129" s="50"/>
      <c r="F129" s="17">
        <v>0</v>
      </c>
      <c r="G129" s="50"/>
      <c r="H129" s="56"/>
      <c r="I129" s="17">
        <v>0</v>
      </c>
      <c r="J129" s="17">
        <v>0</v>
      </c>
      <c r="K129" s="60"/>
      <c r="L129" s="50"/>
      <c r="M129" s="17">
        <v>0</v>
      </c>
      <c r="N129" s="50"/>
    </row>
    <row r="130" spans="1:14" ht="18.75" x14ac:dyDescent="0.25">
      <c r="A130" s="51"/>
      <c r="B130" s="17">
        <v>0</v>
      </c>
      <c r="C130" s="17">
        <v>0</v>
      </c>
      <c r="D130" s="60"/>
      <c r="E130" s="50"/>
      <c r="F130" s="17">
        <v>0</v>
      </c>
      <c r="G130" s="50"/>
      <c r="H130" s="56"/>
      <c r="I130" s="17">
        <v>0</v>
      </c>
      <c r="J130" s="17">
        <v>0</v>
      </c>
      <c r="K130" s="60"/>
      <c r="L130" s="50"/>
      <c r="M130" s="17">
        <v>0</v>
      </c>
      <c r="N130" s="50"/>
    </row>
    <row r="131" spans="1:14" ht="18.75" x14ac:dyDescent="0.25">
      <c r="A131" s="51"/>
      <c r="B131" s="17">
        <v>0</v>
      </c>
      <c r="C131" s="17">
        <v>0</v>
      </c>
      <c r="D131" s="60"/>
      <c r="E131" s="50"/>
      <c r="F131" s="17">
        <v>0</v>
      </c>
      <c r="G131" s="50"/>
      <c r="H131" s="56"/>
      <c r="I131" s="17">
        <v>0</v>
      </c>
      <c r="J131" s="17">
        <v>0</v>
      </c>
      <c r="K131" s="60"/>
      <c r="L131" s="50"/>
      <c r="M131" s="17">
        <v>0</v>
      </c>
      <c r="N131" s="50"/>
    </row>
    <row r="132" spans="1:14" ht="18.75" x14ac:dyDescent="0.25">
      <c r="A132" s="51"/>
      <c r="B132" s="17">
        <v>0</v>
      </c>
      <c r="C132" s="17">
        <v>0</v>
      </c>
      <c r="D132" s="60"/>
      <c r="E132" s="50"/>
      <c r="F132" s="17">
        <v>0</v>
      </c>
      <c r="G132" s="50"/>
      <c r="H132" s="56"/>
      <c r="I132" s="17">
        <v>0</v>
      </c>
      <c r="J132" s="17">
        <v>0</v>
      </c>
      <c r="K132" s="60"/>
      <c r="L132" s="50"/>
      <c r="M132" s="17">
        <v>0</v>
      </c>
      <c r="N132" s="50"/>
    </row>
    <row r="133" spans="1:14" ht="18.75" x14ac:dyDescent="0.25">
      <c r="A133" s="51"/>
      <c r="B133" s="17">
        <v>0</v>
      </c>
      <c r="C133" s="17">
        <v>0</v>
      </c>
      <c r="D133" s="60"/>
      <c r="E133" s="50"/>
      <c r="F133" s="17">
        <v>0</v>
      </c>
      <c r="G133" s="50"/>
      <c r="H133" s="56"/>
      <c r="I133" s="17">
        <v>0</v>
      </c>
      <c r="J133" s="17">
        <v>0</v>
      </c>
      <c r="K133" s="60"/>
      <c r="L133" s="50"/>
      <c r="M133" s="17">
        <v>0</v>
      </c>
      <c r="N133" s="50"/>
    </row>
    <row r="134" spans="1:14" ht="18.75" x14ac:dyDescent="0.25">
      <c r="A134" s="51"/>
      <c r="B134" s="17">
        <v>0</v>
      </c>
      <c r="C134" s="17">
        <v>0</v>
      </c>
      <c r="D134" s="60"/>
      <c r="E134" s="50"/>
      <c r="F134" s="17">
        <v>0</v>
      </c>
      <c r="G134" s="50"/>
      <c r="H134" s="56"/>
      <c r="I134" s="17">
        <v>0</v>
      </c>
      <c r="J134" s="17">
        <v>0</v>
      </c>
      <c r="K134" s="60"/>
      <c r="L134" s="50"/>
      <c r="M134" s="17">
        <v>0</v>
      </c>
      <c r="N134" s="50"/>
    </row>
    <row r="135" spans="1:14" ht="18.75" x14ac:dyDescent="0.25">
      <c r="A135" s="51"/>
      <c r="B135" s="17">
        <v>0</v>
      </c>
      <c r="C135" s="17">
        <v>0</v>
      </c>
      <c r="D135" s="60"/>
      <c r="E135" s="50"/>
      <c r="F135" s="17">
        <v>0</v>
      </c>
      <c r="G135" s="50"/>
      <c r="H135" s="56"/>
      <c r="I135" s="17">
        <v>0</v>
      </c>
      <c r="J135" s="17">
        <v>0</v>
      </c>
      <c r="K135" s="60"/>
      <c r="L135" s="50"/>
      <c r="M135" s="17">
        <v>0</v>
      </c>
      <c r="N135" s="50"/>
    </row>
    <row r="136" spans="1:14" ht="18.75" x14ac:dyDescent="0.25">
      <c r="A136" s="51"/>
      <c r="B136" s="17">
        <v>0</v>
      </c>
      <c r="C136" s="17">
        <v>0</v>
      </c>
      <c r="D136" s="60"/>
      <c r="E136" s="50"/>
      <c r="F136" s="17">
        <v>0</v>
      </c>
      <c r="G136" s="50"/>
      <c r="H136" s="56"/>
      <c r="I136" s="17">
        <v>0</v>
      </c>
      <c r="J136" s="17">
        <v>0</v>
      </c>
      <c r="K136" s="60"/>
      <c r="L136" s="50"/>
      <c r="M136" s="17">
        <v>0</v>
      </c>
      <c r="N136" s="50"/>
    </row>
    <row r="137" spans="1:14" ht="18.75" x14ac:dyDescent="0.25">
      <c r="A137" s="51"/>
      <c r="B137" s="17">
        <v>0</v>
      </c>
      <c r="C137" s="17">
        <v>0</v>
      </c>
      <c r="D137" s="60"/>
      <c r="E137" s="50"/>
      <c r="F137" s="17">
        <v>0</v>
      </c>
      <c r="G137" s="50"/>
      <c r="H137" s="56"/>
      <c r="I137" s="17">
        <v>0</v>
      </c>
      <c r="J137" s="17">
        <v>0</v>
      </c>
      <c r="K137" s="60"/>
      <c r="L137" s="50"/>
      <c r="M137" s="17">
        <v>0</v>
      </c>
      <c r="N137" s="50"/>
    </row>
    <row r="138" spans="1:14" ht="18.75" x14ac:dyDescent="0.25">
      <c r="A138" s="51"/>
      <c r="B138" s="17">
        <v>0</v>
      </c>
      <c r="C138" s="17">
        <v>0</v>
      </c>
      <c r="D138" s="60"/>
      <c r="E138" s="50"/>
      <c r="F138" s="17">
        <v>0</v>
      </c>
      <c r="G138" s="50"/>
      <c r="H138" s="56"/>
      <c r="I138" s="17">
        <v>0</v>
      </c>
      <c r="J138" s="17">
        <v>0</v>
      </c>
      <c r="K138" s="60"/>
      <c r="L138" s="50"/>
      <c r="M138" s="17">
        <v>0</v>
      </c>
      <c r="N138" s="50"/>
    </row>
    <row r="139" spans="1:14" ht="18.75" x14ac:dyDescent="0.25">
      <c r="A139" s="51"/>
      <c r="B139" s="17">
        <v>0</v>
      </c>
      <c r="C139" s="17">
        <v>0</v>
      </c>
      <c r="D139" s="60"/>
      <c r="E139" s="50"/>
      <c r="F139" s="17">
        <v>0</v>
      </c>
      <c r="G139" s="50"/>
      <c r="H139" s="56"/>
      <c r="I139" s="17">
        <v>0</v>
      </c>
      <c r="J139" s="17">
        <v>0</v>
      </c>
      <c r="K139" s="60"/>
      <c r="L139" s="50"/>
      <c r="M139" s="17">
        <v>0</v>
      </c>
      <c r="N139" s="50"/>
    </row>
    <row r="140" spans="1:14" ht="18.75" x14ac:dyDescent="0.25">
      <c r="A140" s="51"/>
      <c r="B140" s="17">
        <v>0</v>
      </c>
      <c r="C140" s="17">
        <v>0</v>
      </c>
      <c r="D140" s="60"/>
      <c r="E140" s="50"/>
      <c r="F140" s="17">
        <v>0</v>
      </c>
      <c r="G140" s="50"/>
      <c r="H140" s="56"/>
      <c r="I140" s="17">
        <v>0</v>
      </c>
      <c r="J140" s="17">
        <v>0</v>
      </c>
      <c r="K140" s="60"/>
      <c r="L140" s="50"/>
      <c r="M140" s="17">
        <v>0</v>
      </c>
      <c r="N140" s="50"/>
    </row>
    <row r="141" spans="1:14" ht="18.75" x14ac:dyDescent="0.25">
      <c r="A141" s="51"/>
      <c r="B141" s="17">
        <v>0</v>
      </c>
      <c r="C141" s="17">
        <v>0</v>
      </c>
      <c r="D141" s="60"/>
      <c r="E141" s="50"/>
      <c r="F141" s="17">
        <v>0</v>
      </c>
      <c r="G141" s="50"/>
      <c r="H141" s="56"/>
      <c r="I141" s="17">
        <v>0</v>
      </c>
      <c r="J141" s="17">
        <v>0</v>
      </c>
      <c r="K141" s="60"/>
      <c r="L141" s="50"/>
      <c r="M141" s="17">
        <v>0</v>
      </c>
      <c r="N141" s="50"/>
    </row>
    <row r="142" spans="1:14" ht="18.75" x14ac:dyDescent="0.25">
      <c r="A142" s="51"/>
      <c r="B142" s="17">
        <v>0</v>
      </c>
      <c r="C142" s="17">
        <v>0</v>
      </c>
      <c r="D142" s="60"/>
      <c r="E142" s="50"/>
      <c r="F142" s="17">
        <v>0</v>
      </c>
      <c r="G142" s="50"/>
      <c r="H142" s="56"/>
      <c r="I142" s="17">
        <v>0</v>
      </c>
      <c r="J142" s="17">
        <v>0</v>
      </c>
      <c r="K142" s="60"/>
      <c r="L142" s="50"/>
      <c r="M142" s="17">
        <v>0</v>
      </c>
      <c r="N142" s="50"/>
    </row>
    <row r="143" spans="1:14" ht="18.75" x14ac:dyDescent="0.25">
      <c r="A143" s="51"/>
      <c r="B143" s="17">
        <v>0</v>
      </c>
      <c r="C143" s="17">
        <v>0</v>
      </c>
      <c r="D143" s="60"/>
      <c r="E143" s="50"/>
      <c r="F143" s="17">
        <v>0</v>
      </c>
      <c r="G143" s="50"/>
      <c r="H143" s="56"/>
      <c r="I143" s="17">
        <v>0</v>
      </c>
      <c r="J143" s="17">
        <v>0</v>
      </c>
      <c r="K143" s="60"/>
      <c r="L143" s="50"/>
      <c r="M143" s="17">
        <v>0</v>
      </c>
      <c r="N143" s="50"/>
    </row>
    <row r="144" spans="1:14" ht="18.75" x14ac:dyDescent="0.25">
      <c r="A144" s="51"/>
      <c r="B144" s="17">
        <v>0</v>
      </c>
      <c r="C144" s="17">
        <v>0</v>
      </c>
      <c r="D144" s="60"/>
      <c r="E144" s="50"/>
      <c r="F144" s="17">
        <v>0</v>
      </c>
      <c r="G144" s="50"/>
      <c r="H144" s="56"/>
      <c r="I144" s="17">
        <v>0</v>
      </c>
      <c r="J144" s="17">
        <v>0</v>
      </c>
      <c r="K144" s="60"/>
      <c r="L144" s="50"/>
      <c r="M144" s="17">
        <v>0</v>
      </c>
      <c r="N144" s="50"/>
    </row>
    <row r="145" spans="1:14" ht="18.75" x14ac:dyDescent="0.25">
      <c r="A145" s="51"/>
      <c r="B145" s="17">
        <v>0</v>
      </c>
      <c r="C145" s="17">
        <v>0</v>
      </c>
      <c r="D145" s="60"/>
      <c r="E145" s="50"/>
      <c r="F145" s="17">
        <v>0</v>
      </c>
      <c r="G145" s="50"/>
      <c r="H145" s="56"/>
      <c r="I145" s="17">
        <v>0</v>
      </c>
      <c r="J145" s="17">
        <v>0</v>
      </c>
      <c r="K145" s="60"/>
      <c r="L145" s="50"/>
      <c r="M145" s="17">
        <v>0</v>
      </c>
      <c r="N145" s="50"/>
    </row>
    <row r="146" spans="1:14" ht="18.75" x14ac:dyDescent="0.25">
      <c r="A146" s="51"/>
      <c r="B146" s="17">
        <v>0</v>
      </c>
      <c r="C146" s="17">
        <v>0</v>
      </c>
      <c r="D146" s="60"/>
      <c r="E146" s="50"/>
      <c r="F146" s="17">
        <v>0</v>
      </c>
      <c r="G146" s="50"/>
      <c r="H146" s="56"/>
      <c r="I146" s="17">
        <v>0</v>
      </c>
      <c r="J146" s="17">
        <v>0</v>
      </c>
      <c r="K146" s="60"/>
      <c r="L146" s="50"/>
      <c r="M146" s="17">
        <v>0</v>
      </c>
      <c r="N146" s="50"/>
    </row>
    <row r="147" spans="1:14" ht="18.75" x14ac:dyDescent="0.3">
      <c r="B147" s="2"/>
      <c r="C147" s="2"/>
      <c r="D147" s="1"/>
      <c r="E147" s="1"/>
      <c r="F147" s="1"/>
      <c r="G147" s="1"/>
      <c r="M147" s="188"/>
    </row>
    <row r="148" spans="1:14" ht="18.75" x14ac:dyDescent="0.3">
      <c r="B148" s="2"/>
      <c r="C148" s="2"/>
      <c r="D148" s="1"/>
      <c r="E148" s="1"/>
      <c r="F148" s="1"/>
      <c r="G148" s="1"/>
      <c r="M148" s="188"/>
    </row>
    <row r="149" spans="1:14" ht="18.75" x14ac:dyDescent="0.3">
      <c r="B149" s="2"/>
      <c r="C149" s="2"/>
      <c r="D149" s="1"/>
      <c r="E149" s="1"/>
      <c r="F149" s="1"/>
      <c r="G149" s="1"/>
    </row>
    <row r="150" spans="1:14" ht="18.75" x14ac:dyDescent="0.3">
      <c r="B150" s="2"/>
      <c r="C150" s="2"/>
      <c r="D150" s="1"/>
      <c r="E150" s="1"/>
      <c r="F150" s="1"/>
      <c r="G150" s="1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view="pageBreakPreview" zoomScale="90" zoomScaleSheetLayoutView="90" workbookViewId="0">
      <selection activeCell="D5" sqref="D5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09" t="s">
        <v>236</v>
      </c>
      <c r="B1" s="109"/>
      <c r="C1" s="109"/>
      <c r="D1" s="109"/>
    </row>
    <row r="2" spans="1:4" ht="94.5" customHeight="1" x14ac:dyDescent="0.25">
      <c r="A2" s="89" t="s">
        <v>234</v>
      </c>
      <c r="B2" s="23" t="s">
        <v>205</v>
      </c>
      <c r="C2" s="23" t="s">
        <v>206</v>
      </c>
      <c r="D2" s="23" t="s">
        <v>179</v>
      </c>
    </row>
    <row r="3" spans="1:4" ht="37.5" customHeight="1" x14ac:dyDescent="0.25">
      <c r="A3" s="85" t="s">
        <v>52</v>
      </c>
      <c r="B3" s="124">
        <v>56</v>
      </c>
      <c r="C3" s="19">
        <v>56</v>
      </c>
      <c r="D3" s="19">
        <v>2483</v>
      </c>
    </row>
    <row r="4" spans="1:4" ht="37.5" customHeight="1" x14ac:dyDescent="0.25">
      <c r="A4" s="85" t="s">
        <v>53</v>
      </c>
      <c r="B4" s="124">
        <v>5</v>
      </c>
      <c r="C4" s="19">
        <v>5</v>
      </c>
      <c r="D4" s="19">
        <v>732</v>
      </c>
    </row>
    <row r="5" spans="1:4" ht="37.5" customHeight="1" x14ac:dyDescent="0.25">
      <c r="A5" s="85" t="s">
        <v>61</v>
      </c>
      <c r="B5" s="124">
        <v>1</v>
      </c>
      <c r="C5" s="19">
        <v>1</v>
      </c>
      <c r="D5" s="19">
        <v>87</v>
      </c>
    </row>
    <row r="6" spans="1:4" ht="37.5" customHeight="1" x14ac:dyDescent="0.25">
      <c r="A6" s="85" t="s">
        <v>62</v>
      </c>
      <c r="B6" s="124">
        <v>0</v>
      </c>
      <c r="C6" s="19">
        <v>0</v>
      </c>
      <c r="D6" s="19">
        <v>0</v>
      </c>
    </row>
    <row r="7" spans="1:4" ht="37.5" customHeight="1" x14ac:dyDescent="0.25">
      <c r="A7" s="85" t="s">
        <v>63</v>
      </c>
      <c r="B7" s="124">
        <v>9</v>
      </c>
      <c r="C7" s="19">
        <v>9</v>
      </c>
      <c r="D7" s="19">
        <v>366</v>
      </c>
    </row>
    <row r="8" spans="1:4" ht="37.5" customHeight="1" x14ac:dyDescent="0.25">
      <c r="A8" s="85" t="s">
        <v>64</v>
      </c>
      <c r="B8" s="124">
        <v>13</v>
      </c>
      <c r="C8" s="19">
        <v>13</v>
      </c>
      <c r="D8" s="19">
        <v>486</v>
      </c>
    </row>
    <row r="9" spans="1:4" ht="37.5" customHeight="1" x14ac:dyDescent="0.25">
      <c r="A9" s="108" t="s">
        <v>82</v>
      </c>
      <c r="B9" s="31">
        <f>SUM(B3:B8)</f>
        <v>84</v>
      </c>
      <c r="C9" s="31">
        <f>SUM(C3:C8)</f>
        <v>84</v>
      </c>
      <c r="D9" s="31">
        <f>SUM(D3:D8)</f>
        <v>4154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</vt:i4>
      </vt:variant>
    </vt:vector>
  </HeadingPairs>
  <TitlesOfParts>
    <vt:vector size="25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 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7 '!_GoBack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Gleb Samusev</cp:lastModifiedBy>
  <cp:lastPrinted>2020-05-29T04:59:01Z</cp:lastPrinted>
  <dcterms:created xsi:type="dcterms:W3CDTF">2013-11-25T08:04:18Z</dcterms:created>
  <dcterms:modified xsi:type="dcterms:W3CDTF">2024-09-04T09:50:13Z</dcterms:modified>
</cp:coreProperties>
</file>