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-120" yWindow="-120" windowWidth="29040" windowHeight="15840" tabRatio="715" firstSheet="12" activeTab="19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  <definedName name="_xlnm.Print_Area" localSheetId="5">'Раздел 3'!$A$1:$G$8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9" l="1"/>
  <c r="E3" i="29" l="1"/>
  <c r="C9" i="32"/>
  <c r="C8" i="32"/>
  <c r="B19" i="30" l="1"/>
  <c r="B10" i="35" l="1"/>
  <c r="C5" i="9"/>
  <c r="L108" i="33"/>
  <c r="D96" i="33"/>
  <c r="C96" i="33"/>
  <c r="D5" i="33" l="1"/>
  <c r="C16" i="32" l="1"/>
  <c r="C15" i="32"/>
  <c r="C14" i="32"/>
  <c r="C13" i="32"/>
  <c r="C12" i="32"/>
  <c r="C11" i="32"/>
  <c r="C7" i="32"/>
  <c r="C6" i="32"/>
  <c r="C5" i="32"/>
  <c r="C4" i="32"/>
  <c r="I5" i="9" l="1"/>
  <c r="B5" i="9" l="1"/>
  <c r="B10" i="32" l="1"/>
  <c r="B3" i="32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H112" i="33"/>
  <c r="G112" i="33"/>
  <c r="G107" i="33" s="1"/>
  <c r="D112" i="33"/>
  <c r="C112" i="33"/>
  <c r="K108" i="33"/>
  <c r="J108" i="33"/>
  <c r="I108" i="33"/>
  <c r="H108" i="33"/>
  <c r="H107" i="33" s="1"/>
  <c r="G108" i="33"/>
  <c r="D108" i="33"/>
  <c r="D107" i="33" s="1"/>
  <c r="C108" i="33"/>
  <c r="J107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H91" i="33" s="1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H75" i="33" s="1"/>
  <c r="G76" i="33"/>
  <c r="D76" i="33"/>
  <c r="C76" i="33"/>
  <c r="C75" i="33" s="1"/>
  <c r="L75" i="33"/>
  <c r="K75" i="33"/>
  <c r="J75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I61" i="33" s="1"/>
  <c r="H62" i="33"/>
  <c r="H61" i="33" s="1"/>
  <c r="G62" i="33"/>
  <c r="G61" i="33" s="1"/>
  <c r="D62" i="33"/>
  <c r="C62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K47" i="33" s="1"/>
  <c r="J48" i="33"/>
  <c r="I48" i="33"/>
  <c r="I47" i="33" s="1"/>
  <c r="H48" i="33"/>
  <c r="H47" i="33" s="1"/>
  <c r="G48" i="33"/>
  <c r="D48" i="33"/>
  <c r="C48" i="33"/>
  <c r="C47" i="33" s="1"/>
  <c r="J47" i="33"/>
  <c r="G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12" i="33"/>
  <c r="D4" i="33" s="1"/>
  <c r="C12" i="33"/>
  <c r="L5" i="33"/>
  <c r="K5" i="33"/>
  <c r="J5" i="33"/>
  <c r="J4" i="33" s="1"/>
  <c r="I5" i="33"/>
  <c r="I4" i="33" s="1"/>
  <c r="H5" i="33"/>
  <c r="G5" i="33"/>
  <c r="G4" i="33" s="1"/>
  <c r="C5" i="33"/>
  <c r="I107" i="33" l="1"/>
  <c r="G75" i="33"/>
  <c r="D75" i="33"/>
  <c r="G91" i="33"/>
  <c r="K91" i="33"/>
  <c r="D91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<sst xmlns="http://schemas.openxmlformats.org/spreadsheetml/2006/main" count="680" uniqueCount="517">
  <si>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</si>
  <si>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</si>
  <si>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</si>
  <si>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</si>
  <si>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</si>
  <si>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</si>
  <si>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</si>
  <si>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</si>
  <si>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</si>
  <si>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</si>
  <si>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</si>
  <si>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</si>
  <si>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</si>
  <si>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</si>
  <si>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</si>
  <si>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</si>
  <si>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</si>
  <si>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</si>
  <si>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</si>
  <si>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</si>
  <si>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</si>
  <si>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</si>
  <si>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</si>
  <si>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</si>
  <si>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</si>
  <si>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</si>
  <si>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</si>
  <si>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</si>
  <si>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</si>
  <si>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</si>
  <si>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</si>
  <si>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</si>
  <si>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</si>
  <si>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</si>
  <si>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</si>
  <si>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</si>
  <si>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</si>
  <si>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</si>
  <si>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</si>
  <si>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</si>
  <si>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</si>
  <si>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</si>
  <si>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</si>
  <si>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</si>
  <si>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</si>
  <si>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</si>
  <si>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</si>
  <si>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</si>
  <si>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</si>
  <si>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</si>
  <si>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</si>
  <si>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</si>
  <si>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</si>
  <si>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</si>
  <si>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</si>
  <si>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</si>
  <si>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</si>
  <si>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</si>
  <si>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</si>
  <si>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</si>
  <si>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</si>
  <si>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</si>
  <si>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</si>
  <si>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</si>
  <si>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</si>
  <si>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</si>
  <si>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</si>
  <si>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</si>
  <si>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</si>
  <si>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</si>
  <si>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</si>
  <si>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</si>
  <si>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</si>
  <si>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</si>
  <si>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</si>
  <si>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</si>
  <si>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</si>
  <si>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</si>
  <si>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</si>
  <si>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</si>
  <si>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</si>
  <si>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</si>
  <si>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</si>
  <si>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</si>
  <si>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</si>
  <si>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</si>
  <si>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</si>
  <si>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</si>
  <si>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</si>
  <si>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</si>
  <si>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</si>
  <si>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</si>
  <si>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</si>
  <si>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</si>
  <si>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</si>
  <si>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</si>
  <si>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</si>
  <si>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</si>
  <si>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</si>
  <si>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</si>
  <si>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</si>
  <si>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</si>
  <si>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</si>
  <si>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</si>
  <si>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</si>
  <si>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</si>
  <si>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</si>
  <si>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</si>
  <si>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</si>
  <si>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</si>
  <si>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</si>
  <si>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</si>
  <si>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</si>
  <si>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</si>
  <si>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</si>
  <si>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</si>
  <si>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</si>
  <si>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</si>
  <si>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</si>
  <si>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</si>
  <si>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</si>
  <si>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</si>
  <si>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</si>
  <si>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</si>
  <si>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</si>
  <si>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</si>
  <si>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</si>
  <si>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</si>
  <si>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</si>
  <si>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</si>
  <si>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</si>
  <si>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</si>
  <si>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</si>
  <si>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</si>
  <si>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</si>
  <si>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</si>
  <si>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</si>
  <si>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</si>
  <si>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</si>
  <si>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</si>
  <si>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</si>
  <si>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</si>
  <si>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</si>
  <si>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</si>
  <si>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</si>
  <si>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</si>
  <si>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</si>
  <si>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</si>
  <si>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</si>
  <si>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</si>
  <si>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</si>
  <si>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</si>
  <si>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</si>
  <si>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</si>
  <si>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</si>
  <si>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</si>
  <si>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</si>
  <si>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</si>
  <si>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</si>
  <si>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</si>
  <si>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</si>
  <si>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</si>
  <si>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</si>
  <si>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</si>
  <si>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</si>
  <si>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</si>
  <si>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</si>
  <si>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</si>
  <si>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</si>
  <si>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</si>
  <si>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</si>
  <si>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</si>
  <si>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</si>
  <si>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</si>
  <si>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</si>
  <si>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</si>
  <si>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</si>
  <si>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</si>
  <si>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</si>
  <si>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</si>
  <si>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</si>
  <si>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</si>
  <si>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</si>
  <si>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</si>
  <si>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</si>
  <si>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</si>
  <si>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</si>
  <si>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</si>
  <si>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</si>
  <si>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</si>
  <si>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</si>
  <si>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</si>
  <si>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</si>
  <si>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</si>
  <si>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</si>
  <si>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</si>
  <si>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</si>
  <si>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</si>
  <si>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</si>
  <si>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</si>
  <si>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</si>
  <si>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</si>
  <si>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</si>
  <si>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</si>
  <si>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</si>
  <si>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</si>
  <si>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</si>
  <si>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</si>
  <si>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</si>
  <si>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</si>
  <si>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</si>
  <si>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</si>
  <si>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</si>
  <si>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</si>
  <si>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</si>
  <si>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</si>
  <si>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</si>
  <si>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</si>
  <si>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</si>
  <si>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</si>
  <si>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</si>
  <si>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</si>
  <si>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</si>
  <si>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</si>
  <si>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</si>
  <si>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</si>
  <si>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</si>
  <si>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</si>
  <si>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</si>
  <si>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</si>
  <si>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</si>
  <si>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</si>
  <si>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</si>
  <si>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</si>
  <si>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</si>
  <si>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</si>
  <si>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</si>
  <si>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</si>
  <si>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</si>
  <si>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</si>
  <si>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</si>
  <si>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</si>
  <si>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</si>
  <si>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</si>
  <si>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</si>
  <si>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</si>
  <si>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</si>
  <si>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</si>
  <si>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</si>
  <si>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</si>
  <si>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</si>
  <si>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</si>
  <si>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</si>
  <si>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</si>
  <si>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</si>
  <si>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</si>
  <si>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</si>
  <si>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</si>
  <si>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</si>
  <si>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</si>
  <si>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</si>
  <si>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</si>
  <si>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</si>
  <si>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</si>
  <si>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</si>
  <si>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</si>
  <si>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</si>
  <si>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</si>
  <si>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</si>
  <si>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</si>
  <si>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</si>
  <si>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</si>
  <si>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</si>
  <si>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</si>
  <si>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</si>
  <si>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Возраст</t>
  </si>
  <si>
    <t>Аккаунт на видеохостинге RUTUBE</t>
  </si>
  <si>
    <t>Группа в социальной сети Ok.ru</t>
  </si>
  <si>
    <t>муниципального бюджетного учреждения города Новосибирска "Центр молодежных инициатив "Пионер"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</si>
  <si>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</si>
  <si>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Алексеева Юлия Федоровна</t>
  </si>
  <si>
    <t xml:space="preserve">Головное учреждение "Пионер":  
ПН - ЧТ: 9.00 - 17.45 ПТ: 9.00 - 16.30 Обед: 12.30 - 13.00 СБ - ВС - выходной                                                                                                                                                                                                 Отдел развития студенческой молодежи: 
ПН - ЧТ: 9.00 - 18.00 ПТ: 9.00 - 17.00 Обед: 12.00 - 13.00 СБ - ВС - выходной
Ресурсный центр развития добровольчества:
ПН - ЧТ: 9.00 - 18.00 ПТ: 9.00 - 17.00 Обед: 12.00 - 13.00 СБ - ВС - выходной                                                                                                                                                                                                                                     </t>
  </si>
  <si>
    <t>Муниципальное бюджетное учреждение  города Новосибирска "Центр молодежных инициатив "Пионер" (МБУ ЦМИ "Пионер") 21.11.2016</t>
  </si>
  <si>
    <t>630132, г. Новосибирск, ул. Трудовая, 3                                                                                           e-mail: pioner-nsk2011@yandex.ru  тел. 209-23-31                                                                                 страница на портале тымолод.рф: https://www.timolod.ru/organization/molodezhnye-tsentry/pioner/</t>
  </si>
  <si>
    <t>Проект для юмористического сообщества "Закулиска"</t>
  </si>
  <si>
    <t>Март-ноябрь</t>
  </si>
  <si>
    <t xml:space="preserve">от 16 до 35 лет </t>
  </si>
  <si>
    <t>Лига КВН города Новосибирска</t>
  </si>
  <si>
    <t>Городская школа КВН</t>
  </si>
  <si>
    <t>Курс лингвистической прокачки "Ты можешь!"</t>
  </si>
  <si>
    <t>Конкурс социально значимых проектов в молодежной среде "Парад идей"</t>
  </si>
  <si>
    <t>Городской творческий конкурс-фестиваль "Звездные имена Новосибирска"</t>
  </si>
  <si>
    <t>Праздничная молодежная площадка в День города</t>
  </si>
  <si>
    <t>Научно-практическая конференция сферы молодежной политики</t>
  </si>
  <si>
    <t>Развитие инфраструктуры, кадрового потенциала  и информационно-аналитического   обеспечения муниципальной молодёжной политики</t>
  </si>
  <si>
    <t>Конкурс молодежной премии "Признание года"</t>
  </si>
  <si>
    <t>Торжественная церемония вручения стипендий мэрии города Новосибирска</t>
  </si>
  <si>
    <t>Подведение итогов деятельности учреждений сферы муниципальной молодежной политики города Новосибирска</t>
  </si>
  <si>
    <t>от 16 до 70 лет</t>
  </si>
  <si>
    <t>от 16 до 35 лет</t>
  </si>
  <si>
    <t>от 18 до 35 лет</t>
  </si>
  <si>
    <t>от 5 до 35 лет</t>
  </si>
  <si>
    <t>от 18 до 60 лет</t>
  </si>
  <si>
    <t>от 18 лет</t>
  </si>
  <si>
    <t>Проект "Штаб студенческих отрядов"</t>
  </si>
  <si>
    <t>Штаб студенческих отрядов</t>
  </si>
  <si>
    <t>долгосрочный, круглогодичный</t>
  </si>
  <si>
    <t>Всероссийская патриотическая акция "Снежный десант - Новосибирск"</t>
  </si>
  <si>
    <t>Летняя спартакиада студенческих отрядов</t>
  </si>
  <si>
    <t>10.09.2022 - 11.09.2022</t>
  </si>
  <si>
    <t xml:space="preserve">г. Бердск, Образовательный парк им. О.Кошевого </t>
  </si>
  <si>
    <t>Слет-фестиваль студенческих отрядов "Весенний старт"</t>
  </si>
  <si>
    <t>14.05.2022-15.05.2022</t>
  </si>
  <si>
    <t>г. Бердск, ДООЛ им. О.Кошевого</t>
  </si>
  <si>
    <t>Обучающая программа "Лидер СО"</t>
  </si>
  <si>
    <t>02.12.2022-04.12.2022</t>
  </si>
  <si>
    <t>Социальная акция "Память"</t>
  </si>
  <si>
    <t>Молодежная акция "Свеча памяти"</t>
  </si>
  <si>
    <t>Торжественное закрытие трудового семестра студенческих отрядов</t>
  </si>
  <si>
    <t>Спартакиада студенческих отрядов Сибирского федерального округа</t>
  </si>
  <si>
    <t>16.09.2022-18.09.2022</t>
  </si>
  <si>
    <t>г. Бараул</t>
  </si>
  <si>
    <t>https://vk.com/wall-3275082_27871</t>
  </si>
  <si>
    <t>Окружная медиашкола студенческих отрядов Сибирского федерального округа «СибФОМедиа».</t>
  </si>
  <si>
    <t>Окружной форум рабочих профессий «Труд-Крут»</t>
  </si>
  <si>
    <t>08.10.2022-10.10.2022</t>
  </si>
  <si>
    <t>г. Омск</t>
  </si>
  <si>
    <t>X окружной слёт "Труд-Крут"</t>
  </si>
  <si>
    <t>27.05.2022-29.05.2022</t>
  </si>
  <si>
    <t>Школа подготовки инструкторов поездных студенческих бригад</t>
  </si>
  <si>
    <t>01.04.2022-03.04.2022</t>
  </si>
  <si>
    <t>https://vk.com/vsop_rso?w=wall-124447769_8636</t>
  </si>
  <si>
    <t>Всероссийская школа руководителей штабов трудовых проектов студенческих отрядов</t>
  </si>
  <si>
    <t>21.04.2022-24.04.2022</t>
  </si>
  <si>
    <t>г. Москва</t>
  </si>
  <si>
    <t>VIII школа командиров студенческих строительных отрядов</t>
  </si>
  <si>
    <t>18.05.2022-20.05.2022</t>
  </si>
  <si>
    <t>https://vk.com/wall-3275082_26884</t>
  </si>
  <si>
    <t>Всероссийский студенческий медицинский отряд "Академия"</t>
  </si>
  <si>
    <t>13.07.2022-25.08.2022</t>
  </si>
  <si>
    <t>г.Новосибирск</t>
  </si>
  <si>
    <t>https://vk.com/vsmo_academy</t>
  </si>
  <si>
    <t>VIII Отраслевой слет студенческих отрядов атомной отрасли</t>
  </si>
  <si>
    <t>05.10.2022-09.10.2022</t>
  </si>
  <si>
    <t>г. Казань</t>
  </si>
  <si>
    <t>https://vk.com/wall-353000_79712</t>
  </si>
  <si>
    <t>Всероссийский форум СПО</t>
  </si>
  <si>
    <t>Сукко, Краснодарский край</t>
  </si>
  <si>
    <t>Всероссийский слет студенческих отрядов проводников</t>
  </si>
  <si>
    <t>27.10.2022-29.10.2022</t>
  </si>
  <si>
    <t>организаторы</t>
  </si>
  <si>
    <t>Городской штаб добровольцев</t>
  </si>
  <si>
    <t xml:space="preserve">от 14 до 35 лет </t>
  </si>
  <si>
    <t>Выезд актива Городского штаба добровольцев</t>
  </si>
  <si>
    <t>Бердский тупик, пляж "Звезда", площадка Team works</t>
  </si>
  <si>
    <t>от 16 до 35</t>
  </si>
  <si>
    <t>г. Бердск, Образовательный парк им. О.Кошевого</t>
  </si>
  <si>
    <t xml:space="preserve">Слет добровольческих объединений </t>
  </si>
  <si>
    <t>21.10.2022-22.10.2022</t>
  </si>
  <si>
    <t>от 14 до 35 лет</t>
  </si>
  <si>
    <t>Торжественное открытие трудового проекта "Всероссийский студенческий медицинский отряд "Академия"</t>
  </si>
  <si>
    <t xml:space="preserve">Содействие формирования спортивного образа жизни среди молодежи </t>
  </si>
  <si>
    <t>Фестиваль "Мир, в котором я живу"</t>
  </si>
  <si>
    <t>Форум "БлагоДари"</t>
  </si>
  <si>
    <t>Конкурс-премия журналистского мастерства "Пиши - снимай"</t>
  </si>
  <si>
    <t>Практический курс по мультимедийной журналистике "Я в медиа"</t>
  </si>
  <si>
    <t>от 14 до 18 лет</t>
  </si>
  <si>
    <t>Практическая мастерская социально значимых проектов "От идеи к реализации"</t>
  </si>
  <si>
    <t>Новосибирский государственный педагогический университет, ИКиМП, направление "Организация работы с молодежью", 5 курс</t>
  </si>
  <si>
    <t>Новосибирский национальный исследовательский государственный университет, Гуманитарный институт, направление "Журналистика", 2 курс</t>
  </si>
  <si>
    <t>Новосибирский государственный педагогический университет, ИКиМП, направление "Организация работы с молодежью", 4 курс</t>
  </si>
  <si>
    <t>Диплом лауреата 3 степени в номинации «Событийное добровольчество»</t>
  </si>
  <si>
    <t xml:space="preserve"> IV Региональный конкурс в сфере добровольчества «Доброе сердце Новосибирска»</t>
  </si>
  <si>
    <t>https://vk.com/wall-1439499_10229</t>
  </si>
  <si>
    <t>Курс для специалистов по работе с молодежью Новосибирской области "Основы проектного управления" (144 часа)</t>
  </si>
  <si>
    <t xml:space="preserve">Корпоративный университет молодежной работы Новосибирской области
https://vk.com/corporate_university?w=wall-193091950_789
</t>
  </si>
  <si>
    <t>Проверка знаний требований охраны труда по программе для руководителей и специалистов (40 час.)</t>
  </si>
  <si>
    <r>
      <t xml:space="preserve">Автономная некоммерческая организация «Новосибирский областной центр охраны труда» </t>
    </r>
    <r>
      <rPr>
        <sz val="14"/>
        <color theme="3" tint="0.39997558519241921"/>
        <rFont val="Times New Roman"/>
        <family val="1"/>
        <charset val="204"/>
      </rPr>
      <t xml:space="preserve">http://nocot.ru/obuchenie/obuchenie-ohrana-truda/ </t>
    </r>
  </si>
  <si>
    <t>Молодежный образовательный форум "Алтай. Территория развития"</t>
  </si>
  <si>
    <t>http://atrsib.ru/2022-2/</t>
  </si>
  <si>
    <t>Форум молодых деятелей культуры и искусств "Таврида.Арт" (образовательный заезд "В движении")</t>
  </si>
  <si>
    <t xml:space="preserve">https://programm.tavrida.art/vdvizheniiitog
</t>
  </si>
  <si>
    <t>1 место</t>
  </si>
  <si>
    <t>26.05.2022 -26.06.2022</t>
  </si>
  <si>
    <t>https://timolod.ru/media/news/novosibirskaya-assotsiatsiya-detskikh-obedineniy-obyavila-konkurs-na-luchshiy-videorolik-/</t>
  </si>
  <si>
    <t xml:space="preserve">https://xn--80aqlffcr.xn--p1ai/novosti/obyavleny-rezultaty-konkursa-mediapokolenie/
</t>
  </si>
  <si>
    <t>1 место в номинации "Лучший видеоролик"
2 место в номинации "Медиаредакция"</t>
  </si>
  <si>
    <t>Региональный молодых журналистов и медиаредакций "Медиапоколение"</t>
  </si>
  <si>
    <t>20.05.2022-12.07.2022</t>
  </si>
  <si>
    <t>Всероссийский молодежный форум «Машук-2022»</t>
  </si>
  <si>
    <t>https://mashuk.info/</t>
  </si>
  <si>
    <t>Добро.Конференция</t>
  </si>
  <si>
    <t>16 - 17.09.2022</t>
  </si>
  <si>
    <t xml:space="preserve">https://conference.dobro.ru/
</t>
  </si>
  <si>
    <t>Межрегиональный сводный студенческий сервисный отряд "Ялта"</t>
  </si>
  <si>
    <t>25.07.2022-20.09.2022</t>
  </si>
  <si>
    <t>г. Ялта, республика Крым</t>
  </si>
  <si>
    <t>https://vk.com/ssservo_yalta?w=wall-121491055_7126</t>
  </si>
  <si>
    <t>Студенческий сервисный отряд "Гарант" (СГУПС) - 2 место по производственным показателям</t>
  </si>
  <si>
    <t>Делегация Новосибирской области - 1 место по перетягиванию каната</t>
  </si>
  <si>
    <t>г. Новосибирск</t>
  </si>
  <si>
    <t>Всероссийская студенческая стройка «Мирный атом – Норильск»</t>
  </si>
  <si>
    <t>17.07.2022-28.08.2022</t>
  </si>
  <si>
    <t xml:space="preserve">г. Норильск, Красноярский край </t>
  </si>
  <si>
    <t>https://vk.com/vss_norilsk?w=wall-205213240_2400</t>
  </si>
  <si>
    <t>Студенческий строительный отряд «Сибстриновец» (НГАСУ) - 1 место по комиссарской деятельности, 3 место по совокупности показателей</t>
  </si>
  <si>
    <t>Всероссийская студенческая стройка «Мирный атом - МБИР»</t>
  </si>
  <si>
    <t>10.07.2022-30.08.2022</t>
  </si>
  <si>
    <t>г.Димитровград, Ульяновская область</t>
  </si>
  <si>
    <t>https://vk.com/wall-205151323_1914</t>
  </si>
  <si>
    <t>Студенческий строительный отряд «Каскад» (НГАСУ) - 1 место по производственной деятельности</t>
  </si>
  <si>
    <t>Всероссийский студенческий сервисный отряд «Мрия»</t>
  </si>
  <si>
    <t>11.07.2022-15.09.2022</t>
  </si>
  <si>
    <t>с. Оползневое, республика Крым</t>
  </si>
  <si>
    <t>https://vk.com/vssservo_mriya?w=wall-196436516_3538</t>
  </si>
  <si>
    <t>Студенческий сервисный отряд «СибирьСервис»(СИУ РАНХиГС) - 2 место по производственной деятельности</t>
  </si>
  <si>
    <t>Всероссийский студенческий медицинский отряд «Академия»</t>
  </si>
  <si>
    <t>https://vk.com/vsmo_academy?w=wall-182666374_1067</t>
  </si>
  <si>
    <t xml:space="preserve">Студенческий медицинский отряд «Обезболь» (НГМУ) - 1 место по совокупности показателей
Студенческий медицинский отряд  «Махаон» (НГМУ) - 3 место по совокупности показателей
</t>
  </si>
  <si>
    <t>Всероссийский сельскохозяйственный трудовой проект «Агроном-Сад»</t>
  </si>
  <si>
    <t>04.08.2022-28.09.2022</t>
  </si>
  <si>
    <t>Липецкая область</t>
  </si>
  <si>
    <t>Студенческий сельскохозяйственный отряд «Летний сад» (НГАУ) - 1 место по производственной деятельности</t>
  </si>
  <si>
    <t>Всероссийский трудовой проект СОП г. Москва</t>
  </si>
  <si>
    <t>24.06.2022-30.08.2022</t>
  </si>
  <si>
    <t>г.  Москва</t>
  </si>
  <si>
    <t xml:space="preserve">Студенческий отряд проводников "Атланты" (СГУПС) - 1 место по производственным показателям,
Лучший командир - Земцова Регина
</t>
  </si>
  <si>
    <t>Всероссийский трудовой проект СОП г. Санкт-Петербург</t>
  </si>
  <si>
    <t>г. Санкт-Петербург</t>
  </si>
  <si>
    <t>Студенческий отряд проводников "Улетный транспорт"  (СГУПС) - лучший комиссар - Парабина Алина, 
Студенческий отряд проводников "Азарт" (НГТУ) - Лучший боец - Жакупова Ульяна</t>
  </si>
  <si>
    <t>1 место в номинации «Художественное слово», 2 место в номинации «Видеоролик», 3 место в номинации «Авторская песня»</t>
  </si>
  <si>
    <t>Международная студенческая стройка «Север»</t>
  </si>
  <si>
    <t>16.07.2022-01.09.2022</t>
  </si>
  <si>
    <t>Республика Саха (Якутия), Чаяндинское НГКМ</t>
  </si>
  <si>
    <t>https://vk.com/wall-148379644_2844</t>
  </si>
  <si>
    <t xml:space="preserve">Студенческий строительный отряд «Сибиряк» (НГУЭУ) - 1 место по комиссарской деятельности
Студенческий строительный отряд  «Ермак» (НГАУ) - Лучший командир МСС «Север» - Егор Савельев 
</t>
  </si>
  <si>
    <t>Окружной форум добровольцев Дальневосточного и Сибирского федеральных округов</t>
  </si>
  <si>
    <t>20-23.09.2022</t>
  </si>
  <si>
    <t>г. Владивосток</t>
  </si>
  <si>
    <t>https://dobro.press/blogi/okruzhnoi-forum-dobrovoltsev-sibirskogo-i-dalnevostochnogo-federalnyh-okrugov</t>
  </si>
  <si>
    <t>В форуме принял участие 1 сотрудник</t>
  </si>
  <si>
    <t>Форум молодежи ProРегион</t>
  </si>
  <si>
    <t>06 - 09.09.2022</t>
  </si>
  <si>
    <t>https://xn--80aqlffcr.xn--p1ai/proekti/proregion/</t>
  </si>
  <si>
    <t>Коворкинг для волонтеров "Нужное место"</t>
  </si>
  <si>
    <t>XII зимняя спартакиада студенческих отрядов</t>
  </si>
  <si>
    <t>Краткосрочный
24.02.2022 -09.04.2022</t>
  </si>
  <si>
    <t>Апрель - октябрь</t>
  </si>
  <si>
    <t>https://timolod.ru/</t>
  </si>
  <si>
    <t>https://timolod.ru/organization/molodezhnye-tsentry/pioner/</t>
  </si>
  <si>
    <t>https://vk.com/ti_molod</t>
  </si>
  <si>
    <t>https://vk.com/nskpioner</t>
  </si>
  <si>
    <t>https://t.me/timolod</t>
  </si>
  <si>
    <t>Волонтерский образовательный Лагерь «54.VOL»</t>
  </si>
  <si>
    <t>28 - 30.04.2022</t>
  </si>
  <si>
    <t>Приняли участие 2 сотрудника</t>
  </si>
  <si>
    <t>https://vk.com/54vol</t>
  </si>
  <si>
    <t>г. Барнаул</t>
  </si>
  <si>
    <t xml:space="preserve">https://vk.com/nro_mooo_rso?w=wall-3275082_28262
</t>
  </si>
  <si>
    <t xml:space="preserve">https://vk.com/spo_rso
</t>
  </si>
  <si>
    <t xml:space="preserve">https://vk.com/rso_agronomsad?w=wall-197515167_2593
</t>
  </si>
  <si>
    <t xml:space="preserve">https://vk.com/wall-3275082_26372
</t>
  </si>
  <si>
    <t xml:space="preserve">https://vk.com/wall-3275082_28037
</t>
  </si>
  <si>
    <t xml:space="preserve">https://vk.com/wall-3275082_27871
</t>
  </si>
  <si>
    <t xml:space="preserve">https://vk.com/wall-3275082_26998
</t>
  </si>
  <si>
    <t>Курс ГО и ЧС по программе "Руководители организации"</t>
  </si>
  <si>
    <t xml:space="preserve">Курс ГО и ЧС по программе «Уполномоченные по ГО и ЧС» </t>
  </si>
  <si>
    <t>МБУ ЦМИ "Пионер"</t>
  </si>
  <si>
    <t>Алексеева Ю.Ф.</t>
  </si>
  <si>
    <t>Спартакиада добровольческих объединений города Новосибирска</t>
  </si>
  <si>
    <t xml:space="preserve">Приняли участие 2 сотрудника. </t>
  </si>
  <si>
    <t>Приняли участие 5 представителей Новосибирской области</t>
  </si>
  <si>
    <t>Приняли участие 4 представителя Новосибирской области</t>
  </si>
  <si>
    <t>Принял участие 1 представитель Новосибирской области</t>
  </si>
  <si>
    <t>Приняли участие 14 представителей Новосибирской области. Делегация Новосибирской области - 1 место в конкурсе "Визитная карточка региона"</t>
  </si>
  <si>
    <t>Приняли участие 4 представителя Новосибирской области. Студенческий педагогический отряд "Сердце Сибири" (НГПУ) - 3 место среди студенческих педагогических отрядов СибФО по направлению "Вожатый ДОЛ"</t>
  </si>
  <si>
    <t>Приняли участие 7 представителей Новосибирской области</t>
  </si>
  <si>
    <t>Приняли участие 8 представителей Новосибирской области, в том числе 1 сотрудник</t>
  </si>
  <si>
    <t>Приняли участие 3 представителя Новосибирской области</t>
  </si>
  <si>
    <t>Головное помещение: 
МБУ ЦМИ "Пионер": ул. Трудовая, 3 - помещение на 3 этаже
Структурные подразделения учреждения:  
Отдел развития студенческой молодежи: ул. Ленина, 32 - помещение в цокольном этаже жилого дома
Ресурсный центр развития добровольчества: ул. Фрунзе, 53 - помещение на 1 этаже жилого дома</t>
  </si>
  <si>
    <t>Головное учреждение "Пионер" - 9 + 2 конференц-зала                                                                                                    Отдел развития студенческой молодежи - 7 + 1 конференц-зал
Ресурсный центр развития добровольчества - 4 + 1 конференц-зал
Итого: 24</t>
  </si>
  <si>
    <t>VI Всероссийская научно-практическая конференция памяти почетного работника сферы молодежной политики Российской Федерации В.А.Канаяна "МОЛОДЕЖЬ И ОБЩЕСТВО: ДИАЛОГ КУЛЬТУР И ПОКОЛЕНИЙ"</t>
  </si>
  <si>
    <t>09.06.2022 - 10.06.2022</t>
  </si>
  <si>
    <t>https://xn--d1ancibu7d.xn--p1ai/media/news/delegatsiya-iz-novosibirska-posetila-nauchno-prakticheskuyu-konferentsiyu-molodezh-i-obshchestvo-dia/</t>
  </si>
  <si>
    <t>1 специалист принял участие. Доклад опубликован в сборнике статей и тезисов докладов https://www.elibrary.ru/item.asp?id=49189465</t>
  </si>
  <si>
    <t xml:space="preserve"> Участие в Форумной кампании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</si>
  <si>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Студенческие  отряды</t>
  </si>
  <si>
    <t>Торжественный митинг, посвященный празднованию  Победы в Великой Отечественной войне</t>
  </si>
  <si>
    <t xml:space="preserve">Производственная </t>
  </si>
  <si>
    <t xml:space="preserve">МКУ "Служба аварийно-спасательных работ и гражданской защиты" 
https://novo-sibirsk.ru/dep/emergency/structure/emergency-rescue/
</t>
  </si>
  <si>
    <t xml:space="preserve">МКУ "Служба аварийно-спасательных работ и гражданской защиты" 
https://novo-sibirsk.ru/dep/emergency/structure/emergency-rescue/
</t>
  </si>
  <si>
    <t xml:space="preserve">АНО ДПО «Институт молодёжи» http://youth.institute/directormc
</t>
  </si>
  <si>
    <t>Программа профессиональной переподготовки «Директор молодёжного центра: технологии управления и развития» (42 час.)</t>
  </si>
  <si>
    <t xml:space="preserve">Негосударственное образовательное частное учреждение высшего образования "Московский финансово-промышленный университет "Синергия"  (образовательный проект Росмолодежи "Импульс")
https://impuls-rosmol.ru/
</t>
  </si>
  <si>
    <t>Составление стратегии развития молодежной политики</t>
  </si>
  <si>
    <t>Эффективные стратегии саморазвития</t>
  </si>
  <si>
    <t>Организация методической работы в учреждении молодёжной политики</t>
  </si>
  <si>
    <t>АНО ДПО «Институт молодёжи»
http://youth.institute/metod</t>
  </si>
  <si>
    <t>Проект "Городской штаб добровольцев"</t>
  </si>
  <si>
    <t xml:space="preserve">Площадь по структурным подразделениям:                                                                                  Головное учреждение "Пионер" - 1769,5 кв.м.                                                                          Отдел развития студенческой молодежи - 183,5 кв.м.  
Ресурсный центр развития добровольчества - 228,5 кв.м.                                                                                                                                                                                 Итого: 2181,5 кв.м.
</t>
  </si>
  <si>
    <t>Площадь по структурным подразделениям:                                                                                   Головное учреждение "Пионер" - 1769,5 кв.м.                                                                                                                                                                                                    Отдел развития студенческой молодежи - 183,5 кв.м.  
Ресурсный центр развития добровольчества - 228,5                                                                                                                                                                                                                                              Итого: 2181,5 кв.м.</t>
  </si>
  <si>
    <t>Экологический проект "Место добрых дел"</t>
  </si>
  <si>
    <t>Областной конкурс на создание лучшего видеоролика о донорстве «Донор – это звучит гордо»</t>
  </si>
  <si>
    <t>Приняли участие 3 сотрудника, выигран грант на реализацию проекта "Место добрых дел"</t>
  </si>
  <si>
    <t xml:space="preserve">Всероссийский слет студенческих отрядов </t>
  </si>
  <si>
    <t>03.11.2022-06.11.2022</t>
  </si>
  <si>
    <t>г. Кемерово</t>
  </si>
  <si>
    <t xml:space="preserve">Евробуклет об НРО 
Брошюра об итогах года НРО                                      Сборник "Основные итоги реализации муниципальной молодежной политики за 2022 год" </t>
  </si>
  <si>
    <t>2000
100              50</t>
  </si>
  <si>
    <t>Управление изменениями</t>
  </si>
  <si>
    <t xml:space="preserve">Делегация Новосибирского регионального штаба студенческих отрядов заняла 1 место в творческом фестивале в номинации «Художественное слово», 1 место в номинации «Оригинальный жанр», 2 место в номинации «Рэп».
Команда Сибирского федерального округа студенческих отрядов заняла 2 место в Всероссийской спартакиаде в рамках слета.
Общее количество участников от Новосибирской области – 44 человека.
</t>
  </si>
  <si>
    <t xml:space="preserve">https://xn--d1amqcgedd.xn--p1ai/press_sluzhba/3682.html
</t>
  </si>
  <si>
    <t>Курс вводной адаптации молодежных работников</t>
  </si>
  <si>
    <t>Корпоративный университет молодежной работы Новосибирской области
https://vk.com/wall-193091950_737</t>
  </si>
  <si>
    <t>Курс для организаторов муниципальных форумов Новосибирской области</t>
  </si>
  <si>
    <t>Корпоративный университет молодежной работы Новосибирской области
https://vk.com/wall-193091950_891</t>
  </si>
  <si>
    <t>Головное учреждение "Пионер" - 26 чел.                                                                                             Отдел развития студенческой молодежи - 7 чел.
Ресурсный центр развития добровольчества - 7 чел.
Итого: 40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</si>
</sst>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theme="10"/>
      <name val="Times New Roman"/>
      <family val="1"/>
      <charset val="204"/>
    </font>
    <font>
      <sz val="14"/>
      <color theme="3" tint="0.3999755851924192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45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9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9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 applyAlignment="1" applyProtection="1">
      <alignment horizontal="left" vertical="top"/>
      <protection hidden="1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0" fillId="10" borderId="0" xfId="0" applyFill="1"/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3" fillId="0" borderId="5" xfId="0" applyFont="1" applyBorder="1" applyAlignment="1" applyProtection="1">
      <alignment horizontal="left" vertical="top"/>
      <protection hidden="1"/>
    </xf>
    <xf numFmtId="14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4" fillId="0" borderId="1" xfId="1" applyFont="1" applyFill="1" applyBorder="1" applyAlignment="1">
      <alignment horizontal="left" vertical="center"/>
    </xf>
    <xf numFmtId="0" fontId="30" fillId="0" borderId="1" xfId="1" applyBorder="1" applyAlignment="1">
      <alignment horizontal="left" vertical="center"/>
    </xf>
    <xf numFmtId="0" fontId="35" fillId="0" borderId="1" xfId="1" applyFont="1" applyFill="1" applyBorder="1" applyAlignment="1">
      <alignment horizontal="left" vertical="center"/>
    </xf>
    <xf numFmtId="0" fontId="34" fillId="0" borderId="1" xfId="1" applyFont="1" applyFill="1" applyBorder="1"/>
    <xf numFmtId="0" fontId="30" fillId="0" borderId="1" xfId="1" applyBorder="1" applyAlignment="1">
      <alignment horizontal="left" vertical="center" wrapText="1"/>
    </xf>
    <xf numFmtId="0" fontId="30" fillId="0" borderId="1" xfId="1" applyBorder="1" applyAlignment="1">
      <alignment horizontal="left" vertical="top" wrapText="1"/>
    </xf>
    <xf numFmtId="0" fontId="29" fillId="0" borderId="1" xfId="0" applyFont="1" applyBorder="1" applyAlignment="1" applyProtection="1">
      <alignment horizontal="center" vertical="top" wrapText="1"/>
      <protection locked="0"/>
    </xf>
    <xf numFmtId="0" fontId="30" fillId="0" borderId="1" xfId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37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39" fillId="0" borderId="1" xfId="1" applyFont="1" applyBorder="1" applyAlignment="1">
      <alignment horizontal="left" vertical="center"/>
    </xf>
    <xf numFmtId="17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11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2" borderId="6" xfId="0" applyFont="1" applyFill="1" applyBorder="1"/>
    <xf numFmtId="0" fontId="2" fillId="2" borderId="1" xfId="0" applyFont="1" applyFill="1" applyBorder="1" applyAlignment="1">
      <alignment vertical="top" wrapText="1"/>
    </xf>
    <xf numFmtId="0" fontId="3" fillId="2" borderId="22" xfId="0" applyFont="1" applyFill="1" applyBorder="1" applyAlignment="1">
      <alignment horizontal="center" vertical="top"/>
    </xf>
    <xf numFmtId="0" fontId="0" fillId="0" borderId="0" xfId="0"/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30" fillId="0" borderId="0" xfId="1" applyAlignment="1">
      <alignment horizontal="center" wrapText="1"/>
    </xf>
    <xf numFmtId="0" fontId="30" fillId="0" borderId="1" xfId="1" applyBorder="1" applyAlignment="1">
      <alignment horizontal="center" vertical="center" wrapText="1"/>
    </xf>
    <xf numFmtId="0" fontId="30" fillId="0" borderId="1" xfId="1" applyBorder="1" applyAlignment="1" applyProtection="1">
      <alignment horizontal="center" vertical="top" wrapText="1"/>
      <protection locked="0"/>
    </xf>
    <xf numFmtId="0" fontId="2" fillId="2" borderId="7" xfId="0" applyFont="1" applyFill="1" applyBorder="1"/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39" fillId="0" borderId="1" xfId="1" applyFont="1" applyFill="1" applyBorder="1" applyAlignment="1">
      <alignment horizontal="left" vertical="center" wrapText="1"/>
    </xf>
    <xf numFmtId="0" fontId="39" fillId="0" borderId="1" xfId="1" applyFont="1" applyFill="1" applyBorder="1" applyAlignment="1">
      <alignment wrapText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center" vertical="center" wrapText="1"/>
    </xf>
    <xf numFmtId="0" fontId="2" fillId="0" borderId="23" xfId="0" applyFont="1" applyFill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>
      <alignment vertical="top" wrapText="1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vertical="center" wrapText="1"/>
    </xf>
    <xf numFmtId="14" fontId="10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10" fillId="0" borderId="4" xfId="0" applyFont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3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0" fillId="0" borderId="5" xfId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12" borderId="3" xfId="0" applyFont="1" applyFill="1" applyBorder="1" applyAlignment="1" applyProtection="1">
      <alignment horizontal="center" vertical="top" wrapText="1"/>
      <protection locked="0"/>
    </xf>
    <xf numFmtId="0" fontId="2" fillId="12" borderId="3" xfId="0" applyFont="1" applyFill="1" applyBorder="1" applyAlignment="1" applyProtection="1">
      <alignment horizontal="left" vertical="top" wrapText="1"/>
      <protection locked="0"/>
    </xf>
    <xf numFmtId="0" fontId="2" fillId="12" borderId="3" xfId="0" applyFont="1" applyFill="1" applyBorder="1" applyAlignment="1" applyProtection="1">
      <alignment horizontal="center" vertical="top" wrapText="1"/>
      <protection locked="0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vk.com/vsmo_academy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54vol" TargetMode="External"/><Relationship Id="rId13" Type="http://schemas.openxmlformats.org/officeDocument/2006/relationships/hyperlink" Target="https://vk.com/nro_mooo_rso?w=wall-3275082_28262" TargetMode="External"/><Relationship Id="rId18" Type="http://schemas.openxmlformats.org/officeDocument/2006/relationships/hyperlink" Target="https://vk.com/wall-3275082_27871" TargetMode="External"/><Relationship Id="rId3" Type="http://schemas.openxmlformats.org/officeDocument/2006/relationships/hyperlink" Target="https://&#1072;&#1087;&#1084;&#1080;&#1085;&#1089;&#1086;.&#1088;&#1092;/novosti/obyavleny-rezultaty-konkursa-mediapokolenie/" TargetMode="External"/><Relationship Id="rId21" Type="http://schemas.openxmlformats.org/officeDocument/2006/relationships/hyperlink" Target="https://vk.com/nro_mooo_rso?w=wall-3275082_28262" TargetMode="External"/><Relationship Id="rId7" Type="http://schemas.openxmlformats.org/officeDocument/2006/relationships/hyperlink" Target="https://&#1072;&#1087;&#1084;&#1080;&#1085;&#1089;&#1086;.&#1088;&#1092;/proekti/proregion/" TargetMode="External"/><Relationship Id="rId12" Type="http://schemas.openxmlformats.org/officeDocument/2006/relationships/hyperlink" Target="https://vk.com/wall-353000_79712" TargetMode="External"/><Relationship Id="rId17" Type="http://schemas.openxmlformats.org/officeDocument/2006/relationships/hyperlink" Target="https://vk.com/wall-3275082_28037" TargetMode="External"/><Relationship Id="rId2" Type="http://schemas.openxmlformats.org/officeDocument/2006/relationships/hyperlink" Target="https://timolod.ru/media/news/novosibirskaya-assotsiatsiya-detskikh-obedineniy-obyavila-konkurs-na-luchshiy-videorolik-/" TargetMode="External"/><Relationship Id="rId16" Type="http://schemas.openxmlformats.org/officeDocument/2006/relationships/hyperlink" Target="https://vk.com/wall-3275082_26372" TargetMode="External"/><Relationship Id="rId20" Type="http://schemas.openxmlformats.org/officeDocument/2006/relationships/hyperlink" Target="https://vk.com/nro_mooo_rso?w=wall-3275082_28262" TargetMode="External"/><Relationship Id="rId1" Type="http://schemas.openxmlformats.org/officeDocument/2006/relationships/hyperlink" Target="https://vk.com/wall-1439499_10229" TargetMode="External"/><Relationship Id="rId6" Type="http://schemas.openxmlformats.org/officeDocument/2006/relationships/hyperlink" Target="https://dobro.press/blogi/okruzhnoi-forum-dobrovoltsev-sibirskogo-i-dalnevostochnogo-federalnyh-okrugov" TargetMode="External"/><Relationship Id="rId11" Type="http://schemas.openxmlformats.org/officeDocument/2006/relationships/hyperlink" Target="https://vk.com/wall-3275082_26884" TargetMode="External"/><Relationship Id="rId5" Type="http://schemas.openxmlformats.org/officeDocument/2006/relationships/hyperlink" Target="https://vk.com/wall-148379644_2844" TargetMode="External"/><Relationship Id="rId15" Type="http://schemas.openxmlformats.org/officeDocument/2006/relationships/hyperlink" Target="https://vk.com/rso_agronomsad?w=wall-197515167_2593" TargetMode="External"/><Relationship Id="rId23" Type="http://schemas.openxmlformats.org/officeDocument/2006/relationships/printerSettings" Target="../printerSettings/printerSettings12.bin"/><Relationship Id="rId10" Type="http://schemas.openxmlformats.org/officeDocument/2006/relationships/hyperlink" Target="https://vk.com/vsop_rso?w=wall-124447769_8636" TargetMode="External"/><Relationship Id="rId19" Type="http://schemas.openxmlformats.org/officeDocument/2006/relationships/hyperlink" Target="https://vk.com/wall-3275082_26998" TargetMode="External"/><Relationship Id="rId4" Type="http://schemas.openxmlformats.org/officeDocument/2006/relationships/hyperlink" Target="https://conference.dobro.ru/" TargetMode="External"/><Relationship Id="rId9" Type="http://schemas.openxmlformats.org/officeDocument/2006/relationships/hyperlink" Target="https://vk.com/ssservo_yalta?w=wall-121491055_7126" TargetMode="External"/><Relationship Id="rId14" Type="http://schemas.openxmlformats.org/officeDocument/2006/relationships/hyperlink" Target="https://vk.com/spo_rso" TargetMode="External"/><Relationship Id="rId22" Type="http://schemas.openxmlformats.org/officeDocument/2006/relationships/hyperlink" Target="https://&#1090;&#1088;&#1091;&#1076;&#1082;&#1088;&#1091;&#1090;.&#1088;&#1092;/press_sluzhba/3682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ti_molod" TargetMode="External"/><Relationship Id="rId2" Type="http://schemas.openxmlformats.org/officeDocument/2006/relationships/hyperlink" Target="https://timolod.ru/organization/molodezhnye-tsentry/pioner/" TargetMode="External"/><Relationship Id="rId1" Type="http://schemas.openxmlformats.org/officeDocument/2006/relationships/hyperlink" Target="https://timolod.ru/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s://t.me/timolod" TargetMode="External"/><Relationship Id="rId4" Type="http://schemas.openxmlformats.org/officeDocument/2006/relationships/hyperlink" Target="https://vk.com/nskpioner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mashuk.info/" TargetMode="External"/><Relationship Id="rId2" Type="http://schemas.openxmlformats.org/officeDocument/2006/relationships/hyperlink" Target="https://programm.tavrida.art/vdvizheniiitog" TargetMode="External"/><Relationship Id="rId1" Type="http://schemas.openxmlformats.org/officeDocument/2006/relationships/hyperlink" Target="http://atrsib.ru/2022-2/" TargetMode="Externa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A4" zoomScaleNormal="100" zoomScaleSheetLayoutView="100" workbookViewId="0">
      <selection activeCell="A11" sqref="A11:N11"/>
    </sheetView>
  </sheetViews>
  <sheetFormatPr defaultColWidth="9.140625" defaultRowHeight="15" x14ac:dyDescent="0.25"/>
  <cols>
    <col min="1" max="1" width="10.140625" style="37" customWidth="1"/>
    <col min="2" max="2" width="9.140625" style="37"/>
    <col min="3" max="3" width="2.140625" style="37" customWidth="1"/>
    <col min="4" max="7" width="9.140625" style="37"/>
    <col min="8" max="8" width="8.5703125" style="37" customWidth="1"/>
    <col min="9" max="9" width="9.140625" style="37"/>
    <col min="10" max="10" width="9.140625" style="37" customWidth="1"/>
    <col min="11" max="11" width="5.42578125" style="37" customWidth="1"/>
    <col min="12" max="12" width="15.7109375" style="37" customWidth="1"/>
    <col min="13" max="13" width="9.140625" style="37"/>
    <col min="14" max="14" width="20.7109375" style="37" customWidth="1"/>
    <col min="15" max="16384" width="9.140625" style="37"/>
  </cols>
  <sheetData>
    <row r="1" spans="1:14" ht="20.25" x14ac:dyDescent="0.25">
      <c r="A1" s="340" t="s">
        <v>261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2"/>
    </row>
    <row r="2" spans="1:14" ht="38.25" customHeight="1" x14ac:dyDescent="0.25">
      <c r="A2" s="232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233"/>
    </row>
    <row r="3" spans="1:14" ht="19.5" customHeight="1" x14ac:dyDescent="0.25">
      <c r="A3" s="357" t="s">
        <v>198</v>
      </c>
      <c r="B3" s="358"/>
      <c r="C3" s="358"/>
      <c r="D3" s="358"/>
      <c r="E3" s="358"/>
      <c r="F3" s="86"/>
      <c r="G3" s="86"/>
      <c r="H3" s="86"/>
      <c r="I3" s="86"/>
      <c r="J3" s="86"/>
      <c r="K3" s="86"/>
      <c r="L3" s="343"/>
      <c r="M3" s="343"/>
      <c r="N3" s="344"/>
    </row>
    <row r="4" spans="1:14" ht="15.75" x14ac:dyDescent="0.25">
      <c r="A4" s="234" t="s">
        <v>72</v>
      </c>
      <c r="B4" s="356" t="s">
        <v>467</v>
      </c>
      <c r="C4" s="356"/>
      <c r="D4" s="356"/>
      <c r="E4" s="356"/>
      <c r="F4" s="86"/>
      <c r="G4" s="86"/>
      <c r="H4" s="86"/>
      <c r="I4" s="86"/>
      <c r="J4" s="86"/>
      <c r="K4" s="86"/>
      <c r="L4" s="86"/>
      <c r="M4" s="86"/>
      <c r="N4" s="233"/>
    </row>
    <row r="5" spans="1:14" ht="21.75" customHeight="1" x14ac:dyDescent="0.25">
      <c r="A5" s="360"/>
      <c r="B5" s="361"/>
      <c r="C5" s="361"/>
      <c r="D5" s="361"/>
      <c r="E5" s="361"/>
      <c r="F5" s="86"/>
      <c r="G5" s="86"/>
      <c r="H5" s="86"/>
      <c r="I5" s="86"/>
      <c r="J5" s="86"/>
      <c r="K5" s="86"/>
      <c r="L5" s="86"/>
      <c r="M5" s="86"/>
      <c r="N5" s="233"/>
    </row>
    <row r="6" spans="1:14" ht="30.75" customHeight="1" x14ac:dyDescent="0.25">
      <c r="A6" s="359" t="s">
        <v>468</v>
      </c>
      <c r="B6" s="359"/>
      <c r="C6" s="86"/>
      <c r="D6" s="362"/>
      <c r="E6" s="362"/>
      <c r="F6" s="86"/>
      <c r="G6" s="86"/>
      <c r="H6" s="86"/>
      <c r="I6" s="86"/>
      <c r="J6" s="86"/>
      <c r="K6" s="86"/>
      <c r="L6" s="86"/>
      <c r="M6" s="86"/>
      <c r="N6" s="233"/>
    </row>
    <row r="7" spans="1:14" ht="12.75" customHeight="1" x14ac:dyDescent="0.25">
      <c r="A7" s="363" t="s">
        <v>199</v>
      </c>
      <c r="B7" s="364"/>
      <c r="C7" s="86"/>
      <c r="D7" s="338" t="s">
        <v>200</v>
      </c>
      <c r="E7" s="338"/>
      <c r="F7" s="86"/>
      <c r="G7" s="86"/>
      <c r="H7" s="86"/>
      <c r="I7" s="86"/>
      <c r="J7" s="86"/>
      <c r="K7" s="86"/>
      <c r="L7" s="86"/>
      <c r="M7" s="86"/>
      <c r="N7" s="233"/>
    </row>
    <row r="8" spans="1:14" ht="12.75" customHeight="1" x14ac:dyDescent="0.25">
      <c r="A8" s="235"/>
      <c r="B8" s="339" t="s">
        <v>201</v>
      </c>
      <c r="C8" s="339"/>
      <c r="D8" s="339"/>
      <c r="E8" s="104"/>
      <c r="F8" s="86"/>
      <c r="G8" s="86"/>
      <c r="H8" s="86"/>
      <c r="I8" s="86"/>
      <c r="J8" s="86"/>
      <c r="K8" s="86"/>
      <c r="L8" s="86"/>
      <c r="M8" s="86"/>
      <c r="N8" s="233"/>
    </row>
    <row r="9" spans="1:14" ht="101.25" customHeight="1" x14ac:dyDescent="0.25">
      <c r="A9" s="232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233"/>
    </row>
    <row r="10" spans="1:14" ht="18.75" x14ac:dyDescent="0.3">
      <c r="A10" s="346" t="s">
        <v>93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8"/>
    </row>
    <row r="11" spans="1:14" ht="18.75" customHeight="1" x14ac:dyDescent="0.3">
      <c r="A11" s="349" t="s">
        <v>278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1"/>
    </row>
    <row r="12" spans="1:14" x14ac:dyDescent="0.25">
      <c r="A12" s="352" t="s">
        <v>94</v>
      </c>
      <c r="B12" s="353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4"/>
    </row>
    <row r="13" spans="1:14" ht="18.75" x14ac:dyDescent="0.3">
      <c r="A13" s="232"/>
      <c r="B13" s="86"/>
      <c r="C13" s="86"/>
      <c r="D13" s="86"/>
      <c r="E13" s="236" t="s">
        <v>95</v>
      </c>
      <c r="F13" s="345">
        <v>2022</v>
      </c>
      <c r="G13" s="345"/>
      <c r="H13" s="355" t="s">
        <v>96</v>
      </c>
      <c r="I13" s="355"/>
      <c r="J13" s="355"/>
      <c r="K13" s="86"/>
      <c r="L13" s="86"/>
      <c r="M13" s="86"/>
      <c r="N13" s="233"/>
    </row>
    <row r="14" spans="1:14" x14ac:dyDescent="0.25">
      <c r="A14" s="232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233"/>
    </row>
    <row r="15" spans="1:14" x14ac:dyDescent="0.25">
      <c r="A15" s="232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233"/>
    </row>
    <row r="16" spans="1:14" x14ac:dyDescent="0.25">
      <c r="A16" s="23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233"/>
    </row>
    <row r="17" spans="1:14" x14ac:dyDescent="0.25">
      <c r="A17" s="23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233"/>
    </row>
    <row r="18" spans="1:14" x14ac:dyDescent="0.25">
      <c r="A18" s="23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233"/>
    </row>
    <row r="19" spans="1:14" x14ac:dyDescent="0.25">
      <c r="A19" s="232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233"/>
    </row>
    <row r="20" spans="1:14" x14ac:dyDescent="0.25">
      <c r="A20" s="232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233"/>
    </row>
    <row r="21" spans="1:14" x14ac:dyDescent="0.25">
      <c r="A21" s="232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233"/>
    </row>
    <row r="22" spans="1:14" x14ac:dyDescent="0.25">
      <c r="A22" s="232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233"/>
    </row>
    <row r="23" spans="1:14" ht="18.75" x14ac:dyDescent="0.25">
      <c r="A23" s="335" t="s">
        <v>187</v>
      </c>
      <c r="B23" s="336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7"/>
    </row>
    <row r="24" spans="1:14" x14ac:dyDescent="0.25">
      <c r="A24" s="232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233"/>
    </row>
    <row r="25" spans="1:14" x14ac:dyDescent="0.25">
      <c r="A25" s="232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233"/>
    </row>
    <row r="26" spans="1:14" x14ac:dyDescent="0.25">
      <c r="A26" s="232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233"/>
    </row>
    <row r="27" spans="1:14" x14ac:dyDescent="0.25">
      <c r="A27" s="232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233"/>
    </row>
    <row r="28" spans="1:14" x14ac:dyDescent="0.25">
      <c r="A28" s="232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233"/>
    </row>
    <row r="29" spans="1:14" x14ac:dyDescent="0.25">
      <c r="A29" s="237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9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zoomScale="86" zoomScaleNormal="100" zoomScaleSheetLayoutView="86" workbookViewId="0">
      <selection activeCell="B71" sqref="B71:F71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408" t="s">
        <v>239</v>
      </c>
      <c r="B1" s="408"/>
      <c r="C1" s="408"/>
      <c r="D1" s="408"/>
      <c r="E1" s="408"/>
      <c r="F1" s="408"/>
    </row>
    <row r="2" spans="1:6" ht="86.25" customHeight="1" x14ac:dyDescent="0.25">
      <c r="A2" s="26" t="s">
        <v>56</v>
      </c>
      <c r="B2" s="26" t="s">
        <v>117</v>
      </c>
      <c r="C2" s="26" t="s">
        <v>247</v>
      </c>
      <c r="D2" s="248" t="s">
        <v>257</v>
      </c>
      <c r="E2" s="144" t="s">
        <v>245</v>
      </c>
      <c r="F2" s="143" t="s">
        <v>258</v>
      </c>
    </row>
    <row r="3" spans="1:6" ht="18.75" x14ac:dyDescent="0.25">
      <c r="A3" s="131"/>
      <c r="B3" s="132" t="s">
        <v>217</v>
      </c>
      <c r="C3" s="131"/>
      <c r="D3" s="156"/>
      <c r="E3" s="156"/>
      <c r="F3" s="131"/>
    </row>
    <row r="4" spans="1:6" ht="18.75" x14ac:dyDescent="0.3">
      <c r="A4" s="133"/>
      <c r="B4" s="129" t="s">
        <v>55</v>
      </c>
      <c r="C4" s="130"/>
      <c r="D4" s="130"/>
      <c r="E4" s="130"/>
      <c r="F4" s="130"/>
    </row>
    <row r="5" spans="1:6" ht="18.75" x14ac:dyDescent="0.25">
      <c r="A5" s="92">
        <v>1</v>
      </c>
      <c r="B5" s="66"/>
      <c r="C5" s="66"/>
      <c r="D5" s="66"/>
      <c r="E5" s="66"/>
      <c r="F5" s="66"/>
    </row>
    <row r="6" spans="1:6" ht="18.75" x14ac:dyDescent="0.25">
      <c r="A6" s="92">
        <v>2</v>
      </c>
      <c r="B6" s="66"/>
      <c r="C6" s="66"/>
      <c r="D6" s="66"/>
      <c r="E6" s="66"/>
      <c r="F6" s="66"/>
    </row>
    <row r="7" spans="1:6" ht="18.75" x14ac:dyDescent="0.25">
      <c r="A7" s="92">
        <v>3</v>
      </c>
      <c r="B7" s="66"/>
      <c r="C7" s="66"/>
      <c r="D7" s="66"/>
      <c r="E7" s="66"/>
      <c r="F7" s="66"/>
    </row>
    <row r="8" spans="1:6" ht="18.75" x14ac:dyDescent="0.25">
      <c r="A8" s="92">
        <v>4</v>
      </c>
      <c r="B8" s="66"/>
      <c r="C8" s="66"/>
      <c r="D8" s="66"/>
      <c r="E8" s="66"/>
      <c r="F8" s="66"/>
    </row>
    <row r="9" spans="1:6" ht="18.75" x14ac:dyDescent="0.25">
      <c r="A9" s="92">
        <v>5</v>
      </c>
      <c r="B9" s="66"/>
      <c r="C9" s="66"/>
      <c r="D9" s="66"/>
      <c r="E9" s="66"/>
      <c r="F9" s="66"/>
    </row>
    <row r="10" spans="1:6" ht="23.25" customHeight="1" x14ac:dyDescent="0.3">
      <c r="A10" s="133"/>
      <c r="B10" s="129" t="s">
        <v>219</v>
      </c>
      <c r="C10" s="130"/>
      <c r="D10" s="130"/>
      <c r="E10" s="130"/>
      <c r="F10" s="130"/>
    </row>
    <row r="11" spans="1:6" ht="18.75" x14ac:dyDescent="0.25">
      <c r="A11" s="92">
        <v>1</v>
      </c>
      <c r="B11" s="55"/>
      <c r="C11" s="55"/>
      <c r="D11" s="55"/>
      <c r="E11" s="55"/>
      <c r="F11" s="55"/>
    </row>
    <row r="12" spans="1:6" ht="18.75" x14ac:dyDescent="0.25">
      <c r="A12" s="92">
        <v>2</v>
      </c>
      <c r="B12" s="55"/>
      <c r="C12" s="55"/>
      <c r="D12" s="55"/>
      <c r="E12" s="55"/>
      <c r="F12" s="55"/>
    </row>
    <row r="13" spans="1:6" ht="18.75" x14ac:dyDescent="0.25">
      <c r="A13" s="92">
        <v>3</v>
      </c>
      <c r="B13" s="55"/>
      <c r="C13" s="55"/>
      <c r="D13" s="55"/>
      <c r="E13" s="55"/>
      <c r="F13" s="55"/>
    </row>
    <row r="14" spans="1:6" ht="18.75" x14ac:dyDescent="0.25">
      <c r="A14" s="92">
        <v>4</v>
      </c>
      <c r="B14" s="55"/>
      <c r="C14" s="55"/>
      <c r="D14" s="55"/>
      <c r="E14" s="55"/>
      <c r="F14" s="55"/>
    </row>
    <row r="15" spans="1:6" ht="18.75" x14ac:dyDescent="0.25">
      <c r="A15" s="92">
        <v>5</v>
      </c>
      <c r="B15" s="55"/>
      <c r="C15" s="55"/>
      <c r="D15" s="55"/>
      <c r="E15" s="55"/>
      <c r="F15" s="55"/>
    </row>
    <row r="16" spans="1:6" ht="18.75" x14ac:dyDescent="0.3">
      <c r="A16" s="133"/>
      <c r="B16" s="129" t="s">
        <v>65</v>
      </c>
      <c r="C16" s="130"/>
      <c r="D16" s="130"/>
      <c r="E16" s="130"/>
      <c r="F16" s="130"/>
    </row>
    <row r="17" spans="1:6" ht="18.75" x14ac:dyDescent="0.25">
      <c r="A17" s="92">
        <v>1</v>
      </c>
      <c r="B17" s="274"/>
      <c r="C17" s="275"/>
      <c r="D17" s="274"/>
      <c r="E17" s="274"/>
      <c r="F17" s="274"/>
    </row>
    <row r="18" spans="1:6" ht="18.75" x14ac:dyDescent="0.25">
      <c r="A18" s="92">
        <v>2</v>
      </c>
      <c r="B18" s="274"/>
      <c r="C18" s="275"/>
      <c r="D18" s="274"/>
      <c r="E18" s="274"/>
      <c r="F18" s="274"/>
    </row>
    <row r="19" spans="1:6" ht="18.75" x14ac:dyDescent="0.25">
      <c r="A19" s="92">
        <v>3</v>
      </c>
      <c r="B19" s="276"/>
      <c r="C19" s="275"/>
      <c r="D19" s="274"/>
      <c r="E19" s="274"/>
      <c r="F19" s="274"/>
    </row>
    <row r="20" spans="1:6" ht="18.75" x14ac:dyDescent="0.25">
      <c r="A20" s="92">
        <v>4</v>
      </c>
      <c r="B20" s="277"/>
      <c r="C20" s="275"/>
      <c r="D20" s="274"/>
      <c r="E20" s="274"/>
      <c r="F20" s="274"/>
    </row>
    <row r="21" spans="1:6" ht="18.75" x14ac:dyDescent="0.25">
      <c r="A21" s="92">
        <v>5</v>
      </c>
      <c r="B21" s="66"/>
      <c r="C21" s="66"/>
      <c r="D21" s="66"/>
      <c r="E21" s="66"/>
      <c r="F21" s="66"/>
    </row>
    <row r="22" spans="1:6" ht="37.5" x14ac:dyDescent="0.3">
      <c r="A22" s="133"/>
      <c r="B22" s="135" t="s">
        <v>179</v>
      </c>
      <c r="C22" s="130"/>
      <c r="D22" s="130"/>
      <c r="E22" s="130"/>
      <c r="F22" s="130"/>
    </row>
    <row r="23" spans="1:6" ht="18.75" x14ac:dyDescent="0.3">
      <c r="A23" s="152">
        <v>1</v>
      </c>
      <c r="B23" s="136"/>
      <c r="C23" s="134"/>
      <c r="D23" s="134"/>
      <c r="E23" s="134"/>
      <c r="F23" s="134"/>
    </row>
    <row r="24" spans="1:6" ht="18.75" x14ac:dyDescent="0.3">
      <c r="A24" s="152">
        <v>2</v>
      </c>
      <c r="B24" s="136"/>
      <c r="C24" s="134"/>
      <c r="D24" s="134"/>
      <c r="E24" s="134"/>
      <c r="F24" s="134"/>
    </row>
    <row r="25" spans="1:6" ht="18.75" x14ac:dyDescent="0.3">
      <c r="A25" s="152">
        <v>3</v>
      </c>
      <c r="B25" s="136"/>
      <c r="C25" s="134"/>
      <c r="D25" s="134"/>
      <c r="E25" s="134"/>
      <c r="F25" s="134"/>
    </row>
    <row r="26" spans="1:6" ht="18.75" x14ac:dyDescent="0.3">
      <c r="A26" s="152">
        <v>4</v>
      </c>
      <c r="B26" s="136"/>
      <c r="C26" s="134"/>
      <c r="D26" s="134"/>
      <c r="E26" s="134"/>
      <c r="F26" s="134"/>
    </row>
    <row r="27" spans="1:6" ht="18.75" x14ac:dyDescent="0.3">
      <c r="A27" s="152">
        <v>5</v>
      </c>
      <c r="B27" s="136"/>
      <c r="C27" s="134"/>
      <c r="D27" s="134"/>
      <c r="E27" s="134"/>
      <c r="F27" s="134"/>
    </row>
    <row r="28" spans="1:6" ht="18.75" x14ac:dyDescent="0.25">
      <c r="A28" s="156"/>
      <c r="B28" s="132" t="s">
        <v>216</v>
      </c>
      <c r="C28" s="207"/>
      <c r="D28" s="207"/>
      <c r="E28" s="207"/>
      <c r="F28" s="207"/>
    </row>
    <row r="29" spans="1:6" ht="18.75" x14ac:dyDescent="0.3">
      <c r="A29" s="133"/>
      <c r="B29" s="129" t="s">
        <v>220</v>
      </c>
      <c r="C29" s="206"/>
      <c r="D29" s="130"/>
      <c r="E29" s="130"/>
      <c r="F29" s="130"/>
    </row>
    <row r="30" spans="1:6" ht="18.75" x14ac:dyDescent="0.25">
      <c r="A30" s="92">
        <v>1</v>
      </c>
      <c r="B30" s="55"/>
      <c r="C30" s="55"/>
      <c r="D30" s="55"/>
      <c r="E30" s="55"/>
      <c r="F30" s="55"/>
    </row>
    <row r="31" spans="1:6" ht="18.75" x14ac:dyDescent="0.25">
      <c r="A31" s="92">
        <v>2</v>
      </c>
      <c r="B31" s="55"/>
      <c r="C31" s="55"/>
      <c r="D31" s="55"/>
      <c r="E31" s="55"/>
      <c r="F31" s="55"/>
    </row>
    <row r="32" spans="1:6" ht="18.75" x14ac:dyDescent="0.25">
      <c r="A32" s="92">
        <v>3</v>
      </c>
      <c r="B32" s="55"/>
      <c r="C32" s="55"/>
      <c r="D32" s="55"/>
      <c r="E32" s="55"/>
      <c r="F32" s="55"/>
    </row>
    <row r="33" spans="1:6" ht="18.75" x14ac:dyDescent="0.25">
      <c r="A33" s="92">
        <v>4</v>
      </c>
      <c r="B33" s="55"/>
      <c r="C33" s="55"/>
      <c r="D33" s="55"/>
      <c r="E33" s="55"/>
      <c r="F33" s="55"/>
    </row>
    <row r="34" spans="1:6" ht="18.75" x14ac:dyDescent="0.25">
      <c r="A34" s="92">
        <v>5</v>
      </c>
      <c r="B34" s="66"/>
      <c r="C34" s="148"/>
      <c r="D34" s="149"/>
      <c r="E34" s="149"/>
      <c r="F34" s="149"/>
    </row>
    <row r="35" spans="1:6" ht="18.75" x14ac:dyDescent="0.3">
      <c r="A35" s="157"/>
      <c r="B35" s="129" t="s">
        <v>219</v>
      </c>
      <c r="C35" s="130"/>
      <c r="D35" s="130"/>
      <c r="E35" s="130"/>
      <c r="F35" s="130"/>
    </row>
    <row r="36" spans="1:6" ht="18.75" customHeight="1" x14ac:dyDescent="0.25">
      <c r="A36" s="92">
        <v>1</v>
      </c>
      <c r="B36" s="274"/>
      <c r="C36" s="275"/>
      <c r="D36" s="274"/>
      <c r="E36" s="280"/>
      <c r="F36" s="274"/>
    </row>
    <row r="37" spans="1:6" ht="41.25" customHeight="1" x14ac:dyDescent="0.25">
      <c r="A37" s="92">
        <v>2</v>
      </c>
      <c r="B37" s="276"/>
      <c r="C37" s="275"/>
      <c r="D37" s="274"/>
      <c r="E37" s="280"/>
      <c r="F37" s="274"/>
    </row>
    <row r="38" spans="1:6" ht="33.75" customHeight="1" x14ac:dyDescent="0.25">
      <c r="A38" s="92">
        <v>3</v>
      </c>
      <c r="B38" s="277"/>
      <c r="C38" s="275"/>
      <c r="D38" s="274"/>
      <c r="E38" s="280"/>
      <c r="F38" s="274"/>
    </row>
    <row r="39" spans="1:6" ht="18.75" customHeight="1" x14ac:dyDescent="0.25">
      <c r="A39" s="92">
        <v>4</v>
      </c>
      <c r="B39" s="55"/>
      <c r="C39" s="55"/>
      <c r="D39" s="55"/>
      <c r="E39" s="55"/>
      <c r="F39" s="55"/>
    </row>
    <row r="40" spans="1:6" ht="19.5" customHeight="1" x14ac:dyDescent="0.25">
      <c r="A40" s="92">
        <v>5</v>
      </c>
      <c r="B40" s="55"/>
      <c r="C40" s="55"/>
      <c r="D40" s="55"/>
      <c r="E40" s="55"/>
      <c r="F40" s="55"/>
    </row>
    <row r="41" spans="1:6" ht="18.75" x14ac:dyDescent="0.25">
      <c r="A41" s="92">
        <v>6</v>
      </c>
      <c r="B41" s="55"/>
      <c r="C41" s="55"/>
      <c r="D41" s="55"/>
      <c r="E41" s="55"/>
      <c r="F41" s="55"/>
    </row>
    <row r="42" spans="1:6" ht="18" customHeight="1" x14ac:dyDescent="0.25">
      <c r="A42" s="92">
        <v>7</v>
      </c>
      <c r="B42" s="55"/>
      <c r="C42" s="55"/>
      <c r="D42" s="55"/>
      <c r="E42" s="55"/>
      <c r="F42" s="55"/>
    </row>
    <row r="43" spans="1:6" ht="20.25" customHeight="1" x14ac:dyDescent="0.25">
      <c r="A43" s="158">
        <v>8</v>
      </c>
      <c r="B43" s="55"/>
      <c r="C43" s="55"/>
      <c r="D43" s="55"/>
      <c r="E43" s="55"/>
      <c r="F43" s="55"/>
    </row>
    <row r="44" spans="1:6" ht="20.25" customHeight="1" x14ac:dyDescent="0.25">
      <c r="A44" s="158">
        <v>9</v>
      </c>
      <c r="B44" s="55"/>
      <c r="C44" s="55"/>
      <c r="D44" s="55"/>
      <c r="E44" s="55"/>
      <c r="F44" s="55"/>
    </row>
    <row r="45" spans="1:6" ht="21" customHeight="1" x14ac:dyDescent="0.25">
      <c r="A45" s="158">
        <v>10</v>
      </c>
      <c r="B45" s="55"/>
      <c r="C45" s="55"/>
      <c r="D45" s="55"/>
      <c r="E45" s="55"/>
      <c r="F45" s="55"/>
    </row>
    <row r="46" spans="1:6" ht="18.75" x14ac:dyDescent="0.3">
      <c r="A46" s="159"/>
      <c r="B46" s="129" t="s">
        <v>65</v>
      </c>
      <c r="C46" s="130"/>
      <c r="D46" s="130"/>
      <c r="E46" s="130"/>
      <c r="F46" s="130"/>
    </row>
    <row r="47" spans="1:6" ht="18.75" x14ac:dyDescent="0.25">
      <c r="A47" s="92">
        <v>1</v>
      </c>
      <c r="B47" s="274"/>
      <c r="C47" s="275"/>
      <c r="D47" s="274"/>
      <c r="E47" s="280"/>
      <c r="F47" s="274"/>
    </row>
    <row r="48" spans="1:6" ht="22.5" customHeight="1" x14ac:dyDescent="0.25">
      <c r="A48" s="92">
        <v>2</v>
      </c>
      <c r="B48" s="55"/>
      <c r="C48" s="55"/>
      <c r="D48" s="55"/>
      <c r="E48" s="55"/>
      <c r="F48" s="55"/>
    </row>
    <row r="49" spans="1:6" ht="17.25" customHeight="1" x14ac:dyDescent="0.25">
      <c r="A49" s="92">
        <v>3</v>
      </c>
      <c r="B49" s="55"/>
      <c r="C49" s="55"/>
      <c r="D49" s="55"/>
      <c r="E49" s="55"/>
      <c r="F49" s="55"/>
    </row>
    <row r="50" spans="1:6" ht="18.75" x14ac:dyDescent="0.25">
      <c r="A50" s="92">
        <v>4</v>
      </c>
      <c r="B50" s="55"/>
      <c r="C50" s="55"/>
      <c r="D50" s="55"/>
      <c r="E50" s="55"/>
      <c r="F50" s="55"/>
    </row>
    <row r="51" spans="1:6" ht="18.75" x14ac:dyDescent="0.25">
      <c r="A51" s="92">
        <v>5</v>
      </c>
      <c r="B51" s="55"/>
      <c r="C51" s="55"/>
      <c r="D51" s="55"/>
      <c r="E51" s="55"/>
      <c r="F51" s="55"/>
    </row>
    <row r="52" spans="1:6" ht="18.75" x14ac:dyDescent="0.25">
      <c r="A52" s="92">
        <v>6</v>
      </c>
      <c r="B52" s="55"/>
      <c r="C52" s="55"/>
      <c r="D52" s="55"/>
      <c r="E52" s="55"/>
      <c r="F52" s="55"/>
    </row>
    <row r="53" spans="1:6" ht="18.75" x14ac:dyDescent="0.25">
      <c r="A53" s="92">
        <v>7</v>
      </c>
      <c r="B53" s="55"/>
      <c r="C53" s="55"/>
      <c r="D53" s="55"/>
      <c r="E53" s="55"/>
      <c r="F53" s="55"/>
    </row>
    <row r="54" spans="1:6" ht="18.75" x14ac:dyDescent="0.25">
      <c r="A54" s="92">
        <v>8</v>
      </c>
      <c r="B54" s="55"/>
      <c r="C54" s="55"/>
      <c r="D54" s="55"/>
      <c r="E54" s="55"/>
      <c r="F54" s="55"/>
    </row>
    <row r="55" spans="1:6" ht="18.75" x14ac:dyDescent="0.25">
      <c r="A55" s="92">
        <v>9</v>
      </c>
      <c r="B55" s="55"/>
      <c r="C55" s="55"/>
      <c r="D55" s="55"/>
      <c r="E55" s="55"/>
      <c r="F55" s="55"/>
    </row>
    <row r="56" spans="1:6" ht="18.75" x14ac:dyDescent="0.25">
      <c r="A56" s="92">
        <v>10</v>
      </c>
      <c r="B56" s="55"/>
      <c r="C56" s="55"/>
      <c r="D56" s="55"/>
      <c r="E56" s="55"/>
      <c r="F56" s="55"/>
    </row>
    <row r="57" spans="1:6" ht="37.5" x14ac:dyDescent="0.3">
      <c r="A57" s="133"/>
      <c r="B57" s="135" t="s">
        <v>179</v>
      </c>
      <c r="C57" s="130"/>
      <c r="D57" s="130"/>
      <c r="E57" s="130"/>
      <c r="F57" s="130"/>
    </row>
    <row r="58" spans="1:6" ht="18.75" x14ac:dyDescent="0.25">
      <c r="A58" s="92">
        <v>1</v>
      </c>
      <c r="B58" s="66"/>
      <c r="C58" s="66"/>
      <c r="D58" s="66"/>
      <c r="E58" s="66"/>
      <c r="F58" s="66"/>
    </row>
    <row r="59" spans="1:6" ht="18.75" x14ac:dyDescent="0.25">
      <c r="A59" s="92">
        <v>2</v>
      </c>
      <c r="B59" s="66"/>
      <c r="C59" s="66"/>
      <c r="D59" s="66"/>
      <c r="E59" s="66"/>
      <c r="F59" s="66"/>
    </row>
    <row r="60" spans="1:6" ht="18.75" x14ac:dyDescent="0.25">
      <c r="A60" s="92">
        <v>3</v>
      </c>
      <c r="B60" s="66"/>
      <c r="C60" s="66"/>
      <c r="D60" s="66"/>
      <c r="E60" s="66"/>
      <c r="F60" s="66"/>
    </row>
    <row r="61" spans="1:6" ht="18.75" x14ac:dyDescent="0.25">
      <c r="A61" s="92">
        <v>4</v>
      </c>
      <c r="B61" s="66"/>
      <c r="C61" s="66"/>
      <c r="D61" s="66"/>
      <c r="E61" s="66"/>
      <c r="F61" s="66"/>
    </row>
    <row r="62" spans="1:6" ht="18.75" x14ac:dyDescent="0.25">
      <c r="A62" s="92">
        <v>5</v>
      </c>
      <c r="B62" s="66"/>
      <c r="C62" s="66"/>
      <c r="D62" s="66"/>
      <c r="E62" s="66"/>
      <c r="F62" s="66"/>
    </row>
    <row r="63" spans="1:6" ht="18.75" x14ac:dyDescent="0.25">
      <c r="A63" s="156"/>
      <c r="B63" s="132" t="s">
        <v>218</v>
      </c>
      <c r="C63" s="207"/>
      <c r="D63" s="207"/>
      <c r="E63" s="207"/>
      <c r="F63" s="207"/>
    </row>
    <row r="64" spans="1:6" ht="18.75" x14ac:dyDescent="0.3">
      <c r="A64" s="133"/>
      <c r="B64" s="129" t="s">
        <v>220</v>
      </c>
      <c r="C64" s="130"/>
      <c r="D64" s="130"/>
      <c r="E64" s="130"/>
      <c r="F64" s="130"/>
    </row>
    <row r="65" spans="1:6" ht="20.25" customHeight="1" x14ac:dyDescent="0.25">
      <c r="A65" s="92">
        <v>1</v>
      </c>
      <c r="B65" s="55"/>
      <c r="C65" s="55"/>
      <c r="D65" s="55"/>
      <c r="E65" s="55"/>
      <c r="F65" s="55"/>
    </row>
    <row r="66" spans="1:6" ht="20.25" customHeight="1" x14ac:dyDescent="0.25">
      <c r="A66" s="92">
        <v>2</v>
      </c>
      <c r="B66" s="55"/>
      <c r="C66" s="55"/>
      <c r="D66" s="55"/>
      <c r="E66" s="55"/>
      <c r="F66" s="55"/>
    </row>
    <row r="67" spans="1:6" ht="20.25" customHeight="1" x14ac:dyDescent="0.25">
      <c r="A67" s="92">
        <v>3</v>
      </c>
      <c r="B67" s="55"/>
      <c r="C67" s="55"/>
      <c r="D67" s="55"/>
      <c r="E67" s="55"/>
      <c r="F67" s="55"/>
    </row>
    <row r="68" spans="1:6" ht="18.75" x14ac:dyDescent="0.25">
      <c r="A68" s="92">
        <v>4</v>
      </c>
      <c r="B68" s="55"/>
      <c r="C68" s="55"/>
      <c r="D68" s="55"/>
      <c r="E68" s="55"/>
      <c r="F68" s="55"/>
    </row>
    <row r="69" spans="1:6" ht="18.75" x14ac:dyDescent="0.25">
      <c r="A69" s="92">
        <v>5</v>
      </c>
      <c r="B69" s="66"/>
      <c r="C69" s="66"/>
      <c r="D69" s="66"/>
      <c r="E69" s="66"/>
      <c r="F69" s="66"/>
    </row>
    <row r="70" spans="1:6" ht="18.75" x14ac:dyDescent="0.3">
      <c r="A70" s="133"/>
      <c r="B70" s="129" t="s">
        <v>219</v>
      </c>
      <c r="C70" s="130"/>
      <c r="D70" s="130"/>
      <c r="E70" s="130"/>
      <c r="F70" s="130"/>
    </row>
    <row r="71" spans="1:6" ht="37.5" x14ac:dyDescent="0.25">
      <c r="A71" s="92">
        <v>1</v>
      </c>
      <c r="B71" s="278" t="s">
        <v>338</v>
      </c>
      <c r="C71" s="275" t="s">
        <v>339</v>
      </c>
      <c r="D71" s="274" t="s">
        <v>340</v>
      </c>
      <c r="E71" s="281" t="s">
        <v>341</v>
      </c>
      <c r="F71" s="274" t="s">
        <v>350</v>
      </c>
    </row>
    <row r="72" spans="1:6" ht="18.75" x14ac:dyDescent="0.25">
      <c r="A72" s="92">
        <v>2</v>
      </c>
      <c r="B72" s="278"/>
      <c r="C72" s="275"/>
      <c r="D72" s="274"/>
      <c r="E72" s="280"/>
      <c r="F72" s="274"/>
    </row>
    <row r="73" spans="1:6" ht="18.75" x14ac:dyDescent="0.25">
      <c r="A73" s="92">
        <v>3</v>
      </c>
      <c r="B73" s="274"/>
      <c r="C73" s="275"/>
      <c r="D73" s="274"/>
      <c r="E73" s="279"/>
      <c r="F73" s="274"/>
    </row>
    <row r="74" spans="1:6" ht="18.75" x14ac:dyDescent="0.25">
      <c r="A74" s="92">
        <v>4</v>
      </c>
    </row>
    <row r="75" spans="1:6" ht="18.75" x14ac:dyDescent="0.3">
      <c r="A75" s="92">
        <v>5</v>
      </c>
      <c r="B75" s="278"/>
      <c r="C75" s="275"/>
      <c r="D75" s="275"/>
      <c r="E75" s="282"/>
      <c r="F75" s="274"/>
    </row>
    <row r="76" spans="1:6" ht="18.75" x14ac:dyDescent="0.25">
      <c r="A76" s="92">
        <v>6</v>
      </c>
      <c r="B76" s="278"/>
      <c r="C76" s="275"/>
      <c r="D76" s="275"/>
      <c r="E76" s="283"/>
      <c r="F76" s="274"/>
    </row>
    <row r="77" spans="1:6" ht="19.5" customHeight="1" x14ac:dyDescent="0.25">
      <c r="A77" s="92">
        <v>7</v>
      </c>
      <c r="B77" s="274"/>
      <c r="C77" s="275"/>
      <c r="D77" s="274"/>
      <c r="E77" s="280"/>
      <c r="F77" s="274"/>
    </row>
    <row r="78" spans="1:6" ht="21.75" customHeight="1" x14ac:dyDescent="0.25">
      <c r="A78" s="92">
        <v>8</v>
      </c>
      <c r="B78" s="55"/>
      <c r="C78" s="55"/>
      <c r="D78" s="55"/>
      <c r="E78" s="55"/>
      <c r="F78" s="55"/>
    </row>
    <row r="79" spans="1:6" ht="21" customHeight="1" x14ac:dyDescent="0.25">
      <c r="A79" s="92">
        <v>9</v>
      </c>
      <c r="B79" s="55"/>
      <c r="C79" s="55"/>
      <c r="D79" s="55"/>
      <c r="E79" s="55"/>
      <c r="F79" s="55"/>
    </row>
    <row r="80" spans="1:6" ht="21.75" customHeight="1" x14ac:dyDescent="0.25">
      <c r="A80" s="92">
        <v>10</v>
      </c>
      <c r="B80" s="55"/>
      <c r="C80" s="55"/>
      <c r="D80" s="55"/>
      <c r="E80" s="55"/>
      <c r="F80" s="55"/>
    </row>
    <row r="81" spans="1:6" ht="22.5" customHeight="1" x14ac:dyDescent="0.25">
      <c r="A81" s="92">
        <v>11</v>
      </c>
      <c r="B81" s="55"/>
      <c r="C81" s="55"/>
      <c r="D81" s="55"/>
      <c r="E81" s="55"/>
      <c r="F81" s="55"/>
    </row>
    <row r="82" spans="1:6" ht="20.25" customHeight="1" x14ac:dyDescent="0.25">
      <c r="A82" s="92">
        <v>12</v>
      </c>
      <c r="B82" s="55"/>
      <c r="C82" s="55"/>
      <c r="D82" s="55"/>
      <c r="E82" s="55"/>
      <c r="F82" s="55"/>
    </row>
    <row r="83" spans="1:6" ht="18.75" x14ac:dyDescent="0.3">
      <c r="A83" s="133"/>
      <c r="B83" s="129" t="s">
        <v>65</v>
      </c>
      <c r="C83" s="130"/>
      <c r="D83" s="208"/>
      <c r="E83" s="208"/>
      <c r="F83" s="130"/>
    </row>
    <row r="84" spans="1:6" ht="18.75" x14ac:dyDescent="0.25">
      <c r="A84" s="152">
        <v>1</v>
      </c>
      <c r="B84" s="55"/>
      <c r="C84" s="55"/>
      <c r="D84" s="55"/>
      <c r="E84" s="55"/>
      <c r="F84" s="55"/>
    </row>
    <row r="85" spans="1:6" ht="18.75" customHeight="1" x14ac:dyDescent="0.25">
      <c r="A85" s="152">
        <v>2</v>
      </c>
      <c r="B85" s="55"/>
      <c r="C85" s="55"/>
      <c r="D85" s="55"/>
      <c r="E85" s="55"/>
      <c r="F85" s="55"/>
    </row>
    <row r="86" spans="1:6" ht="18.75" x14ac:dyDescent="0.25">
      <c r="A86" s="152">
        <v>3</v>
      </c>
      <c r="B86" s="55"/>
      <c r="C86" s="55"/>
      <c r="D86" s="55"/>
      <c r="E86" s="55"/>
      <c r="F86" s="55"/>
    </row>
    <row r="87" spans="1:6" ht="18.75" customHeight="1" x14ac:dyDescent="0.25">
      <c r="A87" s="152">
        <v>4</v>
      </c>
      <c r="B87" s="55"/>
      <c r="C87" s="55"/>
      <c r="D87" s="55"/>
      <c r="E87" s="55"/>
      <c r="F87" s="55"/>
    </row>
    <row r="88" spans="1:6" ht="18" customHeight="1" x14ac:dyDescent="0.25">
      <c r="A88" s="152">
        <v>5</v>
      </c>
      <c r="B88" s="55"/>
      <c r="C88" s="55"/>
      <c r="D88" s="55"/>
      <c r="E88" s="55"/>
      <c r="F88" s="55"/>
    </row>
    <row r="89" spans="1:6" ht="23.25" customHeight="1" x14ac:dyDescent="0.25">
      <c r="A89" s="152">
        <v>6</v>
      </c>
      <c r="B89" s="55"/>
      <c r="C89" s="55"/>
      <c r="D89" s="55"/>
      <c r="E89" s="55"/>
      <c r="F89" s="55"/>
    </row>
    <row r="90" spans="1:6" ht="19.5" customHeight="1" x14ac:dyDescent="0.25">
      <c r="A90" s="152">
        <v>7</v>
      </c>
      <c r="B90" s="55"/>
      <c r="C90" s="55"/>
      <c r="D90" s="55"/>
      <c r="E90" s="55"/>
      <c r="F90" s="55"/>
    </row>
    <row r="91" spans="1:6" ht="24.75" customHeight="1" x14ac:dyDescent="0.25">
      <c r="A91" s="205">
        <v>8</v>
      </c>
      <c r="B91" s="55"/>
      <c r="C91" s="55"/>
      <c r="D91" s="55"/>
      <c r="E91" s="55"/>
      <c r="F91" s="55"/>
    </row>
    <row r="92" spans="1:6" ht="21" customHeight="1" x14ac:dyDescent="0.25">
      <c r="A92" s="205">
        <v>9</v>
      </c>
      <c r="B92" s="55"/>
      <c r="C92" s="55"/>
      <c r="D92" s="55"/>
      <c r="E92" s="55"/>
      <c r="F92" s="55"/>
    </row>
    <row r="93" spans="1:6" ht="37.5" x14ac:dyDescent="0.3">
      <c r="A93" s="159"/>
      <c r="B93" s="135" t="s">
        <v>179</v>
      </c>
      <c r="C93" s="130"/>
      <c r="D93" s="130"/>
      <c r="E93" s="130"/>
      <c r="F93" s="130"/>
    </row>
    <row r="94" spans="1:6" ht="18.75" x14ac:dyDescent="0.25">
      <c r="A94" s="152">
        <v>1</v>
      </c>
    </row>
    <row r="95" spans="1:6" ht="18.75" x14ac:dyDescent="0.3">
      <c r="A95" s="152">
        <v>2</v>
      </c>
      <c r="B95" s="56"/>
      <c r="C95" s="134"/>
      <c r="D95" s="134"/>
      <c r="E95" s="134"/>
      <c r="F95" s="134"/>
    </row>
    <row r="96" spans="1:6" ht="18.75" x14ac:dyDescent="0.3">
      <c r="A96" s="152">
        <v>3</v>
      </c>
      <c r="B96" s="56"/>
      <c r="C96" s="134"/>
      <c r="D96" s="134"/>
      <c r="E96" s="134"/>
      <c r="F96" s="134"/>
    </row>
    <row r="97" spans="1:6" ht="18.75" x14ac:dyDescent="0.3">
      <c r="A97" s="152">
        <v>4</v>
      </c>
      <c r="B97" s="56"/>
      <c r="C97" s="134"/>
      <c r="D97" s="134"/>
      <c r="E97" s="134"/>
      <c r="F97" s="134"/>
    </row>
    <row r="98" spans="1:6" ht="18.75" x14ac:dyDescent="0.3">
      <c r="A98" s="152">
        <v>5</v>
      </c>
      <c r="B98" s="56"/>
      <c r="C98" s="134"/>
      <c r="D98" s="134"/>
      <c r="E98" s="134"/>
      <c r="F98" s="134"/>
    </row>
    <row r="99" spans="1:6" ht="18.75" x14ac:dyDescent="0.25">
      <c r="A99" s="156"/>
      <c r="B99" s="132" t="s">
        <v>214</v>
      </c>
      <c r="C99" s="132"/>
      <c r="D99" s="132"/>
      <c r="E99" s="132"/>
      <c r="F99" s="132"/>
    </row>
    <row r="100" spans="1:6" ht="18.75" x14ac:dyDescent="0.3">
      <c r="A100" s="133"/>
      <c r="B100" s="129" t="s">
        <v>220</v>
      </c>
      <c r="C100" s="130"/>
      <c r="D100" s="130"/>
      <c r="E100" s="130"/>
      <c r="F100" s="130"/>
    </row>
    <row r="101" spans="1:6" ht="18.75" x14ac:dyDescent="0.25">
      <c r="A101" s="92">
        <v>1</v>
      </c>
      <c r="B101" s="66"/>
      <c r="C101" s="66"/>
      <c r="D101" s="66"/>
      <c r="E101" s="66"/>
      <c r="F101" s="66"/>
    </row>
    <row r="102" spans="1:6" ht="18.75" x14ac:dyDescent="0.25">
      <c r="A102" s="92">
        <v>2</v>
      </c>
      <c r="B102" s="66"/>
      <c r="C102" s="66"/>
      <c r="D102" s="66"/>
      <c r="E102" s="66"/>
      <c r="F102" s="66"/>
    </row>
    <row r="103" spans="1:6" ht="18.75" x14ac:dyDescent="0.25">
      <c r="A103" s="92">
        <v>3</v>
      </c>
      <c r="B103" s="66"/>
      <c r="C103" s="66"/>
      <c r="D103" s="66"/>
      <c r="E103" s="66"/>
      <c r="F103" s="66"/>
    </row>
    <row r="104" spans="1:6" ht="18.75" x14ac:dyDescent="0.25">
      <c r="A104" s="92">
        <v>4</v>
      </c>
      <c r="B104" s="66"/>
      <c r="C104" s="66"/>
      <c r="D104" s="66"/>
      <c r="E104" s="66"/>
      <c r="F104" s="66"/>
    </row>
    <row r="105" spans="1:6" ht="18.75" x14ac:dyDescent="0.25">
      <c r="A105" s="92">
        <v>5</v>
      </c>
      <c r="B105" s="66"/>
      <c r="C105" s="66"/>
      <c r="D105" s="66"/>
      <c r="E105" s="66"/>
      <c r="F105" s="66"/>
    </row>
    <row r="106" spans="1:6" ht="18.75" x14ac:dyDescent="0.3">
      <c r="A106" s="133"/>
      <c r="B106" s="129" t="s">
        <v>219</v>
      </c>
      <c r="C106" s="130"/>
      <c r="D106" s="130"/>
      <c r="E106" s="130"/>
      <c r="F106" s="130"/>
    </row>
    <row r="107" spans="1:6" ht="18.75" x14ac:dyDescent="0.25">
      <c r="A107" s="92">
        <v>1</v>
      </c>
      <c r="B107" s="55"/>
      <c r="C107" s="55"/>
      <c r="D107" s="55"/>
      <c r="E107" s="55"/>
      <c r="F107" s="55"/>
    </row>
    <row r="108" spans="1:6" ht="18.75" x14ac:dyDescent="0.25">
      <c r="A108" s="92">
        <v>2</v>
      </c>
      <c r="B108" s="55"/>
      <c r="C108" s="55"/>
      <c r="D108" s="55"/>
      <c r="E108" s="55"/>
      <c r="F108" s="55"/>
    </row>
    <row r="109" spans="1:6" ht="18.75" x14ac:dyDescent="0.25">
      <c r="A109" s="92">
        <v>3</v>
      </c>
      <c r="B109" s="55"/>
      <c r="C109" s="55"/>
      <c r="D109" s="55"/>
      <c r="E109" s="55"/>
      <c r="F109" s="55"/>
    </row>
    <row r="110" spans="1:6" ht="21.75" customHeight="1" x14ac:dyDescent="0.25">
      <c r="A110" s="92">
        <v>4</v>
      </c>
      <c r="B110" s="55"/>
      <c r="C110" s="55"/>
      <c r="D110" s="55"/>
      <c r="E110" s="55"/>
      <c r="F110" s="55"/>
    </row>
    <row r="111" spans="1:6" ht="18.75" x14ac:dyDescent="0.25">
      <c r="A111" s="92">
        <v>5</v>
      </c>
      <c r="B111" s="55"/>
      <c r="C111" s="55"/>
      <c r="D111" s="55"/>
      <c r="E111" s="55"/>
      <c r="F111" s="55"/>
    </row>
    <row r="112" spans="1:6" ht="18.75" x14ac:dyDescent="0.25">
      <c r="A112" s="92">
        <v>6</v>
      </c>
      <c r="B112" s="55"/>
      <c r="C112" s="55"/>
      <c r="D112" s="55"/>
      <c r="E112" s="55"/>
      <c r="F112" s="55"/>
    </row>
    <row r="113" spans="1:6" ht="18.75" x14ac:dyDescent="0.25">
      <c r="A113" s="92">
        <v>7</v>
      </c>
      <c r="B113" s="55"/>
      <c r="C113" s="55"/>
      <c r="D113" s="55"/>
      <c r="E113" s="55"/>
      <c r="F113" s="55"/>
    </row>
    <row r="114" spans="1:6" ht="22.5" customHeight="1" x14ac:dyDescent="0.25">
      <c r="A114" s="92">
        <v>8</v>
      </c>
      <c r="B114" s="55"/>
      <c r="C114" s="55"/>
      <c r="D114" s="55"/>
      <c r="E114" s="55"/>
      <c r="F114" s="55"/>
    </row>
    <row r="115" spans="1:6" ht="21.75" customHeight="1" x14ac:dyDescent="0.25">
      <c r="A115" s="92">
        <v>9</v>
      </c>
      <c r="B115" s="55"/>
      <c r="C115" s="55"/>
      <c r="D115" s="55"/>
      <c r="E115" s="55"/>
      <c r="F115" s="55"/>
    </row>
    <row r="116" spans="1:6" ht="20.25" customHeight="1" x14ac:dyDescent="0.25">
      <c r="A116" s="92">
        <v>10</v>
      </c>
      <c r="B116" s="55"/>
      <c r="C116" s="55"/>
      <c r="D116" s="55"/>
      <c r="E116" s="55"/>
      <c r="F116" s="55"/>
    </row>
    <row r="117" spans="1:6" ht="19.5" customHeight="1" x14ac:dyDescent="0.25">
      <c r="A117" s="92">
        <v>11</v>
      </c>
      <c r="B117" s="55"/>
      <c r="C117" s="55"/>
      <c r="D117" s="55"/>
      <c r="E117" s="55"/>
      <c r="F117" s="55"/>
    </row>
    <row r="118" spans="1:6" ht="24" customHeight="1" x14ac:dyDescent="0.25">
      <c r="A118" s="92">
        <v>12</v>
      </c>
      <c r="B118" s="55"/>
      <c r="C118" s="55"/>
      <c r="D118" s="55"/>
      <c r="E118" s="55"/>
      <c r="F118" s="55"/>
    </row>
    <row r="119" spans="1:6" ht="26.25" customHeight="1" x14ac:dyDescent="0.25">
      <c r="A119" s="92">
        <v>13</v>
      </c>
      <c r="B119" s="55"/>
      <c r="C119" s="55"/>
      <c r="D119" s="55"/>
      <c r="E119" s="55"/>
      <c r="F119" s="55"/>
    </row>
    <row r="120" spans="1:6" ht="19.5" customHeight="1" x14ac:dyDescent="0.25">
      <c r="A120" s="92">
        <v>14</v>
      </c>
      <c r="B120" s="55"/>
      <c r="C120" s="55"/>
      <c r="D120" s="55"/>
      <c r="E120" s="55"/>
      <c r="F120" s="55"/>
    </row>
    <row r="121" spans="1:6" ht="18.75" x14ac:dyDescent="0.25">
      <c r="A121" s="133"/>
      <c r="B121" s="128" t="s">
        <v>65</v>
      </c>
      <c r="C121" s="209"/>
      <c r="D121" s="209"/>
      <c r="E121" s="209"/>
      <c r="F121" s="209"/>
    </row>
    <row r="122" spans="1:6" ht="18.75" x14ac:dyDescent="0.25">
      <c r="A122" s="152">
        <v>1</v>
      </c>
      <c r="B122" s="55"/>
      <c r="C122" s="55"/>
      <c r="D122" s="55"/>
      <c r="E122" s="55"/>
      <c r="F122" s="55"/>
    </row>
    <row r="123" spans="1:6" ht="18.75" x14ac:dyDescent="0.25">
      <c r="A123" s="152">
        <v>2</v>
      </c>
      <c r="B123" s="55"/>
      <c r="C123" s="55"/>
      <c r="D123" s="55"/>
      <c r="E123" s="55"/>
      <c r="F123" s="55"/>
    </row>
    <row r="124" spans="1:6" ht="18.75" x14ac:dyDescent="0.25">
      <c r="A124" s="152">
        <v>3</v>
      </c>
      <c r="B124" s="55"/>
      <c r="C124" s="55"/>
      <c r="D124" s="55"/>
      <c r="E124" s="55"/>
      <c r="F124" s="55"/>
    </row>
    <row r="125" spans="1:6" ht="18.75" x14ac:dyDescent="0.25">
      <c r="A125" s="152">
        <v>4</v>
      </c>
      <c r="B125" s="55"/>
      <c r="C125" s="55"/>
      <c r="D125" s="55"/>
      <c r="E125" s="55"/>
      <c r="F125" s="55"/>
    </row>
    <row r="126" spans="1:6" ht="18.75" x14ac:dyDescent="0.3">
      <c r="A126" s="152">
        <v>5</v>
      </c>
      <c r="B126" s="56"/>
      <c r="C126" s="134"/>
      <c r="D126" s="134"/>
      <c r="E126" s="134"/>
      <c r="F126" s="134"/>
    </row>
    <row r="127" spans="1:6" ht="37.5" x14ac:dyDescent="0.3">
      <c r="A127" s="133"/>
      <c r="B127" s="135" t="s">
        <v>179</v>
      </c>
      <c r="C127" s="130"/>
      <c r="D127" s="130"/>
      <c r="E127" s="130"/>
      <c r="F127" s="130"/>
    </row>
    <row r="128" spans="1:6" ht="18.75" x14ac:dyDescent="0.3">
      <c r="A128" s="152">
        <v>1</v>
      </c>
      <c r="B128" s="56"/>
      <c r="C128" s="134"/>
      <c r="D128" s="134"/>
      <c r="E128" s="134"/>
      <c r="F128" s="134"/>
    </row>
    <row r="129" spans="1:6" ht="18.75" x14ac:dyDescent="0.3">
      <c r="A129" s="152">
        <v>2</v>
      </c>
      <c r="B129" s="56"/>
      <c r="C129" s="134"/>
      <c r="D129" s="134"/>
      <c r="E129" s="134"/>
      <c r="F129" s="134"/>
    </row>
    <row r="130" spans="1:6" ht="18.75" x14ac:dyDescent="0.3">
      <c r="A130" s="152">
        <v>3</v>
      </c>
      <c r="B130" s="56"/>
      <c r="C130" s="134"/>
      <c r="D130" s="134"/>
      <c r="E130" s="134"/>
      <c r="F130" s="134"/>
    </row>
    <row r="131" spans="1:6" ht="18.75" x14ac:dyDescent="0.3">
      <c r="A131" s="152">
        <v>4</v>
      </c>
      <c r="B131" s="56"/>
      <c r="C131" s="134"/>
      <c r="D131" s="134"/>
      <c r="E131" s="134"/>
      <c r="F131" s="134"/>
    </row>
    <row r="132" spans="1:6" ht="18.75" x14ac:dyDescent="0.3">
      <c r="A132" s="152">
        <v>5</v>
      </c>
      <c r="B132" s="56"/>
      <c r="C132" s="134"/>
      <c r="D132" s="134"/>
      <c r="E132" s="134"/>
      <c r="F132" s="134"/>
    </row>
    <row r="133" spans="1:6" ht="18.75" x14ac:dyDescent="0.25">
      <c r="A133" s="59"/>
      <c r="B133" s="59"/>
      <c r="C133" s="59"/>
      <c r="D133" s="59"/>
      <c r="E133" s="59"/>
      <c r="F133" s="59"/>
    </row>
    <row r="134" spans="1:6" ht="18.75" x14ac:dyDescent="0.25">
      <c r="A134" s="59"/>
      <c r="B134" s="59"/>
      <c r="C134" s="59"/>
      <c r="D134" s="59"/>
      <c r="E134" s="59"/>
      <c r="F134" s="59"/>
    </row>
  </sheetData>
  <sheetProtection sort="0" autoFilter="0" pivotTables="0"/>
  <mergeCells count="1">
    <mergeCell ref="A1:F1"/>
  </mergeCells>
  <hyperlinks>
    <hyperlink ref="E71" r:id="rId1"/>
  </hyperlinks>
  <pageMargins left="0.7" right="0.7" top="0.75" bottom="0.75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4" zoomScale="90" zoomScaleNormal="100" zoomScaleSheetLayoutView="90" workbookViewId="0">
      <selection activeCell="E9" sqref="E9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409" t="s">
        <v>129</v>
      </c>
      <c r="B1" s="409"/>
      <c r="C1" s="409"/>
      <c r="D1" s="409"/>
      <c r="E1" s="409"/>
    </row>
    <row r="2" spans="1:5" ht="94.5" customHeight="1" x14ac:dyDescent="0.25">
      <c r="A2" s="181" t="s">
        <v>130</v>
      </c>
      <c r="B2" s="181" t="s">
        <v>131</v>
      </c>
      <c r="C2" s="181" t="s">
        <v>132</v>
      </c>
      <c r="D2" s="181" t="s">
        <v>133</v>
      </c>
      <c r="E2" s="181" t="s">
        <v>134</v>
      </c>
    </row>
    <row r="3" spans="1:5" ht="56.25" x14ac:dyDescent="0.3">
      <c r="A3" s="63" t="s">
        <v>135</v>
      </c>
      <c r="B3" s="53">
        <v>0</v>
      </c>
      <c r="C3" s="96">
        <v>0</v>
      </c>
      <c r="D3" s="96">
        <v>0</v>
      </c>
      <c r="E3" s="96">
        <v>0</v>
      </c>
    </row>
    <row r="4" spans="1:5" ht="75" x14ac:dyDescent="0.3">
      <c r="A4" s="63" t="s">
        <v>136</v>
      </c>
      <c r="B4" s="53">
        <v>0</v>
      </c>
      <c r="C4" s="96">
        <v>0</v>
      </c>
      <c r="D4" s="96">
        <v>0</v>
      </c>
      <c r="E4" s="96">
        <v>0</v>
      </c>
    </row>
    <row r="5" spans="1:5" ht="112.5" x14ac:dyDescent="0.3">
      <c r="A5" s="63" t="s">
        <v>202</v>
      </c>
      <c r="B5" s="105">
        <v>0</v>
      </c>
      <c r="C5" s="105">
        <f>C6+C7+C8+C9</f>
        <v>0</v>
      </c>
      <c r="D5" s="105">
        <f>D6+D7+D8+D9</f>
        <v>0</v>
      </c>
      <c r="E5" s="105">
        <f>E6+E7+E8+E9</f>
        <v>0</v>
      </c>
    </row>
    <row r="6" spans="1:5" ht="24" customHeight="1" x14ac:dyDescent="0.3">
      <c r="A6" s="63" t="s">
        <v>240</v>
      </c>
      <c r="B6" s="53">
        <v>0</v>
      </c>
      <c r="C6" s="96">
        <v>0</v>
      </c>
      <c r="D6" s="96">
        <v>0</v>
      </c>
      <c r="E6" s="96">
        <v>0</v>
      </c>
    </row>
    <row r="7" spans="1:5" ht="37.5" x14ac:dyDescent="0.3">
      <c r="A7" s="63" t="s">
        <v>137</v>
      </c>
      <c r="B7" s="53">
        <v>0</v>
      </c>
      <c r="C7" s="96">
        <v>0</v>
      </c>
      <c r="D7" s="96">
        <v>0</v>
      </c>
      <c r="E7" s="96">
        <v>0</v>
      </c>
    </row>
    <row r="8" spans="1:5" ht="56.25" x14ac:dyDescent="0.3">
      <c r="A8" s="63" t="s">
        <v>138</v>
      </c>
      <c r="B8" s="53">
        <v>0</v>
      </c>
      <c r="C8" s="96">
        <v>0</v>
      </c>
      <c r="D8" s="96">
        <v>0</v>
      </c>
      <c r="E8" s="96">
        <v>0</v>
      </c>
    </row>
    <row r="9" spans="1:5" ht="56.25" x14ac:dyDescent="0.3">
      <c r="A9" s="63" t="s">
        <v>139</v>
      </c>
      <c r="B9" s="53">
        <v>0</v>
      </c>
      <c r="C9" s="96">
        <v>0</v>
      </c>
      <c r="D9" s="96">
        <v>0</v>
      </c>
      <c r="E9" s="96">
        <v>0</v>
      </c>
    </row>
    <row r="10" spans="1:5" ht="18.75" x14ac:dyDescent="0.25">
      <c r="A10" s="64" t="s">
        <v>84</v>
      </c>
      <c r="B10" s="94">
        <f>B9+B8+B7+B6+B5+B3+B4</f>
        <v>0</v>
      </c>
      <c r="C10" s="94">
        <f>C9+C8+C7+C6+C5+C4+C3</f>
        <v>0</v>
      </c>
      <c r="D10" s="94">
        <f>D9+D8+D7+D6+D5+D4+D3</f>
        <v>0</v>
      </c>
      <c r="E10" s="94">
        <f>E9+E8+E7+E6+E5+E4+E3</f>
        <v>0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view="pageBreakPreview" topLeftCell="A160" zoomScale="90" zoomScaleNormal="100" zoomScaleSheetLayoutView="90" workbookViewId="0">
      <selection activeCell="A164" sqref="A164:E164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408" t="s">
        <v>140</v>
      </c>
      <c r="B1" s="410"/>
      <c r="C1" s="410"/>
      <c r="D1" s="410"/>
      <c r="E1" s="410"/>
    </row>
    <row r="2" spans="1:5" ht="90.75" customHeight="1" x14ac:dyDescent="0.25">
      <c r="A2" s="26" t="s">
        <v>86</v>
      </c>
      <c r="B2" s="26" t="s">
        <v>244</v>
      </c>
      <c r="C2" s="246" t="s">
        <v>246</v>
      </c>
      <c r="D2" s="26" t="s">
        <v>259</v>
      </c>
      <c r="E2" s="26" t="s">
        <v>141</v>
      </c>
    </row>
    <row r="3" spans="1:5" ht="18.75" x14ac:dyDescent="0.25">
      <c r="A3" s="126" t="s">
        <v>203</v>
      </c>
      <c r="B3" s="127"/>
      <c r="C3" s="126"/>
      <c r="D3" s="126"/>
      <c r="E3" s="127"/>
    </row>
    <row r="4" spans="1:5" ht="15.75" x14ac:dyDescent="0.25">
      <c r="A4" s="145"/>
      <c r="B4" s="150"/>
      <c r="C4" s="150"/>
      <c r="D4" s="150"/>
      <c r="E4" s="145"/>
    </row>
    <row r="5" spans="1:5" ht="18.75" x14ac:dyDescent="0.25">
      <c r="A5" s="66"/>
      <c r="B5" s="93"/>
      <c r="C5" s="66"/>
      <c r="D5" s="66"/>
      <c r="E5" s="93"/>
    </row>
    <row r="6" spans="1:5" ht="18.75" x14ac:dyDescent="0.25">
      <c r="A6" s="66"/>
      <c r="B6" s="93"/>
      <c r="C6" s="66"/>
      <c r="D6" s="66"/>
      <c r="E6" s="93"/>
    </row>
    <row r="7" spans="1:5" ht="18.75" x14ac:dyDescent="0.25">
      <c r="A7" s="66"/>
      <c r="B7" s="93"/>
      <c r="C7" s="66"/>
      <c r="D7" s="66"/>
      <c r="E7" s="93"/>
    </row>
    <row r="8" spans="1:5" ht="18.75" x14ac:dyDescent="0.25">
      <c r="A8" s="66"/>
      <c r="B8" s="93"/>
      <c r="C8" s="66"/>
      <c r="D8" s="66"/>
      <c r="E8" s="93"/>
    </row>
    <row r="9" spans="1:5" ht="18.75" x14ac:dyDescent="0.25">
      <c r="A9" s="66"/>
      <c r="B9" s="93"/>
      <c r="C9" s="66"/>
      <c r="D9" s="66"/>
      <c r="E9" s="93"/>
    </row>
    <row r="10" spans="1:5" ht="18.75" x14ac:dyDescent="0.25">
      <c r="A10" s="126" t="s">
        <v>114</v>
      </c>
      <c r="B10" s="137"/>
      <c r="C10" s="126"/>
      <c r="D10" s="126"/>
      <c r="E10" s="127"/>
    </row>
    <row r="11" spans="1:5" ht="15.75" customHeight="1" x14ac:dyDescent="0.25">
      <c r="A11" s="145"/>
      <c r="B11" s="146"/>
      <c r="C11" s="145"/>
      <c r="D11" s="145"/>
      <c r="E11" s="145"/>
    </row>
    <row r="12" spans="1:5" ht="15.75" x14ac:dyDescent="0.25">
      <c r="A12" s="145"/>
      <c r="B12" s="150"/>
      <c r="C12" s="150"/>
      <c r="D12" s="150"/>
      <c r="E12" s="145"/>
    </row>
    <row r="13" spans="1:5" ht="15.75" x14ac:dyDescent="0.25">
      <c r="A13" s="177"/>
      <c r="B13" s="150"/>
      <c r="C13" s="145"/>
      <c r="D13" s="145"/>
      <c r="E13" s="145"/>
    </row>
    <row r="14" spans="1:5" ht="15.75" x14ac:dyDescent="0.25">
      <c r="A14" s="145"/>
      <c r="B14" s="153"/>
      <c r="C14" s="145"/>
      <c r="D14" s="145"/>
      <c r="E14" s="145"/>
    </row>
    <row r="15" spans="1:5" ht="15.75" customHeight="1" x14ac:dyDescent="0.25">
      <c r="A15" s="145"/>
      <c r="B15" s="146"/>
      <c r="C15" s="145"/>
      <c r="D15" s="145"/>
      <c r="E15" s="145"/>
    </row>
    <row r="16" spans="1:5" ht="15.75" x14ac:dyDescent="0.25">
      <c r="A16" s="145"/>
      <c r="B16" s="150"/>
      <c r="C16" s="150"/>
      <c r="D16" s="150"/>
      <c r="E16" s="145"/>
    </row>
    <row r="17" spans="1:5" ht="15.75" x14ac:dyDescent="0.25">
      <c r="A17" s="177"/>
      <c r="B17" s="150"/>
      <c r="C17" s="145"/>
      <c r="D17" s="145"/>
      <c r="E17" s="145"/>
    </row>
    <row r="18" spans="1:5" ht="15.75" x14ac:dyDescent="0.25">
      <c r="A18" s="145"/>
      <c r="B18" s="153"/>
      <c r="C18" s="145"/>
      <c r="D18" s="145"/>
      <c r="E18" s="145"/>
    </row>
    <row r="19" spans="1:5" ht="19.5" customHeight="1" x14ac:dyDescent="0.25">
      <c r="A19" s="245" t="s">
        <v>217</v>
      </c>
      <c r="B19" s="244"/>
      <c r="C19" s="243"/>
      <c r="D19" s="243"/>
      <c r="E19" s="243"/>
    </row>
    <row r="20" spans="1:5" ht="51" customHeight="1" x14ac:dyDescent="0.25">
      <c r="A20" s="145" t="s">
        <v>502</v>
      </c>
      <c r="B20" s="153" t="s">
        <v>383</v>
      </c>
      <c r="C20" s="145" t="s">
        <v>400</v>
      </c>
      <c r="D20" s="284" t="s">
        <v>384</v>
      </c>
      <c r="E20" s="145" t="s">
        <v>382</v>
      </c>
    </row>
    <row r="21" spans="1:5" ht="15.75" x14ac:dyDescent="0.25">
      <c r="A21" s="155"/>
      <c r="B21" s="165"/>
      <c r="C21" s="155"/>
      <c r="D21" s="155"/>
      <c r="E21" s="166"/>
    </row>
    <row r="22" spans="1:5" ht="18.75" x14ac:dyDescent="0.25">
      <c r="A22" s="66"/>
      <c r="B22" s="93"/>
      <c r="C22" s="66"/>
      <c r="D22" s="66"/>
      <c r="E22" s="93"/>
    </row>
    <row r="23" spans="1:5" ht="16.5" customHeight="1" x14ac:dyDescent="0.25">
      <c r="A23" s="145"/>
      <c r="B23" s="153"/>
      <c r="C23" s="145"/>
      <c r="D23" s="145"/>
      <c r="E23" s="145"/>
    </row>
    <row r="24" spans="1:5" ht="15.75" x14ac:dyDescent="0.25">
      <c r="A24" s="155"/>
      <c r="B24" s="165"/>
      <c r="C24" s="155"/>
      <c r="D24" s="155"/>
      <c r="E24" s="166"/>
    </row>
    <row r="25" spans="1:5" ht="18.75" x14ac:dyDescent="0.25">
      <c r="A25" s="66"/>
      <c r="B25" s="93"/>
      <c r="C25" s="66"/>
      <c r="D25" s="66"/>
      <c r="E25" s="93"/>
    </row>
    <row r="26" spans="1:5" ht="18.75" x14ac:dyDescent="0.25">
      <c r="A26" s="126" t="s">
        <v>215</v>
      </c>
      <c r="B26" s="137"/>
      <c r="C26" s="126"/>
      <c r="D26" s="126"/>
      <c r="E26" s="127"/>
    </row>
    <row r="27" spans="1:5" ht="17.25" customHeight="1" x14ac:dyDescent="0.25">
      <c r="A27" s="145"/>
      <c r="B27" s="167"/>
      <c r="C27" s="168"/>
      <c r="D27" s="168"/>
      <c r="E27" s="168"/>
    </row>
    <row r="28" spans="1:5" ht="18.75" customHeight="1" x14ac:dyDescent="0.25">
      <c r="A28" s="145"/>
      <c r="B28" s="150"/>
      <c r="C28" s="145"/>
      <c r="D28" s="145"/>
      <c r="E28" s="145"/>
    </row>
    <row r="29" spans="1:5" ht="19.5" customHeight="1" x14ac:dyDescent="0.25">
      <c r="A29" s="145"/>
      <c r="B29" s="145"/>
      <c r="C29" s="145"/>
      <c r="D29" s="145"/>
      <c r="E29" s="145"/>
    </row>
    <row r="30" spans="1:5" ht="15.75" x14ac:dyDescent="0.25">
      <c r="A30" s="145"/>
      <c r="B30" s="145"/>
      <c r="C30" s="145"/>
      <c r="D30" s="145"/>
      <c r="E30" s="145"/>
    </row>
    <row r="31" spans="1:5" ht="15.75" x14ac:dyDescent="0.25">
      <c r="A31" s="145"/>
      <c r="B31" s="154"/>
      <c r="C31" s="154"/>
      <c r="D31" s="154"/>
      <c r="E31" s="145"/>
    </row>
    <row r="32" spans="1:5" ht="18" customHeight="1" x14ac:dyDescent="0.25">
      <c r="A32" s="145"/>
      <c r="B32" s="146"/>
      <c r="C32" s="145"/>
      <c r="D32" s="145"/>
      <c r="E32" s="145"/>
    </row>
    <row r="33" spans="1:5" ht="15.75" x14ac:dyDescent="0.25">
      <c r="A33" s="145"/>
      <c r="B33" s="154"/>
      <c r="C33" s="154"/>
      <c r="D33" s="154"/>
      <c r="E33" s="145"/>
    </row>
    <row r="34" spans="1:5" ht="15.75" x14ac:dyDescent="0.25">
      <c r="A34" s="145"/>
      <c r="B34" s="145"/>
      <c r="C34" s="145"/>
      <c r="D34" s="145"/>
      <c r="E34" s="145"/>
    </row>
    <row r="35" spans="1:5" ht="15.75" x14ac:dyDescent="0.25">
      <c r="A35" s="145"/>
      <c r="B35" s="150"/>
      <c r="C35" s="145"/>
      <c r="D35" s="145"/>
      <c r="E35" s="145"/>
    </row>
    <row r="36" spans="1:5" ht="18" customHeight="1" x14ac:dyDescent="0.25">
      <c r="A36" s="145"/>
      <c r="B36" s="145"/>
      <c r="C36" s="145"/>
      <c r="D36" s="145"/>
      <c r="E36" s="145"/>
    </row>
    <row r="37" spans="1:5" ht="18.75" customHeight="1" x14ac:dyDescent="0.25">
      <c r="A37" s="145"/>
      <c r="B37" s="145"/>
      <c r="C37" s="145"/>
      <c r="D37" s="145"/>
      <c r="E37" s="145"/>
    </row>
    <row r="38" spans="1:5" ht="19.5" customHeight="1" x14ac:dyDescent="0.25">
      <c r="A38" s="145"/>
      <c r="B38" s="150"/>
      <c r="C38" s="145"/>
      <c r="D38" s="145"/>
      <c r="E38" s="145"/>
    </row>
    <row r="39" spans="1:5" ht="22.5" customHeight="1" x14ac:dyDescent="0.25">
      <c r="A39" s="145"/>
      <c r="B39" s="150"/>
      <c r="C39" s="145"/>
      <c r="D39" s="145"/>
      <c r="E39" s="145"/>
    </row>
    <row r="40" spans="1:5" ht="15.75" hidden="1" customHeight="1" x14ac:dyDescent="0.25">
      <c r="A40" s="145"/>
      <c r="B40" s="150"/>
      <c r="C40" s="145"/>
      <c r="D40" s="145"/>
      <c r="E40" s="145"/>
    </row>
    <row r="41" spans="1:5" ht="21.75" customHeight="1" x14ac:dyDescent="0.25">
      <c r="A41" s="145"/>
      <c r="B41" s="145"/>
      <c r="C41" s="145"/>
      <c r="D41" s="145"/>
      <c r="E41" s="145"/>
    </row>
    <row r="42" spans="1:5" ht="23.25" customHeight="1" x14ac:dyDescent="0.25">
      <c r="A42" s="145"/>
      <c r="B42" s="145"/>
      <c r="C42" s="145"/>
      <c r="D42" s="145"/>
      <c r="E42" s="145"/>
    </row>
    <row r="43" spans="1:5" ht="23.25" customHeight="1" x14ac:dyDescent="0.25">
      <c r="A43" s="145"/>
      <c r="B43" s="145"/>
      <c r="C43" s="145"/>
      <c r="D43" s="145"/>
      <c r="E43" s="145"/>
    </row>
    <row r="44" spans="1:5" ht="18" customHeight="1" x14ac:dyDescent="0.25">
      <c r="A44" s="145"/>
      <c r="B44" s="150"/>
      <c r="C44" s="145"/>
      <c r="D44" s="145"/>
      <c r="E44" s="145"/>
    </row>
    <row r="45" spans="1:5" ht="18" customHeight="1" x14ac:dyDescent="0.25">
      <c r="A45" s="145"/>
      <c r="B45" s="150"/>
      <c r="C45" s="145"/>
      <c r="D45" s="145"/>
      <c r="E45" s="145"/>
    </row>
    <row r="46" spans="1:5" ht="19.5" customHeight="1" x14ac:dyDescent="0.25">
      <c r="A46" s="145"/>
      <c r="B46" s="150"/>
      <c r="C46" s="145"/>
      <c r="D46" s="145"/>
      <c r="E46" s="145"/>
    </row>
    <row r="47" spans="1:5" ht="18.75" customHeight="1" x14ac:dyDescent="0.25">
      <c r="A47" s="145"/>
      <c r="B47" s="145"/>
      <c r="C47" s="145"/>
      <c r="D47" s="145"/>
      <c r="E47" s="145"/>
    </row>
    <row r="48" spans="1:5" ht="18.75" customHeight="1" x14ac:dyDescent="0.25">
      <c r="A48" s="149"/>
      <c r="B48" s="148"/>
      <c r="C48" s="149"/>
      <c r="D48" s="149"/>
      <c r="E48" s="145"/>
    </row>
    <row r="49" spans="1:5" ht="18.75" customHeight="1" x14ac:dyDescent="0.25">
      <c r="A49" s="145"/>
      <c r="B49" s="145"/>
      <c r="C49" s="145"/>
      <c r="D49" s="145"/>
      <c r="E49" s="145"/>
    </row>
    <row r="50" spans="1:5" ht="20.25" customHeight="1" x14ac:dyDescent="0.25">
      <c r="A50" s="145"/>
      <c r="B50" s="146"/>
      <c r="C50" s="145"/>
      <c r="D50" s="145"/>
      <c r="E50" s="145"/>
    </row>
    <row r="51" spans="1:5" ht="17.25" customHeight="1" x14ac:dyDescent="0.25">
      <c r="A51" s="145"/>
      <c r="B51" s="150"/>
      <c r="C51" s="145"/>
      <c r="D51" s="145"/>
      <c r="E51" s="145"/>
    </row>
    <row r="52" spans="1:5" ht="18" customHeight="1" x14ac:dyDescent="0.25">
      <c r="A52" s="145"/>
      <c r="B52" s="146"/>
      <c r="C52" s="145"/>
      <c r="D52" s="145"/>
      <c r="E52" s="145"/>
    </row>
    <row r="53" spans="1:5" ht="15.75" customHeight="1" x14ac:dyDescent="0.25">
      <c r="A53" s="145"/>
      <c r="B53" s="150"/>
      <c r="C53" s="145"/>
      <c r="D53" s="145"/>
      <c r="E53" s="145"/>
    </row>
    <row r="54" spans="1:5" ht="17.25" customHeight="1" x14ac:dyDescent="0.25">
      <c r="A54" s="145"/>
      <c r="B54" s="150"/>
      <c r="C54" s="145"/>
      <c r="D54" s="145"/>
      <c r="E54" s="145"/>
    </row>
    <row r="55" spans="1:5" ht="19.5" customHeight="1" x14ac:dyDescent="0.25">
      <c r="A55" s="151"/>
      <c r="B55" s="150"/>
      <c r="C55" s="145"/>
      <c r="D55" s="145"/>
      <c r="E55" s="145"/>
    </row>
    <row r="56" spans="1:5" ht="14.25" customHeight="1" x14ac:dyDescent="0.25">
      <c r="A56" s="145"/>
      <c r="B56" s="150"/>
      <c r="C56" s="145"/>
      <c r="D56" s="145"/>
      <c r="E56" s="145"/>
    </row>
    <row r="57" spans="1:5" ht="18" customHeight="1" x14ac:dyDescent="0.25">
      <c r="A57" s="145"/>
      <c r="B57" s="150"/>
      <c r="C57" s="145"/>
      <c r="D57" s="145"/>
      <c r="E57" s="145"/>
    </row>
    <row r="58" spans="1:5" ht="16.5" customHeight="1" x14ac:dyDescent="0.25">
      <c r="A58" s="145"/>
      <c r="B58" s="150"/>
      <c r="C58" s="145"/>
      <c r="D58" s="145"/>
      <c r="E58" s="145"/>
    </row>
    <row r="59" spans="1:5" ht="15.75" customHeight="1" x14ac:dyDescent="0.25">
      <c r="A59" s="145"/>
      <c r="B59" s="150"/>
      <c r="C59" s="145"/>
      <c r="D59" s="145"/>
      <c r="E59" s="145"/>
    </row>
    <row r="60" spans="1:5" ht="16.5" customHeight="1" x14ac:dyDescent="0.25">
      <c r="A60" s="145"/>
      <c r="B60" s="150"/>
      <c r="C60" s="145"/>
      <c r="D60" s="145"/>
      <c r="E60" s="145"/>
    </row>
    <row r="61" spans="1:5" ht="15.75" customHeight="1" x14ac:dyDescent="0.25">
      <c r="A61" s="145"/>
      <c r="B61" s="145"/>
      <c r="C61" s="145"/>
      <c r="D61" s="145"/>
      <c r="E61" s="145"/>
    </row>
    <row r="62" spans="1:5" ht="18.75" customHeight="1" x14ac:dyDescent="0.25">
      <c r="A62" s="145"/>
      <c r="B62" s="150"/>
      <c r="C62" s="145"/>
      <c r="D62" s="145"/>
      <c r="E62" s="145"/>
    </row>
    <row r="63" spans="1:5" ht="17.25" customHeight="1" x14ac:dyDescent="0.25">
      <c r="A63" s="145"/>
      <c r="B63" s="145"/>
      <c r="C63" s="154"/>
      <c r="D63" s="154"/>
      <c r="E63" s="145"/>
    </row>
    <row r="64" spans="1:5" ht="18" customHeight="1" x14ac:dyDescent="0.25">
      <c r="A64" s="145"/>
      <c r="B64" s="150"/>
      <c r="C64" s="145"/>
      <c r="D64" s="145"/>
      <c r="E64" s="145"/>
    </row>
    <row r="65" spans="1:5" ht="18.75" customHeight="1" x14ac:dyDescent="0.25">
      <c r="A65" s="145"/>
      <c r="B65" s="150"/>
      <c r="C65" s="145"/>
      <c r="D65" s="145"/>
      <c r="E65" s="145"/>
    </row>
    <row r="66" spans="1:5" ht="18" customHeight="1" x14ac:dyDescent="0.25">
      <c r="A66" s="145"/>
      <c r="B66" s="150"/>
      <c r="C66" s="145"/>
      <c r="D66" s="145"/>
      <c r="E66" s="145"/>
    </row>
    <row r="67" spans="1:5" ht="18.75" customHeight="1" x14ac:dyDescent="0.25">
      <c r="A67" s="145"/>
      <c r="B67" s="150"/>
      <c r="C67" s="145"/>
      <c r="D67" s="145"/>
      <c r="E67" s="145"/>
    </row>
    <row r="68" spans="1:5" ht="16.5" customHeight="1" x14ac:dyDescent="0.25">
      <c r="A68" s="145"/>
      <c r="B68" s="150"/>
      <c r="C68" s="145"/>
      <c r="D68" s="145"/>
      <c r="E68" s="145"/>
    </row>
    <row r="69" spans="1:5" ht="18" customHeight="1" x14ac:dyDescent="0.25">
      <c r="A69" s="145"/>
      <c r="B69" s="150"/>
      <c r="C69" s="145"/>
      <c r="D69" s="145"/>
      <c r="E69" s="145"/>
    </row>
    <row r="70" spans="1:5" ht="18" customHeight="1" x14ac:dyDescent="0.25">
      <c r="A70" s="145"/>
      <c r="B70" s="150"/>
      <c r="C70" s="145"/>
      <c r="D70" s="145"/>
      <c r="E70" s="145"/>
    </row>
    <row r="71" spans="1:5" ht="18" customHeight="1" x14ac:dyDescent="0.25">
      <c r="A71" s="145"/>
      <c r="B71" s="150"/>
      <c r="C71" s="145"/>
      <c r="D71" s="145"/>
      <c r="E71" s="145"/>
    </row>
    <row r="72" spans="1:5" ht="17.25" customHeight="1" x14ac:dyDescent="0.25">
      <c r="A72" s="145"/>
      <c r="B72" s="150"/>
      <c r="C72" s="145"/>
      <c r="D72" s="145"/>
      <c r="E72" s="145"/>
    </row>
    <row r="73" spans="1:5" ht="21.75" customHeight="1" x14ac:dyDescent="0.25">
      <c r="A73" s="145"/>
      <c r="B73" s="150"/>
      <c r="C73" s="145"/>
      <c r="D73" s="145"/>
      <c r="E73" s="145"/>
    </row>
    <row r="74" spans="1:5" ht="18" customHeight="1" x14ac:dyDescent="0.25">
      <c r="A74" s="145"/>
      <c r="B74" s="145"/>
      <c r="C74" s="145"/>
      <c r="D74" s="145"/>
      <c r="E74" s="145"/>
    </row>
    <row r="75" spans="1:5" ht="14.25" customHeight="1" x14ac:dyDescent="0.25">
      <c r="A75" s="145"/>
      <c r="B75" s="150"/>
      <c r="C75" s="162"/>
      <c r="D75" s="162"/>
      <c r="E75" s="145"/>
    </row>
    <row r="76" spans="1:5" ht="14.25" customHeight="1" x14ac:dyDescent="0.25">
      <c r="A76" s="145"/>
      <c r="B76" s="145"/>
      <c r="C76" s="147"/>
      <c r="D76" s="147"/>
      <c r="E76" s="145"/>
    </row>
    <row r="77" spans="1:5" ht="15" customHeight="1" x14ac:dyDescent="0.25">
      <c r="A77" s="145"/>
      <c r="B77" s="145"/>
      <c r="C77" s="147"/>
      <c r="D77" s="147"/>
      <c r="E77" s="145"/>
    </row>
    <row r="78" spans="1:5" ht="14.25" customHeight="1" x14ac:dyDescent="0.25">
      <c r="A78" s="145"/>
      <c r="B78" s="150"/>
      <c r="C78" s="145"/>
      <c r="D78" s="145"/>
      <c r="E78" s="145"/>
    </row>
    <row r="79" spans="1:5" ht="15" customHeight="1" x14ac:dyDescent="0.25">
      <c r="A79" s="145"/>
      <c r="B79" s="150"/>
      <c r="C79" s="145"/>
      <c r="D79" s="145"/>
      <c r="E79" s="145"/>
    </row>
    <row r="80" spans="1:5" ht="16.5" customHeight="1" x14ac:dyDescent="0.25">
      <c r="A80" s="145"/>
      <c r="B80" s="150"/>
      <c r="C80" s="145"/>
      <c r="D80" s="145"/>
      <c r="E80" s="145"/>
    </row>
    <row r="81" spans="1:5" ht="15.75" customHeight="1" x14ac:dyDescent="0.25">
      <c r="A81" s="176"/>
      <c r="B81" s="150"/>
      <c r="C81" s="176"/>
      <c r="D81" s="176"/>
      <c r="E81" s="145"/>
    </row>
    <row r="82" spans="1:5" ht="18" customHeight="1" x14ac:dyDescent="0.25">
      <c r="A82" s="145"/>
      <c r="B82" s="150"/>
      <c r="C82" s="145"/>
      <c r="D82" s="145"/>
      <c r="E82" s="145"/>
    </row>
    <row r="83" spans="1:5" ht="18" customHeight="1" x14ac:dyDescent="0.25">
      <c r="A83" s="145"/>
      <c r="B83" s="150"/>
      <c r="C83" s="145"/>
      <c r="D83" s="145"/>
      <c r="E83" s="145"/>
    </row>
    <row r="84" spans="1:5" ht="15.75" customHeight="1" x14ac:dyDescent="0.25">
      <c r="A84" s="145"/>
      <c r="B84" s="145"/>
      <c r="C84" s="145"/>
      <c r="D84" s="145"/>
      <c r="E84" s="145"/>
    </row>
    <row r="85" spans="1:5" ht="15.75" customHeight="1" x14ac:dyDescent="0.25">
      <c r="A85" s="145"/>
      <c r="B85" s="150"/>
      <c r="C85" s="145"/>
      <c r="D85" s="145"/>
      <c r="E85" s="145"/>
    </row>
    <row r="86" spans="1:5" ht="18" customHeight="1" x14ac:dyDescent="0.25">
      <c r="A86" s="176"/>
      <c r="B86" s="150"/>
      <c r="C86" s="145"/>
      <c r="D86" s="145"/>
      <c r="E86" s="145"/>
    </row>
    <row r="87" spans="1:5" ht="16.5" customHeight="1" x14ac:dyDescent="0.25">
      <c r="A87" s="145"/>
      <c r="B87" s="150"/>
      <c r="C87" s="145"/>
      <c r="D87" s="145"/>
      <c r="E87" s="145"/>
    </row>
    <row r="88" spans="1:5" ht="15" customHeight="1" x14ac:dyDescent="0.25">
      <c r="A88" s="145"/>
      <c r="B88" s="150"/>
      <c r="C88" s="145"/>
      <c r="D88" s="145"/>
      <c r="E88" s="145"/>
    </row>
    <row r="89" spans="1:5" ht="20.25" customHeight="1" x14ac:dyDescent="0.25">
      <c r="A89" s="145"/>
      <c r="B89" s="145"/>
      <c r="C89" s="145"/>
      <c r="D89" s="145"/>
      <c r="E89" s="145"/>
    </row>
    <row r="90" spans="1:5" ht="18.75" customHeight="1" x14ac:dyDescent="0.25">
      <c r="A90" s="161"/>
      <c r="B90" s="163"/>
      <c r="C90" s="169"/>
      <c r="D90" s="169"/>
      <c r="E90" s="170"/>
    </row>
    <row r="91" spans="1:5" ht="18.75" customHeight="1" x14ac:dyDescent="0.25">
      <c r="A91" s="126" t="s">
        <v>216</v>
      </c>
      <c r="B91" s="137"/>
      <c r="C91" s="126"/>
      <c r="D91" s="126"/>
      <c r="E91" s="127"/>
    </row>
    <row r="92" spans="1:5" ht="74.25" customHeight="1" x14ac:dyDescent="0.25">
      <c r="A92" s="145" t="s">
        <v>372</v>
      </c>
      <c r="B92" s="150">
        <v>44609</v>
      </c>
      <c r="C92" s="145" t="s">
        <v>400</v>
      </c>
      <c r="D92" s="284" t="s">
        <v>373</v>
      </c>
      <c r="E92" s="145" t="s">
        <v>371</v>
      </c>
    </row>
    <row r="93" spans="1:5" ht="82.5" customHeight="1" x14ac:dyDescent="0.25">
      <c r="A93" s="145" t="s">
        <v>387</v>
      </c>
      <c r="B93" s="145" t="s">
        <v>388</v>
      </c>
      <c r="C93" s="145" t="s">
        <v>400</v>
      </c>
      <c r="D93" s="284" t="s">
        <v>385</v>
      </c>
      <c r="E93" s="145" t="s">
        <v>386</v>
      </c>
    </row>
    <row r="94" spans="1:5" ht="49.5" customHeight="1" x14ac:dyDescent="0.25">
      <c r="A94" s="145" t="s">
        <v>441</v>
      </c>
      <c r="B94" s="145" t="s">
        <v>442</v>
      </c>
      <c r="C94" s="145" t="s">
        <v>400</v>
      </c>
      <c r="D94" s="284" t="s">
        <v>443</v>
      </c>
      <c r="E94" s="155" t="s">
        <v>503</v>
      </c>
    </row>
    <row r="95" spans="1:5" ht="40.5" customHeight="1" x14ac:dyDescent="0.25">
      <c r="A95" s="311" t="s">
        <v>453</v>
      </c>
      <c r="B95" s="150" t="s">
        <v>454</v>
      </c>
      <c r="C95" s="311" t="s">
        <v>400</v>
      </c>
      <c r="D95" s="284" t="s">
        <v>456</v>
      </c>
      <c r="E95" s="145" t="s">
        <v>455</v>
      </c>
    </row>
    <row r="96" spans="1:5" ht="17.25" customHeight="1" x14ac:dyDescent="0.25">
      <c r="A96" s="145"/>
      <c r="B96" s="145"/>
      <c r="C96" s="145"/>
      <c r="D96" s="145"/>
      <c r="E96" s="145"/>
    </row>
    <row r="97" spans="1:5" ht="16.5" customHeight="1" x14ac:dyDescent="0.25">
      <c r="A97" s="145"/>
      <c r="B97" s="150"/>
      <c r="C97" s="150"/>
      <c r="D97" s="150"/>
      <c r="E97" s="145"/>
    </row>
    <row r="98" spans="1:5" ht="15" customHeight="1" x14ac:dyDescent="0.25">
      <c r="A98" s="145"/>
      <c r="B98" s="150"/>
      <c r="C98" s="145"/>
      <c r="D98" s="145"/>
      <c r="E98" s="145"/>
    </row>
    <row r="99" spans="1:5" ht="17.25" customHeight="1" x14ac:dyDescent="0.25">
      <c r="A99" s="151"/>
      <c r="B99" s="150"/>
      <c r="C99" s="145"/>
      <c r="D99" s="145"/>
      <c r="E99" s="145"/>
    </row>
    <row r="100" spans="1:5" ht="17.25" customHeight="1" x14ac:dyDescent="0.25">
      <c r="A100" s="145"/>
      <c r="B100" s="150"/>
      <c r="C100" s="145"/>
      <c r="D100" s="145"/>
      <c r="E100" s="145"/>
    </row>
    <row r="101" spans="1:5" ht="15" customHeight="1" x14ac:dyDescent="0.25">
      <c r="A101" s="145"/>
      <c r="B101" s="150"/>
      <c r="C101" s="145"/>
      <c r="D101" s="145"/>
      <c r="E101" s="145"/>
    </row>
    <row r="102" spans="1:5" ht="17.25" customHeight="1" x14ac:dyDescent="0.25">
      <c r="A102" s="145"/>
      <c r="B102" s="145"/>
      <c r="C102" s="145"/>
      <c r="D102" s="145"/>
      <c r="E102" s="145"/>
    </row>
    <row r="103" spans="1:5" ht="15.75" customHeight="1" x14ac:dyDescent="0.25">
      <c r="A103" s="145"/>
      <c r="B103" s="150"/>
      <c r="C103" s="145"/>
      <c r="D103" s="145"/>
      <c r="E103" s="145"/>
    </row>
    <row r="104" spans="1:5" ht="16.5" customHeight="1" x14ac:dyDescent="0.25">
      <c r="A104" s="145"/>
      <c r="B104" s="145"/>
      <c r="C104" s="145"/>
      <c r="D104" s="145"/>
      <c r="E104" s="145"/>
    </row>
    <row r="105" spans="1:5" ht="16.5" customHeight="1" x14ac:dyDescent="0.25">
      <c r="A105" s="145"/>
      <c r="B105" s="150"/>
      <c r="C105" s="145"/>
      <c r="D105" s="145"/>
      <c r="E105" s="145"/>
    </row>
    <row r="106" spans="1:5" ht="15.75" customHeight="1" x14ac:dyDescent="0.25">
      <c r="A106" s="145"/>
      <c r="B106" s="145"/>
      <c r="C106" s="145"/>
      <c r="D106" s="145"/>
      <c r="E106" s="145"/>
    </row>
    <row r="107" spans="1:5" ht="18" customHeight="1" x14ac:dyDescent="0.25">
      <c r="A107" s="145"/>
      <c r="B107" s="145"/>
      <c r="C107" s="145"/>
      <c r="D107" s="145"/>
      <c r="E107" s="145"/>
    </row>
    <row r="108" spans="1:5" ht="14.25" customHeight="1" x14ac:dyDescent="0.25">
      <c r="A108" s="145"/>
      <c r="B108" s="150"/>
      <c r="C108" s="145"/>
      <c r="D108" s="145"/>
      <c r="E108" s="145"/>
    </row>
    <row r="109" spans="1:5" ht="16.5" customHeight="1" x14ac:dyDescent="0.25">
      <c r="A109" s="145"/>
      <c r="B109" s="145"/>
      <c r="C109" s="145"/>
      <c r="D109" s="145"/>
      <c r="E109" s="145"/>
    </row>
    <row r="110" spans="1:5" ht="18.75" customHeight="1" x14ac:dyDescent="0.25">
      <c r="A110" s="145"/>
      <c r="B110" s="150"/>
      <c r="C110" s="145"/>
      <c r="D110" s="145"/>
      <c r="E110" s="145"/>
    </row>
    <row r="111" spans="1:5" ht="16.5" customHeight="1" x14ac:dyDescent="0.25">
      <c r="A111" s="175"/>
      <c r="B111" s="149"/>
      <c r="C111" s="175"/>
      <c r="D111" s="175"/>
      <c r="E111" s="170"/>
    </row>
    <row r="112" spans="1:5" ht="17.25" customHeight="1" x14ac:dyDescent="0.25">
      <c r="A112" s="66"/>
      <c r="B112" s="93"/>
      <c r="C112" s="66"/>
      <c r="D112" s="66"/>
      <c r="E112" s="93"/>
    </row>
    <row r="113" spans="1:5" ht="17.25" customHeight="1" x14ac:dyDescent="0.25">
      <c r="A113" s="126" t="s">
        <v>213</v>
      </c>
      <c r="B113" s="137"/>
      <c r="C113" s="126"/>
      <c r="D113" s="126"/>
      <c r="E113" s="127"/>
    </row>
    <row r="114" spans="1:5" ht="83.25" customHeight="1" x14ac:dyDescent="0.25">
      <c r="A114" s="287" t="s">
        <v>327</v>
      </c>
      <c r="B114" s="287" t="s">
        <v>328</v>
      </c>
      <c r="C114" s="287" t="s">
        <v>326</v>
      </c>
      <c r="D114" s="283" t="s">
        <v>464</v>
      </c>
      <c r="E114" s="287" t="s">
        <v>474</v>
      </c>
    </row>
    <row r="115" spans="1:5" ht="47.25" x14ac:dyDescent="0.25">
      <c r="A115" s="287" t="s">
        <v>394</v>
      </c>
      <c r="B115" s="288" t="s">
        <v>395</v>
      </c>
      <c r="C115" s="287" t="s">
        <v>396</v>
      </c>
      <c r="D115" s="284" t="s">
        <v>397</v>
      </c>
      <c r="E115" s="145" t="s">
        <v>398</v>
      </c>
    </row>
    <row r="116" spans="1:5" ht="55.5" customHeight="1" x14ac:dyDescent="0.25">
      <c r="A116" s="318" t="s">
        <v>323</v>
      </c>
      <c r="B116" s="287" t="s">
        <v>320</v>
      </c>
      <c r="C116" s="287" t="s">
        <v>457</v>
      </c>
      <c r="D116" s="283" t="s">
        <v>463</v>
      </c>
      <c r="E116" s="287" t="s">
        <v>473</v>
      </c>
    </row>
    <row r="117" spans="1:5" ht="23.25" customHeight="1" x14ac:dyDescent="0.25">
      <c r="A117" s="145" t="s">
        <v>391</v>
      </c>
      <c r="B117" s="145" t="s">
        <v>392</v>
      </c>
      <c r="C117" s="145" t="s">
        <v>344</v>
      </c>
      <c r="D117" s="286" t="s">
        <v>393</v>
      </c>
      <c r="E117" s="145" t="s">
        <v>470</v>
      </c>
    </row>
    <row r="118" spans="1:5" ht="42" customHeight="1" x14ac:dyDescent="0.25">
      <c r="A118" s="311" t="s">
        <v>319</v>
      </c>
      <c r="B118" s="287" t="s">
        <v>320</v>
      </c>
      <c r="C118" s="290" t="s">
        <v>321</v>
      </c>
      <c r="D118" s="284" t="s">
        <v>322</v>
      </c>
      <c r="E118" s="145" t="s">
        <v>399</v>
      </c>
    </row>
    <row r="119" spans="1:5" ht="75" x14ac:dyDescent="0.25">
      <c r="A119" s="145" t="s">
        <v>436</v>
      </c>
      <c r="B119" s="145" t="s">
        <v>437</v>
      </c>
      <c r="C119" s="145" t="s">
        <v>438</v>
      </c>
      <c r="D119" s="286" t="s">
        <v>439</v>
      </c>
      <c r="E119" s="145" t="s">
        <v>440</v>
      </c>
    </row>
    <row r="120" spans="1:5" ht="110.25" x14ac:dyDescent="0.25">
      <c r="A120" s="319" t="s">
        <v>324</v>
      </c>
      <c r="B120" s="287" t="s">
        <v>325</v>
      </c>
      <c r="C120" s="287" t="s">
        <v>326</v>
      </c>
      <c r="D120" s="283" t="s">
        <v>462</v>
      </c>
      <c r="E120" s="287" t="s">
        <v>475</v>
      </c>
    </row>
    <row r="121" spans="1:5" ht="18.75" x14ac:dyDescent="0.25">
      <c r="A121" s="66"/>
      <c r="B121" s="93"/>
      <c r="C121" s="66"/>
      <c r="D121" s="66"/>
      <c r="E121" s="93"/>
    </row>
    <row r="122" spans="1:5" ht="18.75" x14ac:dyDescent="0.25">
      <c r="A122" s="66"/>
      <c r="B122" s="93"/>
      <c r="C122" s="66"/>
      <c r="D122" s="66"/>
      <c r="E122" s="93"/>
    </row>
    <row r="123" spans="1:5" ht="18.75" x14ac:dyDescent="0.25">
      <c r="A123" s="66"/>
      <c r="B123" s="93"/>
      <c r="C123" s="66"/>
      <c r="D123" s="66"/>
      <c r="E123" s="93"/>
    </row>
    <row r="124" spans="1:5" ht="18.75" x14ac:dyDescent="0.25">
      <c r="A124" s="66"/>
      <c r="B124" s="93"/>
      <c r="C124" s="66"/>
      <c r="D124" s="66"/>
      <c r="E124" s="93"/>
    </row>
    <row r="125" spans="1:5" ht="18.75" x14ac:dyDescent="0.25">
      <c r="A125" s="66"/>
      <c r="B125" s="93"/>
      <c r="C125" s="66"/>
      <c r="D125" s="66"/>
      <c r="E125" s="93"/>
    </row>
    <row r="126" spans="1:5" ht="18.75" x14ac:dyDescent="0.25">
      <c r="A126" s="66"/>
      <c r="B126" s="93"/>
      <c r="C126" s="66"/>
      <c r="D126" s="66"/>
      <c r="E126" s="93"/>
    </row>
    <row r="127" spans="1:5" ht="18.75" x14ac:dyDescent="0.25">
      <c r="A127" s="66"/>
      <c r="B127" s="93"/>
      <c r="C127" s="66"/>
      <c r="D127" s="66"/>
      <c r="E127" s="93"/>
    </row>
    <row r="128" spans="1:5" ht="18.75" x14ac:dyDescent="0.25">
      <c r="A128" s="66"/>
      <c r="B128" s="93"/>
      <c r="C128" s="66"/>
      <c r="D128" s="66"/>
      <c r="E128" s="93"/>
    </row>
    <row r="129" spans="1:5" ht="89.25" customHeight="1" x14ac:dyDescent="0.25">
      <c r="A129" s="126" t="s">
        <v>218</v>
      </c>
      <c r="B129" s="137"/>
      <c r="C129" s="126"/>
      <c r="D129" s="126"/>
      <c r="E129" s="127"/>
    </row>
    <row r="130" spans="1:5" ht="75.75" customHeight="1" x14ac:dyDescent="0.25">
      <c r="A130" s="319" t="s">
        <v>329</v>
      </c>
      <c r="B130" s="287" t="s">
        <v>330</v>
      </c>
      <c r="C130" s="287" t="s">
        <v>326</v>
      </c>
      <c r="D130" s="320" t="s">
        <v>331</v>
      </c>
      <c r="E130" s="287" t="s">
        <v>472</v>
      </c>
    </row>
    <row r="131" spans="1:5" ht="68.25" customHeight="1" x14ac:dyDescent="0.25">
      <c r="A131" s="319" t="s">
        <v>332</v>
      </c>
      <c r="B131" s="287" t="s">
        <v>333</v>
      </c>
      <c r="C131" s="287" t="s">
        <v>334</v>
      </c>
      <c r="D131" s="283" t="s">
        <v>461</v>
      </c>
      <c r="E131" s="287" t="s">
        <v>471</v>
      </c>
    </row>
    <row r="132" spans="1:5" ht="31.5" x14ac:dyDescent="0.25">
      <c r="A132" s="287" t="s">
        <v>335</v>
      </c>
      <c r="B132" s="287" t="s">
        <v>336</v>
      </c>
      <c r="C132" s="287" t="s">
        <v>334</v>
      </c>
      <c r="D132" s="320" t="s">
        <v>337</v>
      </c>
      <c r="E132" s="287" t="s">
        <v>476</v>
      </c>
    </row>
    <row r="133" spans="1:5" ht="94.5" x14ac:dyDescent="0.25">
      <c r="A133" s="326" t="s">
        <v>481</v>
      </c>
      <c r="B133" s="150" t="s">
        <v>482</v>
      </c>
      <c r="C133" s="311" t="s">
        <v>428</v>
      </c>
      <c r="D133" s="311" t="s">
        <v>483</v>
      </c>
      <c r="E133" s="294" t="s">
        <v>484</v>
      </c>
    </row>
    <row r="134" spans="1:5" ht="98.25" customHeight="1" x14ac:dyDescent="0.25">
      <c r="A134" s="145" t="s">
        <v>423</v>
      </c>
      <c r="B134" s="150" t="s">
        <v>424</v>
      </c>
      <c r="C134" s="145" t="s">
        <v>425</v>
      </c>
      <c r="D134" s="284" t="s">
        <v>458</v>
      </c>
      <c r="E134" s="294" t="s">
        <v>426</v>
      </c>
    </row>
    <row r="135" spans="1:5" ht="106.5" customHeight="1" x14ac:dyDescent="0.25">
      <c r="A135" s="145" t="s">
        <v>427</v>
      </c>
      <c r="B135" s="150" t="s">
        <v>424</v>
      </c>
      <c r="C135" s="145" t="s">
        <v>428</v>
      </c>
      <c r="D135" s="284" t="s">
        <v>458</v>
      </c>
      <c r="E135" s="294" t="s">
        <v>429</v>
      </c>
    </row>
    <row r="136" spans="1:5" ht="75" customHeight="1" x14ac:dyDescent="0.25">
      <c r="A136" s="287" t="s">
        <v>406</v>
      </c>
      <c r="B136" s="288" t="s">
        <v>407</v>
      </c>
      <c r="C136" s="287" t="s">
        <v>408</v>
      </c>
      <c r="D136" s="289" t="s">
        <v>409</v>
      </c>
      <c r="E136" s="287" t="s">
        <v>410</v>
      </c>
    </row>
    <row r="137" spans="1:5" ht="69.75" customHeight="1" x14ac:dyDescent="0.25">
      <c r="A137" s="287" t="s">
        <v>411</v>
      </c>
      <c r="B137" s="287" t="s">
        <v>412</v>
      </c>
      <c r="C137" s="287" t="s">
        <v>413</v>
      </c>
      <c r="D137" s="289" t="s">
        <v>414</v>
      </c>
      <c r="E137" s="287" t="s">
        <v>415</v>
      </c>
    </row>
    <row r="138" spans="1:5" ht="117" customHeight="1" x14ac:dyDescent="0.25">
      <c r="A138" s="287" t="s">
        <v>416</v>
      </c>
      <c r="B138" s="288" t="s">
        <v>339</v>
      </c>
      <c r="C138" s="287" t="s">
        <v>400</v>
      </c>
      <c r="D138" s="292" t="s">
        <v>417</v>
      </c>
      <c r="E138" s="287" t="s">
        <v>418</v>
      </c>
    </row>
    <row r="139" spans="1:5" ht="70.5" customHeight="1" x14ac:dyDescent="0.25">
      <c r="A139" s="291" t="s">
        <v>401</v>
      </c>
      <c r="B139" s="291" t="s">
        <v>402</v>
      </c>
      <c r="C139" s="291" t="s">
        <v>403</v>
      </c>
      <c r="D139" s="289" t="s">
        <v>404</v>
      </c>
      <c r="E139" s="291" t="s">
        <v>405</v>
      </c>
    </row>
    <row r="140" spans="1:5" ht="88.5" customHeight="1" x14ac:dyDescent="0.25">
      <c r="A140" s="287" t="s">
        <v>419</v>
      </c>
      <c r="B140" s="293" t="s">
        <v>420</v>
      </c>
      <c r="C140" s="287" t="s">
        <v>421</v>
      </c>
      <c r="D140" s="283" t="s">
        <v>460</v>
      </c>
      <c r="E140" s="287" t="s">
        <v>422</v>
      </c>
    </row>
    <row r="141" spans="1:5" ht="78.75" customHeight="1" x14ac:dyDescent="0.25">
      <c r="A141" s="319" t="s">
        <v>342</v>
      </c>
      <c r="B141" s="287" t="s">
        <v>343</v>
      </c>
      <c r="C141" s="287" t="s">
        <v>344</v>
      </c>
      <c r="D141" s="321" t="s">
        <v>345</v>
      </c>
      <c r="E141" s="287" t="s">
        <v>477</v>
      </c>
    </row>
    <row r="142" spans="1:5" ht="83.25" customHeight="1" x14ac:dyDescent="0.25">
      <c r="A142" s="145" t="s">
        <v>348</v>
      </c>
      <c r="B142" s="145" t="s">
        <v>349</v>
      </c>
      <c r="C142" s="145" t="s">
        <v>326</v>
      </c>
      <c r="D142" s="284" t="s">
        <v>458</v>
      </c>
      <c r="E142" s="295" t="s">
        <v>430</v>
      </c>
    </row>
    <row r="143" spans="1:5" ht="54" customHeight="1" x14ac:dyDescent="0.25">
      <c r="A143" s="319" t="s">
        <v>346</v>
      </c>
      <c r="B143" s="287" t="s">
        <v>325</v>
      </c>
      <c r="C143" s="287" t="s">
        <v>347</v>
      </c>
      <c r="D143" s="283" t="s">
        <v>459</v>
      </c>
      <c r="E143" s="287" t="s">
        <v>478</v>
      </c>
    </row>
    <row r="144" spans="1:5" ht="192" customHeight="1" x14ac:dyDescent="0.25">
      <c r="A144" s="330" t="s">
        <v>504</v>
      </c>
      <c r="B144" s="331" t="s">
        <v>505</v>
      </c>
      <c r="C144" s="332" t="s">
        <v>506</v>
      </c>
      <c r="D144" s="283" t="s">
        <v>511</v>
      </c>
      <c r="E144" s="333" t="s">
        <v>510</v>
      </c>
    </row>
    <row r="145" spans="1:5" ht="16.5" customHeight="1" x14ac:dyDescent="0.25">
      <c r="A145" s="311"/>
      <c r="B145" s="145"/>
      <c r="C145" s="145"/>
      <c r="D145" s="145"/>
      <c r="E145" s="295"/>
    </row>
    <row r="146" spans="1:5" ht="18.75" customHeight="1" x14ac:dyDescent="0.25">
      <c r="A146" s="145"/>
      <c r="B146" s="145"/>
      <c r="C146" s="145"/>
      <c r="D146" s="145"/>
      <c r="E146" s="145"/>
    </row>
    <row r="147" spans="1:5" ht="18" customHeight="1" x14ac:dyDescent="0.25">
      <c r="A147" s="145"/>
      <c r="B147" s="150"/>
      <c r="C147" s="145"/>
      <c r="D147" s="145"/>
      <c r="E147" s="145"/>
    </row>
    <row r="148" spans="1:5" ht="19.5" customHeight="1" x14ac:dyDescent="0.25">
      <c r="A148" s="145"/>
      <c r="B148" s="150"/>
      <c r="C148" s="145"/>
      <c r="D148" s="145"/>
      <c r="E148" s="145"/>
    </row>
    <row r="149" spans="1:5" ht="16.5" customHeight="1" x14ac:dyDescent="0.25">
      <c r="A149" s="145"/>
      <c r="B149" s="145"/>
      <c r="C149" s="145"/>
      <c r="D149" s="145"/>
      <c r="E149" s="145"/>
    </row>
    <row r="150" spans="1:5" ht="19.5" customHeight="1" x14ac:dyDescent="0.25">
      <c r="A150" s="145"/>
      <c r="B150" s="145"/>
      <c r="C150" s="145"/>
      <c r="D150" s="145"/>
      <c r="E150" s="145"/>
    </row>
    <row r="151" spans="1:5" ht="18.75" customHeight="1" x14ac:dyDescent="0.25">
      <c r="A151" s="145"/>
      <c r="B151" s="150"/>
      <c r="C151" s="145"/>
      <c r="D151" s="145"/>
      <c r="E151" s="145"/>
    </row>
    <row r="152" spans="1:5" ht="18" customHeight="1" x14ac:dyDescent="0.25">
      <c r="A152" s="145"/>
      <c r="B152" s="150"/>
      <c r="C152" s="145"/>
      <c r="D152" s="145"/>
      <c r="E152" s="145"/>
    </row>
    <row r="153" spans="1:5" ht="15" customHeight="1" x14ac:dyDescent="0.25">
      <c r="A153" s="145"/>
      <c r="B153" s="147"/>
      <c r="C153" s="145"/>
      <c r="D153" s="145"/>
      <c r="E153" s="145"/>
    </row>
    <row r="154" spans="1:5" ht="15.75" x14ac:dyDescent="0.25">
      <c r="A154" s="145"/>
      <c r="B154" s="150"/>
      <c r="C154" s="145"/>
      <c r="D154" s="145"/>
      <c r="E154" s="145"/>
    </row>
    <row r="155" spans="1:5" ht="21" customHeight="1" x14ac:dyDescent="0.25">
      <c r="A155" s="145"/>
      <c r="B155" s="145"/>
      <c r="C155" s="145"/>
      <c r="D155" s="145"/>
      <c r="E155" s="145"/>
    </row>
    <row r="156" spans="1:5" ht="15" customHeight="1" x14ac:dyDescent="0.25">
      <c r="A156" s="145"/>
      <c r="B156" s="145"/>
      <c r="C156" s="145"/>
      <c r="D156" s="145"/>
      <c r="E156" s="145"/>
    </row>
    <row r="157" spans="1:5" ht="15.75" customHeight="1" x14ac:dyDescent="0.25">
      <c r="A157" s="145"/>
      <c r="B157" s="145"/>
      <c r="C157" s="145"/>
      <c r="D157" s="145"/>
      <c r="E157" s="145"/>
    </row>
    <row r="158" spans="1:5" ht="148.5" customHeight="1" x14ac:dyDescent="0.25">
      <c r="A158" s="145"/>
      <c r="B158" s="145"/>
      <c r="C158" s="145"/>
      <c r="D158" s="145"/>
      <c r="E158" s="145"/>
    </row>
    <row r="159" spans="1:5" ht="17.25" customHeight="1" x14ac:dyDescent="0.25">
      <c r="A159" s="145"/>
      <c r="B159" s="145"/>
      <c r="C159" s="145"/>
      <c r="D159" s="145"/>
      <c r="E159" s="145"/>
    </row>
    <row r="160" spans="1:5" ht="16.5" customHeight="1" x14ac:dyDescent="0.25">
      <c r="A160" s="145"/>
      <c r="B160" s="150"/>
      <c r="C160" s="145"/>
      <c r="D160" s="145"/>
      <c r="E160" s="145"/>
    </row>
    <row r="161" spans="1:5" ht="17.25" customHeight="1" x14ac:dyDescent="0.25">
      <c r="A161" s="145"/>
      <c r="B161" s="150"/>
      <c r="C161" s="145"/>
      <c r="D161" s="145"/>
      <c r="E161" s="145"/>
    </row>
    <row r="162" spans="1:5" ht="19.5" customHeight="1" x14ac:dyDescent="0.25">
      <c r="A162" s="145"/>
      <c r="B162" s="150"/>
      <c r="C162" s="145"/>
      <c r="D162" s="145"/>
      <c r="E162" s="145"/>
    </row>
    <row r="163" spans="1:5" ht="15" customHeight="1" x14ac:dyDescent="0.25">
      <c r="A163" s="126" t="s">
        <v>214</v>
      </c>
      <c r="B163" s="137"/>
      <c r="C163" s="126"/>
      <c r="D163" s="126"/>
      <c r="E163" s="127"/>
    </row>
    <row r="164" spans="1:5" ht="93.75" customHeight="1" x14ac:dyDescent="0.25">
      <c r="A164" s="287" t="s">
        <v>431</v>
      </c>
      <c r="B164" s="288" t="s">
        <v>432</v>
      </c>
      <c r="C164" s="287" t="s">
        <v>433</v>
      </c>
      <c r="D164" s="280" t="s">
        <v>434</v>
      </c>
      <c r="E164" s="287" t="s">
        <v>435</v>
      </c>
    </row>
    <row r="165" spans="1:5" ht="18" customHeight="1" x14ac:dyDescent="0.25">
      <c r="A165" s="145"/>
      <c r="B165" s="145"/>
      <c r="C165" s="145"/>
      <c r="D165" s="145"/>
      <c r="E165" s="145"/>
    </row>
    <row r="166" spans="1:5" ht="15" customHeight="1" x14ac:dyDescent="0.25">
      <c r="A166" s="151"/>
      <c r="B166" s="151"/>
      <c r="C166" s="151"/>
      <c r="D166" s="151"/>
      <c r="E166" s="151"/>
    </row>
    <row r="167" spans="1:5" ht="17.25" customHeight="1" x14ac:dyDescent="0.25">
      <c r="A167" s="151"/>
      <c r="B167" s="151"/>
      <c r="C167" s="151"/>
      <c r="D167" s="151"/>
      <c r="E167" s="151"/>
    </row>
    <row r="168" spans="1:5" ht="14.25" customHeight="1" x14ac:dyDescent="0.25">
      <c r="A168" s="151"/>
      <c r="B168" s="151"/>
      <c r="C168" s="151"/>
      <c r="D168" s="151"/>
      <c r="E168" s="151"/>
    </row>
    <row r="169" spans="1:5" ht="16.5" customHeight="1" x14ac:dyDescent="0.25">
      <c r="A169" s="151"/>
      <c r="B169" s="151"/>
      <c r="C169" s="151"/>
      <c r="D169" s="151"/>
      <c r="E169" s="151"/>
    </row>
    <row r="170" spans="1:5" ht="17.25" customHeight="1" x14ac:dyDescent="0.25">
      <c r="A170" s="151"/>
      <c r="B170" s="150"/>
      <c r="C170" s="151"/>
      <c r="D170" s="151"/>
      <c r="E170" s="151"/>
    </row>
    <row r="171" spans="1:5" ht="17.25" customHeight="1" x14ac:dyDescent="0.25">
      <c r="A171" s="145"/>
      <c r="B171" s="145"/>
      <c r="C171" s="155"/>
      <c r="D171" s="155"/>
      <c r="E171" s="155"/>
    </row>
    <row r="172" spans="1:5" ht="14.25" customHeight="1" x14ac:dyDescent="0.25">
      <c r="A172" s="151"/>
      <c r="B172" s="151"/>
      <c r="C172" s="151"/>
      <c r="D172" s="151"/>
      <c r="E172" s="151"/>
    </row>
    <row r="173" spans="1:5" ht="15.75" x14ac:dyDescent="0.25">
      <c r="A173" s="145"/>
      <c r="B173" s="150"/>
      <c r="C173" s="145"/>
      <c r="D173" s="145"/>
      <c r="E173" s="145"/>
    </row>
    <row r="174" spans="1:5" ht="15.75" x14ac:dyDescent="0.25">
      <c r="A174" s="164"/>
      <c r="B174" s="151"/>
      <c r="C174" s="151"/>
      <c r="D174" s="151"/>
      <c r="E174" s="151"/>
    </row>
    <row r="175" spans="1:5" ht="15.75" x14ac:dyDescent="0.25">
      <c r="A175" s="145"/>
      <c r="B175" s="150"/>
      <c r="C175" s="145"/>
      <c r="D175" s="145"/>
      <c r="E175" s="145"/>
    </row>
    <row r="176" spans="1:5" ht="15.75" x14ac:dyDescent="0.25">
      <c r="A176" s="151"/>
      <c r="B176" s="151"/>
      <c r="C176" s="151"/>
      <c r="D176" s="151"/>
      <c r="E176" s="151"/>
    </row>
    <row r="177" spans="1:5" ht="15.75" x14ac:dyDescent="0.25">
      <c r="A177" s="151"/>
      <c r="B177" s="160"/>
      <c r="C177" s="151"/>
      <c r="D177" s="151"/>
      <c r="E177" s="151"/>
    </row>
    <row r="178" spans="1:5" ht="15.75" x14ac:dyDescent="0.25">
      <c r="A178" s="151"/>
      <c r="B178" s="151"/>
      <c r="C178" s="151"/>
      <c r="D178" s="151"/>
      <c r="E178" s="151"/>
    </row>
    <row r="179" spans="1:5" ht="15.75" x14ac:dyDescent="0.25">
      <c r="A179" s="145"/>
      <c r="B179" s="150"/>
      <c r="C179" s="145"/>
      <c r="D179" s="145"/>
      <c r="E179" s="145"/>
    </row>
    <row r="180" spans="1:5" ht="15.75" x14ac:dyDescent="0.25">
      <c r="A180" s="145"/>
      <c r="B180" s="150"/>
      <c r="C180" s="145"/>
      <c r="D180" s="145"/>
      <c r="E180" s="145"/>
    </row>
    <row r="181" spans="1:5" ht="15.75" x14ac:dyDescent="0.25">
      <c r="A181" s="145"/>
      <c r="B181" s="150"/>
      <c r="C181" s="145"/>
      <c r="D181" s="145"/>
      <c r="E181" s="145"/>
    </row>
  </sheetData>
  <sheetProtection sort="0" autoFilter="0" pivotTables="0"/>
  <mergeCells count="1">
    <mergeCell ref="A1:E1"/>
  </mergeCells>
  <hyperlinks>
    <hyperlink ref="D92" r:id="rId1"/>
    <hyperlink ref="D20" r:id="rId2"/>
    <hyperlink ref="D93" r:id="rId3"/>
    <hyperlink ref="D117" r:id="rId4"/>
    <hyperlink ref="D164" r:id="rId5"/>
    <hyperlink ref="D119" r:id="rId6"/>
    <hyperlink ref="D94" r:id="rId7"/>
    <hyperlink ref="D95" r:id="rId8"/>
    <hyperlink ref="D115" r:id="rId9"/>
    <hyperlink ref="D130" r:id="rId10"/>
    <hyperlink ref="D132" r:id="rId11"/>
    <hyperlink ref="D141" r:id="rId12"/>
    <hyperlink ref="D142" r:id="rId13"/>
    <hyperlink ref="D143" r:id="rId14"/>
    <hyperlink ref="D140" r:id="rId15"/>
    <hyperlink ref="D131" r:id="rId16"/>
    <hyperlink ref="D120" r:id="rId17"/>
    <hyperlink ref="D116" r:id="rId18"/>
    <hyperlink ref="D114" r:id="rId19"/>
    <hyperlink ref="D134" r:id="rId20"/>
    <hyperlink ref="D135" r:id="rId21"/>
    <hyperlink ref="D144" r:id="rId22"/>
  </hyperlinks>
  <pageMargins left="0.7" right="0.7" top="0.75" bottom="0.75" header="0.3" footer="0.3"/>
  <pageSetup paperSize="9" orientation="landscape" r:id="rId2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80" zoomScaleNormal="100" zoomScaleSheetLayoutView="80" workbookViewId="0">
      <selection activeCell="A6" sqref="A6:F12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411" t="s">
        <v>151</v>
      </c>
      <c r="B1" s="411"/>
      <c r="C1" s="411"/>
      <c r="D1" s="250"/>
      <c r="E1" s="187"/>
      <c r="F1" s="187"/>
    </row>
    <row r="2" spans="1:6" ht="18.75" x14ac:dyDescent="0.25">
      <c r="A2" s="397" t="s">
        <v>152</v>
      </c>
      <c r="B2" s="397"/>
      <c r="C2" s="397"/>
      <c r="D2" s="247"/>
      <c r="E2" s="179"/>
      <c r="F2" s="179"/>
    </row>
    <row r="3" spans="1:6" ht="75.75" customHeight="1" x14ac:dyDescent="0.25">
      <c r="A3" s="181" t="s">
        <v>153</v>
      </c>
      <c r="B3" s="186" t="s">
        <v>221</v>
      </c>
      <c r="C3" s="184" t="s">
        <v>252</v>
      </c>
      <c r="D3" s="398" t="s">
        <v>251</v>
      </c>
      <c r="E3" s="399"/>
      <c r="F3" s="181" t="s">
        <v>253</v>
      </c>
    </row>
    <row r="4" spans="1:6" ht="22.5" customHeight="1" x14ac:dyDescent="0.25">
      <c r="A4" s="246"/>
      <c r="B4" s="249"/>
      <c r="C4" s="248"/>
      <c r="D4" s="246" t="s">
        <v>249</v>
      </c>
      <c r="E4" s="246" t="s">
        <v>250</v>
      </c>
      <c r="F4" s="246"/>
    </row>
    <row r="5" spans="1:6" ht="18.75" x14ac:dyDescent="0.3">
      <c r="A5" s="67" t="s">
        <v>154</v>
      </c>
      <c r="B5" s="69"/>
      <c r="C5" s="138"/>
      <c r="D5" s="70"/>
      <c r="E5" s="70"/>
      <c r="F5" s="70"/>
    </row>
    <row r="6" spans="1:6" ht="18.75" x14ac:dyDescent="0.25">
      <c r="A6" s="304" t="s">
        <v>155</v>
      </c>
      <c r="B6" s="316" t="s">
        <v>448</v>
      </c>
      <c r="C6" s="309"/>
      <c r="D6" s="334">
        <v>28300</v>
      </c>
      <c r="E6" s="334">
        <v>3987683</v>
      </c>
      <c r="F6" s="334">
        <v>425262</v>
      </c>
    </row>
    <row r="7" spans="1:6" ht="37.5" x14ac:dyDescent="0.25">
      <c r="A7" s="302" t="s">
        <v>156</v>
      </c>
      <c r="B7" s="314" t="s">
        <v>449</v>
      </c>
      <c r="C7" s="308"/>
      <c r="D7" s="303"/>
      <c r="E7" s="303"/>
      <c r="F7" s="303"/>
    </row>
    <row r="8" spans="1:6" ht="18.75" x14ac:dyDescent="0.25">
      <c r="A8" s="302" t="s">
        <v>248</v>
      </c>
      <c r="B8" s="316" t="s">
        <v>450</v>
      </c>
      <c r="C8" s="312">
        <v>14411</v>
      </c>
      <c r="D8" s="303">
        <v>979</v>
      </c>
      <c r="E8" s="313">
        <v>52000</v>
      </c>
      <c r="F8" s="313">
        <v>25185</v>
      </c>
    </row>
    <row r="9" spans="1:6" ht="18.75" x14ac:dyDescent="0.25">
      <c r="A9" s="302" t="s">
        <v>248</v>
      </c>
      <c r="B9" s="315" t="s">
        <v>451</v>
      </c>
      <c r="C9" s="312">
        <v>541</v>
      </c>
      <c r="D9" s="303">
        <v>244</v>
      </c>
      <c r="E9" s="313">
        <v>14500</v>
      </c>
      <c r="F9" s="313">
        <v>8030</v>
      </c>
    </row>
    <row r="10" spans="1:6" ht="18.75" x14ac:dyDescent="0.25">
      <c r="A10" s="304" t="s">
        <v>277</v>
      </c>
      <c r="B10" s="303"/>
      <c r="C10" s="308"/>
      <c r="D10" s="303"/>
      <c r="E10" s="303"/>
      <c r="F10" s="303"/>
    </row>
    <row r="11" spans="1:6" ht="18.75" x14ac:dyDescent="0.25">
      <c r="A11" s="306" t="s">
        <v>276</v>
      </c>
      <c r="B11" s="303"/>
      <c r="C11" s="308"/>
      <c r="D11" s="303"/>
      <c r="E11" s="303"/>
      <c r="F11" s="303"/>
    </row>
    <row r="12" spans="1:6" ht="18.75" customHeight="1" x14ac:dyDescent="0.3">
      <c r="A12" s="307" t="s">
        <v>157</v>
      </c>
      <c r="B12" s="316" t="s">
        <v>452</v>
      </c>
      <c r="C12" s="308">
        <v>86</v>
      </c>
      <c r="D12" s="68"/>
      <c r="E12" s="68"/>
      <c r="F12" s="68"/>
    </row>
    <row r="13" spans="1:6" ht="18.75" x14ac:dyDescent="0.3">
      <c r="A13" s="46" t="s">
        <v>158</v>
      </c>
      <c r="B13" s="68" t="s">
        <v>162</v>
      </c>
      <c r="C13" s="139" t="s">
        <v>161</v>
      </c>
      <c r="D13" s="93"/>
      <c r="E13" s="93"/>
      <c r="F13" s="93"/>
    </row>
    <row r="14" spans="1:6" ht="18.75" x14ac:dyDescent="0.25">
      <c r="A14" s="29" t="s">
        <v>159</v>
      </c>
      <c r="B14" s="93"/>
      <c r="C14" s="92"/>
      <c r="D14" s="93"/>
      <c r="E14" s="93"/>
      <c r="F14" s="93"/>
    </row>
    <row r="15" spans="1:6" ht="18.75" x14ac:dyDescent="0.3">
      <c r="A15" s="29" t="s">
        <v>160</v>
      </c>
      <c r="B15" s="93"/>
      <c r="C15" s="92"/>
      <c r="D15" s="1"/>
      <c r="E15" s="1"/>
      <c r="F15" s="1"/>
    </row>
    <row r="16" spans="1:6" ht="18.75" x14ac:dyDescent="0.3">
      <c r="A16" s="1"/>
      <c r="B16" s="1"/>
      <c r="C16" s="1"/>
    </row>
    <row r="17" spans="1:6" ht="37.5" customHeight="1" x14ac:dyDescent="0.25"/>
    <row r="18" spans="1:6" ht="75" customHeight="1" x14ac:dyDescent="0.25"/>
    <row r="19" spans="1:6" ht="38.25" customHeight="1" x14ac:dyDescent="0.25"/>
    <row r="28" spans="1:6" ht="18.75" x14ac:dyDescent="0.3">
      <c r="D28" s="1"/>
      <c r="E28" s="1"/>
      <c r="F28" s="1"/>
    </row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</row>
  </sheetData>
  <mergeCells count="3">
    <mergeCell ref="A1:C1"/>
    <mergeCell ref="A2:C2"/>
    <mergeCell ref="D3:E3"/>
  </mergeCells>
  <hyperlinks>
    <hyperlink ref="B6" r:id="rId1"/>
    <hyperlink ref="B7" r:id="rId2"/>
    <hyperlink ref="B8" r:id="rId3"/>
    <hyperlink ref="B9" r:id="rId4"/>
    <hyperlink ref="B12" r:id="rId5"/>
  </hyperlinks>
  <pageMargins left="0.7" right="0.7" top="0.75" bottom="0.75" header="0.3" footer="0.3"/>
  <pageSetup paperSize="9" orientation="landscape"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3" sqref="B3:B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97" t="s">
        <v>163</v>
      </c>
      <c r="B1" s="397"/>
    </row>
    <row r="2" spans="1:2" ht="18.75" x14ac:dyDescent="0.25">
      <c r="A2" s="181" t="s">
        <v>164</v>
      </c>
      <c r="B2" s="181" t="s">
        <v>171</v>
      </c>
    </row>
    <row r="3" spans="1:2" ht="73.5" customHeight="1" x14ac:dyDescent="0.25">
      <c r="A3" s="141" t="s">
        <v>165</v>
      </c>
      <c r="B3" s="310">
        <v>655</v>
      </c>
    </row>
    <row r="4" spans="1:2" ht="101.25" customHeight="1" x14ac:dyDescent="0.25">
      <c r="A4" s="141" t="s">
        <v>166</v>
      </c>
      <c r="B4" s="310">
        <v>55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C5" sqref="C5:D5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2" t="s">
        <v>167</v>
      </c>
      <c r="B1" s="142"/>
      <c r="C1" s="142"/>
      <c r="D1" s="142"/>
    </row>
    <row r="2" spans="1:4" ht="37.5" customHeight="1" x14ac:dyDescent="0.25">
      <c r="A2" s="181" t="s">
        <v>56</v>
      </c>
      <c r="B2" s="181" t="s">
        <v>168</v>
      </c>
      <c r="C2" s="181" t="s">
        <v>169</v>
      </c>
      <c r="D2" s="181" t="s">
        <v>170</v>
      </c>
    </row>
    <row r="3" spans="1:4" ht="44.25" customHeight="1" x14ac:dyDescent="0.25">
      <c r="A3" s="62">
        <v>1</v>
      </c>
      <c r="B3" s="29" t="s">
        <v>172</v>
      </c>
      <c r="C3" s="71"/>
      <c r="D3" s="21"/>
    </row>
    <row r="4" spans="1:4" ht="59.25" customHeight="1" x14ac:dyDescent="0.25">
      <c r="A4" s="62">
        <v>2</v>
      </c>
      <c r="B4" s="29" t="s">
        <v>173</v>
      </c>
      <c r="C4" s="71"/>
      <c r="D4" s="21"/>
    </row>
    <row r="5" spans="1:4" ht="75" customHeight="1" x14ac:dyDescent="0.25">
      <c r="A5" s="62">
        <v>3</v>
      </c>
      <c r="B5" s="29" t="s">
        <v>174</v>
      </c>
      <c r="C5" s="263" t="s">
        <v>507</v>
      </c>
      <c r="D5" s="258" t="s">
        <v>508</v>
      </c>
    </row>
    <row r="6" spans="1:4" ht="48.75" customHeight="1" x14ac:dyDescent="0.25">
      <c r="A6" s="62">
        <v>4</v>
      </c>
      <c r="B6" s="66" t="s">
        <v>157</v>
      </c>
      <c r="C6" s="71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C7" sqref="C7:E8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411" t="s">
        <v>142</v>
      </c>
      <c r="B1" s="411"/>
      <c r="C1" s="411"/>
      <c r="D1" s="411"/>
      <c r="E1" s="411"/>
    </row>
    <row r="2" spans="1:5" ht="39" customHeight="1" x14ac:dyDescent="0.25">
      <c r="A2" s="178" t="s">
        <v>56</v>
      </c>
      <c r="B2" s="178" t="s">
        <v>143</v>
      </c>
      <c r="C2" s="178" t="s">
        <v>144</v>
      </c>
      <c r="D2" s="178" t="s">
        <v>145</v>
      </c>
      <c r="E2" s="178" t="s">
        <v>146</v>
      </c>
    </row>
    <row r="3" spans="1:5" ht="18.75" x14ac:dyDescent="0.25">
      <c r="A3" s="65">
        <v>1</v>
      </c>
      <c r="B3" s="65" t="s">
        <v>147</v>
      </c>
      <c r="C3" s="96">
        <v>0</v>
      </c>
      <c r="D3" s="96">
        <v>0</v>
      </c>
      <c r="E3" s="66"/>
    </row>
    <row r="4" spans="1:5" ht="18.75" x14ac:dyDescent="0.25">
      <c r="A4" s="29">
        <v>2</v>
      </c>
      <c r="B4" s="65" t="s">
        <v>148</v>
      </c>
      <c r="C4" s="96">
        <v>0</v>
      </c>
      <c r="D4" s="96">
        <v>0</v>
      </c>
      <c r="E4" s="66"/>
    </row>
    <row r="5" spans="1:5" ht="18.75" x14ac:dyDescent="0.25">
      <c r="A5" s="65">
        <v>3</v>
      </c>
      <c r="B5" s="65" t="s">
        <v>149</v>
      </c>
      <c r="C5" s="96">
        <v>0</v>
      </c>
      <c r="D5" s="96">
        <v>0</v>
      </c>
      <c r="E5" s="66"/>
    </row>
    <row r="6" spans="1:5" ht="75" x14ac:dyDescent="0.25">
      <c r="A6" s="255">
        <v>4</v>
      </c>
      <c r="B6" s="322" t="s">
        <v>488</v>
      </c>
      <c r="C6" s="190">
        <v>120</v>
      </c>
      <c r="D6" s="96">
        <v>3</v>
      </c>
      <c r="E6" s="262" t="s">
        <v>369</v>
      </c>
    </row>
    <row r="7" spans="1:5" ht="75" x14ac:dyDescent="0.25">
      <c r="A7" s="414">
        <v>5</v>
      </c>
      <c r="B7" s="412" t="s">
        <v>150</v>
      </c>
      <c r="C7" s="190">
        <v>228</v>
      </c>
      <c r="D7" s="96">
        <v>1</v>
      </c>
      <c r="E7" s="262" t="s">
        <v>370</v>
      </c>
    </row>
    <row r="8" spans="1:5" ht="75" x14ac:dyDescent="0.25">
      <c r="A8" s="415"/>
      <c r="B8" s="413"/>
      <c r="C8" s="190">
        <v>222</v>
      </c>
      <c r="D8" s="96">
        <v>1</v>
      </c>
      <c r="E8" s="262" t="s">
        <v>368</v>
      </c>
    </row>
  </sheetData>
  <mergeCells count="3">
    <mergeCell ref="A1:E1"/>
    <mergeCell ref="B7:B8"/>
    <mergeCell ref="A7:A8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A12" sqref="A12:L12"/>
    </sheetView>
  </sheetViews>
  <sheetFormatPr defaultColWidth="9.140625" defaultRowHeight="15" x14ac:dyDescent="0.25"/>
  <cols>
    <col min="1" max="1" width="11.42578125" style="37" customWidth="1"/>
    <col min="2" max="2" width="12.5703125" style="37" customWidth="1"/>
    <col min="3" max="3" width="21.28515625" style="37" customWidth="1"/>
    <col min="4" max="4" width="13.140625" style="37" customWidth="1"/>
    <col min="5" max="5" width="24" style="37" customWidth="1"/>
    <col min="6" max="6" width="21.5703125" style="37" customWidth="1"/>
    <col min="7" max="7" width="11.28515625" style="37" customWidth="1"/>
    <col min="8" max="8" width="12.5703125" style="37" customWidth="1"/>
    <col min="9" max="9" width="11.5703125" style="37" customWidth="1"/>
    <col min="10" max="10" width="11.28515625" style="37" bestFit="1" customWidth="1"/>
    <col min="11" max="11" width="23.85546875" style="37" customWidth="1"/>
    <col min="12" max="12" width="22.140625" style="37" customWidth="1"/>
    <col min="13" max="13" width="18.42578125" style="37" customWidth="1"/>
    <col min="14" max="33" width="9.140625" style="37"/>
    <col min="34" max="34" width="12.28515625" style="37" bestFit="1" customWidth="1"/>
    <col min="35" max="16384" width="9.140625" style="37"/>
  </cols>
  <sheetData>
    <row r="1" spans="1:13" ht="18.75" customHeight="1" x14ac:dyDescent="0.25">
      <c r="A1" s="397" t="s">
        <v>118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</row>
    <row r="2" spans="1:13" ht="19.5" customHeight="1" x14ac:dyDescent="0.3">
      <c r="A2" s="416" t="s">
        <v>41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</row>
    <row r="3" spans="1:13" ht="18.75" x14ac:dyDescent="0.3">
      <c r="A3" s="376" t="s">
        <v>17</v>
      </c>
      <c r="B3" s="406" t="s">
        <v>11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</row>
    <row r="4" spans="1:13" ht="19.5" customHeight="1" x14ac:dyDescent="0.25">
      <c r="A4" s="376"/>
      <c r="B4" s="376" t="s">
        <v>12</v>
      </c>
      <c r="C4" s="376" t="s">
        <v>18</v>
      </c>
      <c r="D4" s="376" t="s">
        <v>119</v>
      </c>
      <c r="E4" s="376"/>
      <c r="F4" s="376" t="s">
        <v>13</v>
      </c>
      <c r="G4" s="366" t="s">
        <v>224</v>
      </c>
      <c r="H4" s="376" t="s">
        <v>74</v>
      </c>
      <c r="I4" s="376" t="s">
        <v>78</v>
      </c>
      <c r="J4" s="376" t="s">
        <v>14</v>
      </c>
      <c r="K4" s="376" t="s">
        <v>43</v>
      </c>
      <c r="L4" s="376" t="s">
        <v>15</v>
      </c>
    </row>
    <row r="5" spans="1:13" ht="37.5" customHeight="1" x14ac:dyDescent="0.25">
      <c r="A5" s="376"/>
      <c r="B5" s="376"/>
      <c r="C5" s="376"/>
      <c r="D5" s="181" t="s">
        <v>121</v>
      </c>
      <c r="E5" s="181" t="s">
        <v>120</v>
      </c>
      <c r="F5" s="376"/>
      <c r="G5" s="368"/>
      <c r="H5" s="376"/>
      <c r="I5" s="376"/>
      <c r="J5" s="376"/>
      <c r="K5" s="376"/>
      <c r="L5" s="376"/>
    </row>
    <row r="6" spans="1:13" s="74" customFormat="1" ht="36" customHeight="1" x14ac:dyDescent="0.3">
      <c r="A6" s="183">
        <f>SUM(B6:L6)-A10</f>
        <v>40</v>
      </c>
      <c r="B6" s="98">
        <v>1</v>
      </c>
      <c r="C6" s="98">
        <v>2</v>
      </c>
      <c r="D6" s="98">
        <v>5</v>
      </c>
      <c r="E6" s="98">
        <v>0</v>
      </c>
      <c r="F6" s="98">
        <v>0</v>
      </c>
      <c r="G6" s="98">
        <v>2</v>
      </c>
      <c r="H6" s="98">
        <v>14</v>
      </c>
      <c r="I6" s="98">
        <v>0</v>
      </c>
      <c r="J6" s="98">
        <v>0</v>
      </c>
      <c r="K6" s="98">
        <v>11</v>
      </c>
      <c r="L6" s="98">
        <v>5</v>
      </c>
      <c r="M6" s="85"/>
    </row>
    <row r="7" spans="1:13" ht="18.75" customHeight="1" x14ac:dyDescent="0.3">
      <c r="A7" s="417" t="str">
        <f>IF(A6=B6+C6+D6+E6+F6+G6+H6+I6+J6+K6+L6-A10,"ПРАВИЛЬНО"," НЕПРАВИЛЬНО")</f>
        <v>ПРАВИЛЬНО</v>
      </c>
      <c r="B7" s="418"/>
      <c r="C7" s="419" t="s">
        <v>16</v>
      </c>
      <c r="D7" s="419"/>
      <c r="E7" s="419"/>
      <c r="F7" s="419"/>
      <c r="G7" s="419"/>
      <c r="H7" s="419"/>
      <c r="I7" s="419"/>
      <c r="J7" s="419"/>
      <c r="K7" s="419"/>
      <c r="L7" s="420"/>
      <c r="M7" s="86"/>
    </row>
    <row r="8" spans="1:13" ht="36" customHeight="1" x14ac:dyDescent="0.25">
      <c r="A8" s="99">
        <f>SUM(B8:L8)</f>
        <v>100</v>
      </c>
      <c r="B8" s="99">
        <f>100/A6*(B6-B10)</f>
        <v>2.5</v>
      </c>
      <c r="C8" s="99">
        <f>100/A6*(C6-C10)</f>
        <v>5</v>
      </c>
      <c r="D8" s="99">
        <f>100/A6*(D6-D10)</f>
        <v>12.5</v>
      </c>
      <c r="E8" s="99">
        <f>100/A6*(E6-E10)</f>
        <v>0</v>
      </c>
      <c r="F8" s="99">
        <f>100/A6*(F6-F10)</f>
        <v>0</v>
      </c>
      <c r="G8" s="99">
        <f>100/A6*(G6-G10)</f>
        <v>5</v>
      </c>
      <c r="H8" s="99">
        <f>100/A6*(H6-H10)</f>
        <v>35</v>
      </c>
      <c r="I8" s="99">
        <f>100/A6*(I6-I10)</f>
        <v>0</v>
      </c>
      <c r="J8" s="99">
        <f>100/A6*(J6-J10)</f>
        <v>0</v>
      </c>
      <c r="K8" s="99">
        <f>100/A6*(K6-K10)</f>
        <v>27.5</v>
      </c>
      <c r="L8" s="99">
        <f>100/A6*(L6-L10)</f>
        <v>12.5</v>
      </c>
      <c r="M8" s="242"/>
    </row>
    <row r="9" spans="1:13" ht="19.5" customHeight="1" x14ac:dyDescent="0.3">
      <c r="A9" s="406" t="s">
        <v>194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86"/>
    </row>
    <row r="10" spans="1:13" s="60" customFormat="1" ht="36" customHeight="1" x14ac:dyDescent="0.25">
      <c r="A10" s="94">
        <f>SUM(B10:L10)</f>
        <v>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</row>
    <row r="11" spans="1:13" ht="19.5" customHeight="1" x14ac:dyDescent="0.25">
      <c r="A11" s="405" t="s">
        <v>188</v>
      </c>
      <c r="B11" s="405"/>
      <c r="C11" s="405"/>
      <c r="D11" s="405"/>
      <c r="E11" s="405"/>
      <c r="F11" s="405"/>
      <c r="G11" s="405"/>
      <c r="H11" s="405"/>
      <c r="I11" s="405"/>
      <c r="J11" s="405"/>
      <c r="K11" s="405"/>
      <c r="L11" s="405"/>
    </row>
    <row r="12" spans="1:13" s="75" customFormat="1" ht="36" customHeight="1" x14ac:dyDescent="0.3">
      <c r="A12" s="34">
        <f>SUM(B12:L12)</f>
        <v>3</v>
      </c>
      <c r="B12" s="140">
        <v>0</v>
      </c>
      <c r="C12" s="140">
        <v>0</v>
      </c>
      <c r="D12" s="140">
        <v>1</v>
      </c>
      <c r="E12" s="140">
        <v>0</v>
      </c>
      <c r="F12" s="140">
        <v>0</v>
      </c>
      <c r="G12" s="140">
        <v>0</v>
      </c>
      <c r="H12" s="140">
        <v>1</v>
      </c>
      <c r="I12" s="140">
        <v>0</v>
      </c>
      <c r="J12" s="140">
        <v>0</v>
      </c>
      <c r="K12" s="140">
        <v>1</v>
      </c>
      <c r="L12" s="140">
        <v>0</v>
      </c>
    </row>
    <row r="13" spans="1:13" s="75" customFormat="1" ht="18.75" x14ac:dyDescent="0.3"/>
    <row r="14" spans="1:13" s="75" customFormat="1" ht="18.75" x14ac:dyDescent="0.3"/>
    <row r="15" spans="1:13" s="75" customFormat="1" ht="18.75" x14ac:dyDescent="0.3"/>
    <row r="16" spans="1:13" s="75" customFormat="1" ht="18.75" x14ac:dyDescent="0.3"/>
    <row r="17" s="75" customFormat="1" ht="18.75" x14ac:dyDescent="0.3"/>
    <row r="18" s="75" customFormat="1" ht="18.75" x14ac:dyDescent="0.3"/>
    <row r="19" s="75" customFormat="1" ht="18.75" x14ac:dyDescent="0.3"/>
    <row r="20" s="75" customFormat="1" ht="18.75" x14ac:dyDescent="0.3"/>
    <row r="21" s="75" customFormat="1" ht="18.75" x14ac:dyDescent="0.3"/>
    <row r="22" s="75" customFormat="1" ht="18.75" x14ac:dyDescent="0.3"/>
    <row r="23" s="75" customFormat="1" ht="18.75" x14ac:dyDescent="0.3"/>
    <row r="24" s="75" customFormat="1" ht="18.75" x14ac:dyDescent="0.3"/>
    <row r="25" s="75" customFormat="1" ht="18.75" x14ac:dyDescent="0.3"/>
    <row r="26" s="75" customFormat="1" ht="18.75" x14ac:dyDescent="0.3"/>
    <row r="27" s="75" customFormat="1" ht="18.75" x14ac:dyDescent="0.3"/>
    <row r="28" s="75" customFormat="1" ht="18.75" x14ac:dyDescent="0.3"/>
    <row r="29" s="75" customFormat="1" ht="18.75" x14ac:dyDescent="0.3"/>
    <row r="30" s="75" customFormat="1" ht="18.75" x14ac:dyDescent="0.3"/>
    <row r="31" s="75" customFormat="1" ht="18.75" x14ac:dyDescent="0.3"/>
    <row r="32" s="75" customFormat="1" ht="18.75" x14ac:dyDescent="0.3"/>
    <row r="33" s="75" customFormat="1" ht="18.75" x14ac:dyDescent="0.3"/>
    <row r="34" s="75" customFormat="1" ht="18.75" x14ac:dyDescent="0.3"/>
    <row r="35" s="75" customFormat="1" ht="18.75" x14ac:dyDescent="0.3"/>
    <row r="36" s="75" customFormat="1" ht="18.75" x14ac:dyDescent="0.3"/>
    <row r="37" s="75" customFormat="1" ht="18.75" x14ac:dyDescent="0.3"/>
    <row r="38" s="75" customFormat="1" ht="18.75" x14ac:dyDescent="0.3"/>
    <row r="39" s="75" customFormat="1" ht="18.75" x14ac:dyDescent="0.3"/>
    <row r="40" s="75" customFormat="1" ht="18.75" x14ac:dyDescent="0.3"/>
    <row r="41" s="75" customFormat="1" ht="18.75" x14ac:dyDescent="0.3"/>
    <row r="42" s="75" customFormat="1" ht="18.75" x14ac:dyDescent="0.3"/>
    <row r="43" s="75" customFormat="1" ht="18.75" x14ac:dyDescent="0.3"/>
    <row r="44" s="75" customFormat="1" ht="18.75" x14ac:dyDescent="0.3"/>
    <row r="45" s="75" customFormat="1" ht="18.75" x14ac:dyDescent="0.3"/>
    <row r="46" s="75" customFormat="1" ht="18.75" x14ac:dyDescent="0.3"/>
    <row r="47" s="75" customFormat="1" ht="18.75" x14ac:dyDescent="0.3"/>
    <row r="48" s="75" customFormat="1" ht="18.75" x14ac:dyDescent="0.3"/>
    <row r="49" s="75" customFormat="1" ht="18.75" x14ac:dyDescent="0.3"/>
    <row r="50" s="75" customFormat="1" ht="18.75" x14ac:dyDescent="0.3"/>
    <row r="51" s="75" customFormat="1" ht="18.75" x14ac:dyDescent="0.3"/>
    <row r="52" s="75" customFormat="1" ht="18.75" x14ac:dyDescent="0.3"/>
    <row r="53" s="75" customFormat="1" ht="18.75" x14ac:dyDescent="0.3"/>
    <row r="54" s="76" customFormat="1" x14ac:dyDescent="0.25"/>
    <row r="55" s="76" customFormat="1" x14ac:dyDescent="0.25"/>
    <row r="56" s="76" customFormat="1" x14ac:dyDescent="0.25"/>
    <row r="57" s="76" customFormat="1" x14ac:dyDescent="0.25"/>
    <row r="58" s="76" customFormat="1" x14ac:dyDescent="0.25"/>
    <row r="59" s="76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23" zoomScale="90" zoomScaleNormal="100" zoomScaleSheetLayoutView="90" workbookViewId="0">
      <selection activeCell="B32" sqref="B32:B35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65" t="s">
        <v>42</v>
      </c>
      <c r="B1" s="365"/>
      <c r="C1" s="365"/>
    </row>
    <row r="2" spans="1:4" ht="18.75" customHeight="1" x14ac:dyDescent="0.25">
      <c r="A2" s="181" t="s">
        <v>1</v>
      </c>
      <c r="B2" s="181" t="s">
        <v>2</v>
      </c>
      <c r="C2" s="181" t="s">
        <v>44</v>
      </c>
    </row>
    <row r="3" spans="1:4" ht="18.75" customHeight="1" x14ac:dyDescent="0.25">
      <c r="A3" s="27" t="s">
        <v>181</v>
      </c>
      <c r="B3" s="94">
        <v>17</v>
      </c>
      <c r="C3" s="88">
        <f>SUM(B6:B14)</f>
        <v>17</v>
      </c>
      <c r="D3" s="101">
        <f>SUM(B6:B14)-B4</f>
        <v>17</v>
      </c>
    </row>
    <row r="4" spans="1:4" ht="55.5" customHeight="1" x14ac:dyDescent="0.25">
      <c r="A4" s="90" t="s">
        <v>196</v>
      </c>
      <c r="B4" s="56">
        <v>0</v>
      </c>
      <c r="C4" s="87"/>
      <c r="D4" s="101"/>
    </row>
    <row r="5" spans="1:4" ht="18.75" x14ac:dyDescent="0.25">
      <c r="A5" s="184" t="s">
        <v>0</v>
      </c>
      <c r="B5" s="80"/>
      <c r="C5" s="81"/>
    </row>
    <row r="6" spans="1:4" ht="18.75" x14ac:dyDescent="0.25">
      <c r="A6" s="28" t="s">
        <v>186</v>
      </c>
      <c r="B6" s="21">
        <v>0</v>
      </c>
      <c r="C6" s="30">
        <f>100/B3*B6</f>
        <v>0</v>
      </c>
    </row>
    <row r="7" spans="1:4" ht="18.75" customHeight="1" x14ac:dyDescent="0.25">
      <c r="A7" s="28" t="s">
        <v>19</v>
      </c>
      <c r="B7" s="21">
        <v>0</v>
      </c>
      <c r="C7" s="30">
        <f>100/B3*B7</f>
        <v>0</v>
      </c>
    </row>
    <row r="8" spans="1:4" ht="18.75" customHeight="1" x14ac:dyDescent="0.25">
      <c r="A8" s="28" t="s">
        <v>185</v>
      </c>
      <c r="B8" s="21">
        <v>0</v>
      </c>
      <c r="C8" s="30">
        <f>100/B3*B8</f>
        <v>0</v>
      </c>
    </row>
    <row r="9" spans="1:4" ht="18.75" customHeight="1" x14ac:dyDescent="0.25">
      <c r="A9" s="28" t="s">
        <v>20</v>
      </c>
      <c r="B9" s="21">
        <v>14</v>
      </c>
      <c r="C9" s="30">
        <f>100/B3*B9</f>
        <v>82.352941176470594</v>
      </c>
    </row>
    <row r="10" spans="1:4" ht="18.75" customHeight="1" x14ac:dyDescent="0.25">
      <c r="A10" s="28" t="s">
        <v>21</v>
      </c>
      <c r="B10" s="21">
        <v>0</v>
      </c>
      <c r="C10" s="30">
        <f>100/B3*B10</f>
        <v>0</v>
      </c>
    </row>
    <row r="11" spans="1:4" ht="18.75" customHeight="1" x14ac:dyDescent="0.25">
      <c r="A11" s="28" t="s">
        <v>22</v>
      </c>
      <c r="B11" s="21">
        <v>1</v>
      </c>
      <c r="C11" s="30">
        <f>100/B3*B11</f>
        <v>5.882352941176471</v>
      </c>
    </row>
    <row r="12" spans="1:4" ht="18.75" customHeight="1" x14ac:dyDescent="0.25">
      <c r="A12" s="28" t="s">
        <v>23</v>
      </c>
      <c r="B12" s="21">
        <v>0</v>
      </c>
      <c r="C12" s="30">
        <f>100/B3*B12</f>
        <v>0</v>
      </c>
    </row>
    <row r="13" spans="1:4" ht="18.75" customHeight="1" x14ac:dyDescent="0.25">
      <c r="A13" s="28" t="s">
        <v>24</v>
      </c>
      <c r="B13" s="21">
        <v>0</v>
      </c>
      <c r="C13" s="30">
        <f>100/B3*B13</f>
        <v>0</v>
      </c>
    </row>
    <row r="14" spans="1:4" ht="18.75" customHeight="1" x14ac:dyDescent="0.25">
      <c r="A14" s="29" t="s">
        <v>256</v>
      </c>
      <c r="B14" s="21">
        <v>2</v>
      </c>
      <c r="C14" s="30">
        <f>100/B3*B14</f>
        <v>11.764705882352942</v>
      </c>
    </row>
    <row r="15" spans="1:4" ht="18.75" x14ac:dyDescent="0.25">
      <c r="A15" s="184" t="s">
        <v>25</v>
      </c>
      <c r="B15" s="82">
        <f>SUM(B16,B18,B19,B20)</f>
        <v>17</v>
      </c>
      <c r="C15" s="83" t="str">
        <f>IF(B15=D3,"ПРАВИЛЬНО","НЕПРАВИЛЬНО")</f>
        <v>ПРАВИЛЬНО</v>
      </c>
    </row>
    <row r="16" spans="1:4" ht="18.75" customHeight="1" x14ac:dyDescent="0.25">
      <c r="A16" s="28" t="s">
        <v>243</v>
      </c>
      <c r="B16" s="35">
        <v>9</v>
      </c>
      <c r="C16" s="30">
        <f>100/D3*B16</f>
        <v>52.941176470588239</v>
      </c>
    </row>
    <row r="17" spans="1:3" ht="56.25" customHeight="1" x14ac:dyDescent="0.25">
      <c r="A17" s="32" t="s">
        <v>193</v>
      </c>
      <c r="B17" s="36">
        <v>0</v>
      </c>
      <c r="C17" s="30">
        <f>100/D3*B17</f>
        <v>0</v>
      </c>
    </row>
    <row r="18" spans="1:3" ht="18.75" customHeight="1" x14ac:dyDescent="0.25">
      <c r="A18" s="28" t="s">
        <v>26</v>
      </c>
      <c r="B18" s="36">
        <v>7</v>
      </c>
      <c r="C18" s="30">
        <f>100/D3*B18</f>
        <v>41.176470588235297</v>
      </c>
    </row>
    <row r="19" spans="1:3" ht="18.75" customHeight="1" x14ac:dyDescent="0.25">
      <c r="A19" s="28" t="s">
        <v>27</v>
      </c>
      <c r="B19" s="36">
        <v>1</v>
      </c>
      <c r="C19" s="30">
        <f>100/D3*B19</f>
        <v>5.882352941176471</v>
      </c>
    </row>
    <row r="20" spans="1:3" ht="18.75" customHeight="1" x14ac:dyDescent="0.25">
      <c r="A20" s="28" t="s">
        <v>28</v>
      </c>
      <c r="B20" s="36">
        <v>0</v>
      </c>
      <c r="C20" s="30">
        <f>100/D3*B20</f>
        <v>0</v>
      </c>
    </row>
    <row r="21" spans="1:3" ht="18.75" x14ac:dyDescent="0.25">
      <c r="A21" s="184" t="s">
        <v>29</v>
      </c>
      <c r="B21" s="82">
        <f>SUM(B22:B25)</f>
        <v>17</v>
      </c>
      <c r="C21" s="83" t="str">
        <f>IF(B21=B3,"ПРАВИЛЬНО","НЕПРАВИЛЬНО")</f>
        <v>ПРАВИЛЬНО</v>
      </c>
    </row>
    <row r="22" spans="1:3" ht="18.75" customHeight="1" x14ac:dyDescent="0.25">
      <c r="A22" s="31" t="s">
        <v>30</v>
      </c>
      <c r="B22" s="35">
        <v>0</v>
      </c>
      <c r="C22" s="30">
        <f>100/B3*B22</f>
        <v>0</v>
      </c>
    </row>
    <row r="23" spans="1:3" ht="18.75" x14ac:dyDescent="0.25">
      <c r="A23" s="28" t="s">
        <v>31</v>
      </c>
      <c r="B23" s="36">
        <v>0</v>
      </c>
      <c r="C23" s="30">
        <f>100/B3*B23</f>
        <v>0</v>
      </c>
    </row>
    <row r="24" spans="1:3" ht="18.75" x14ac:dyDescent="0.25">
      <c r="A24" s="28" t="s">
        <v>32</v>
      </c>
      <c r="B24" s="36">
        <v>0</v>
      </c>
      <c r="C24" s="30">
        <f>100/B3*B24</f>
        <v>0</v>
      </c>
    </row>
    <row r="25" spans="1:3" ht="18.75" customHeight="1" x14ac:dyDescent="0.25">
      <c r="A25" s="28" t="s">
        <v>33</v>
      </c>
      <c r="B25" s="36">
        <v>17</v>
      </c>
      <c r="C25" s="30">
        <f>100/B3*B25</f>
        <v>100</v>
      </c>
    </row>
    <row r="26" spans="1:3" ht="18.75" x14ac:dyDescent="0.25">
      <c r="A26" s="184" t="s">
        <v>122</v>
      </c>
      <c r="B26" s="82">
        <f>SUM(B27:B30)</f>
        <v>17</v>
      </c>
      <c r="C26" s="83" t="str">
        <f>IF(B26=D3,"ПРАВИЛЬНО","НЕПРАВИЛЬНО")</f>
        <v>ПРАВИЛЬНО</v>
      </c>
    </row>
    <row r="27" spans="1:3" ht="18.75" customHeight="1" x14ac:dyDescent="0.25">
      <c r="A27" s="33" t="s">
        <v>40</v>
      </c>
      <c r="B27" s="36">
        <v>11</v>
      </c>
      <c r="C27" s="30">
        <f>100/D3*B27</f>
        <v>64.705882352941188</v>
      </c>
    </row>
    <row r="28" spans="1:3" ht="18.75" customHeight="1" x14ac:dyDescent="0.25">
      <c r="A28" s="33" t="s">
        <v>34</v>
      </c>
      <c r="B28" s="36">
        <v>5</v>
      </c>
      <c r="C28" s="30">
        <f>100/D3*B28</f>
        <v>29.411764705882355</v>
      </c>
    </row>
    <row r="29" spans="1:3" ht="18.75" customHeight="1" x14ac:dyDescent="0.25">
      <c r="A29" s="33" t="s">
        <v>35</v>
      </c>
      <c r="B29" s="36">
        <v>1</v>
      </c>
      <c r="C29" s="30">
        <f>100/D3*B29</f>
        <v>5.882352941176471</v>
      </c>
    </row>
    <row r="30" spans="1:3" ht="18.75" customHeight="1" x14ac:dyDescent="0.25">
      <c r="A30" s="33" t="s">
        <v>36</v>
      </c>
      <c r="B30" s="36">
        <v>0</v>
      </c>
      <c r="C30" s="30">
        <f>100/D3*B30</f>
        <v>0</v>
      </c>
    </row>
    <row r="31" spans="1:3" ht="18.75" x14ac:dyDescent="0.25">
      <c r="A31" s="84" t="s">
        <v>123</v>
      </c>
      <c r="B31" s="82">
        <f>SUM(B32:B35)</f>
        <v>17</v>
      </c>
      <c r="C31" s="83" t="str">
        <f>IF(B31=D3,"ПРАВИЛЬНО","НЕПРАВИЛЬНО")</f>
        <v>ПРАВИЛЬНО</v>
      </c>
    </row>
    <row r="32" spans="1:3" ht="18.75" customHeight="1" x14ac:dyDescent="0.25">
      <c r="A32" s="28" t="s">
        <v>40</v>
      </c>
      <c r="B32" s="36">
        <v>13</v>
      </c>
      <c r="C32" s="30">
        <f>100/D3*B32</f>
        <v>76.470588235294116</v>
      </c>
    </row>
    <row r="33" spans="1:3" ht="18.75" customHeight="1" x14ac:dyDescent="0.25">
      <c r="A33" s="28" t="s">
        <v>34</v>
      </c>
      <c r="B33" s="36">
        <v>3</v>
      </c>
      <c r="C33" s="30">
        <f>100/D3*B33</f>
        <v>17.647058823529413</v>
      </c>
    </row>
    <row r="34" spans="1:3" ht="18.75" customHeight="1" x14ac:dyDescent="0.25">
      <c r="A34" s="28" t="s">
        <v>35</v>
      </c>
      <c r="B34" s="36">
        <v>1</v>
      </c>
      <c r="C34" s="30">
        <f>100/D3*B34</f>
        <v>5.882352941176471</v>
      </c>
    </row>
    <row r="35" spans="1:3" ht="18.75" customHeight="1" x14ac:dyDescent="0.25">
      <c r="A35" s="28" t="s">
        <v>36</v>
      </c>
      <c r="B35" s="36">
        <v>0</v>
      </c>
      <c r="C35" s="30">
        <f>100/D3*B35</f>
        <v>0</v>
      </c>
    </row>
    <row r="36" spans="1:3" ht="18.75" x14ac:dyDescent="0.25">
      <c r="A36" s="184" t="s">
        <v>37</v>
      </c>
      <c r="B36" s="82">
        <f>SUM(B37:B38)</f>
        <v>17</v>
      </c>
      <c r="C36" s="83" t="str">
        <f>IF(B36=D3,"ПРАВИЛЬНО","НЕПРАВИЛЬНО")</f>
        <v>ПРАВИЛЬНО</v>
      </c>
    </row>
    <row r="37" spans="1:3" ht="18.75" customHeight="1" x14ac:dyDescent="0.25">
      <c r="A37" s="28" t="s">
        <v>38</v>
      </c>
      <c r="B37" s="36">
        <v>13</v>
      </c>
      <c r="C37" s="30">
        <f>100/D3*B37</f>
        <v>76.470588235294116</v>
      </c>
    </row>
    <row r="38" spans="1:3" ht="18.75" customHeight="1" x14ac:dyDescent="0.25">
      <c r="A38" s="28" t="s">
        <v>39</v>
      </c>
      <c r="B38" s="36">
        <v>4</v>
      </c>
      <c r="C38" s="30">
        <f>100/D3*B38</f>
        <v>23.529411764705884</v>
      </c>
    </row>
    <row r="39" spans="1:3" ht="18.75" x14ac:dyDescent="0.3">
      <c r="A39" s="22"/>
      <c r="B39" s="24"/>
      <c r="C39" s="25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topLeftCell="A13" zoomScale="80" zoomScaleNormal="100" zoomScaleSheetLayoutView="80" workbookViewId="0">
      <selection activeCell="A21" sqref="A21:F23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421" t="s">
        <v>124</v>
      </c>
      <c r="B1" s="421"/>
      <c r="C1" s="421"/>
      <c r="D1" s="421"/>
      <c r="E1" s="421"/>
      <c r="F1" s="421"/>
    </row>
    <row r="2" spans="1:6" ht="102" customHeight="1" x14ac:dyDescent="0.25">
      <c r="A2" s="178" t="s">
        <v>125</v>
      </c>
      <c r="B2" s="178" t="s">
        <v>126</v>
      </c>
      <c r="C2" s="178" t="s">
        <v>254</v>
      </c>
      <c r="D2" s="178" t="s">
        <v>125</v>
      </c>
      <c r="E2" s="178" t="s">
        <v>126</v>
      </c>
      <c r="F2" s="178" t="s">
        <v>255</v>
      </c>
    </row>
    <row r="3" spans="1:6" ht="37.5" x14ac:dyDescent="0.25">
      <c r="A3" s="72" t="s">
        <v>127</v>
      </c>
      <c r="B3" s="34">
        <f>B4+B6+B7+B8+B9+B10+B11+B12+B13+B14+B15+B16+B17+B18+B19+B20+B21+B22+B23+B24+B25</f>
        <v>15</v>
      </c>
      <c r="C3" s="94"/>
      <c r="D3" s="72" t="s">
        <v>128</v>
      </c>
      <c r="E3" s="34">
        <f>E4+E6+E7+E8+E9+E10+E11+E12+E13+E14+E15+E16+E17+E18</f>
        <v>1</v>
      </c>
      <c r="F3" s="94"/>
    </row>
    <row r="4" spans="1:6" ht="150" x14ac:dyDescent="0.25">
      <c r="A4" s="262" t="s">
        <v>466</v>
      </c>
      <c r="B4" s="21">
        <v>1</v>
      </c>
      <c r="C4" s="262" t="s">
        <v>490</v>
      </c>
      <c r="D4" s="262" t="s">
        <v>374</v>
      </c>
      <c r="E4" s="21">
        <v>1</v>
      </c>
      <c r="F4" s="66" t="s">
        <v>375</v>
      </c>
    </row>
    <row r="5" spans="1:6" s="300" customFormat="1" ht="131.25" x14ac:dyDescent="0.25">
      <c r="A5" s="305" t="s">
        <v>465</v>
      </c>
      <c r="B5" s="301">
        <v>1</v>
      </c>
      <c r="C5" s="305" t="s">
        <v>489</v>
      </c>
      <c r="D5" s="305"/>
      <c r="E5" s="301"/>
      <c r="F5" s="305"/>
    </row>
    <row r="6" spans="1:6" ht="113.25" customHeight="1" x14ac:dyDescent="0.25">
      <c r="A6" s="262" t="s">
        <v>376</v>
      </c>
      <c r="B6" s="285">
        <v>3</v>
      </c>
      <c r="C6" s="262" t="s">
        <v>377</v>
      </c>
      <c r="D6" s="73"/>
      <c r="E6" s="21"/>
      <c r="F6" s="66"/>
    </row>
    <row r="7" spans="1:6" ht="56.25" x14ac:dyDescent="0.25">
      <c r="A7" s="305" t="s">
        <v>496</v>
      </c>
      <c r="B7" s="21">
        <v>1</v>
      </c>
      <c r="C7" s="305" t="s">
        <v>497</v>
      </c>
      <c r="D7" s="73"/>
      <c r="E7" s="21"/>
      <c r="F7" s="66"/>
    </row>
    <row r="8" spans="1:6" ht="112.5" x14ac:dyDescent="0.25">
      <c r="A8" s="305" t="s">
        <v>492</v>
      </c>
      <c r="B8" s="21">
        <v>1</v>
      </c>
      <c r="C8" s="305" t="s">
        <v>491</v>
      </c>
      <c r="D8" s="73"/>
      <c r="E8" s="21"/>
      <c r="F8" s="66"/>
    </row>
    <row r="9" spans="1:6" ht="177" customHeight="1" x14ac:dyDescent="0.25">
      <c r="A9" s="305" t="s">
        <v>494</v>
      </c>
      <c r="B9" s="21">
        <v>4</v>
      </c>
      <c r="C9" s="305" t="s">
        <v>493</v>
      </c>
      <c r="D9" s="73"/>
      <c r="E9" s="21"/>
      <c r="F9" s="66"/>
    </row>
    <row r="10" spans="1:6" ht="187.5" x14ac:dyDescent="0.25">
      <c r="A10" s="305" t="s">
        <v>495</v>
      </c>
      <c r="B10" s="21">
        <v>2</v>
      </c>
      <c r="C10" s="305" t="s">
        <v>493</v>
      </c>
      <c r="D10" s="73"/>
      <c r="E10" s="21"/>
      <c r="F10" s="66"/>
    </row>
    <row r="11" spans="1:6" ht="187.5" x14ac:dyDescent="0.25">
      <c r="A11" s="73" t="s">
        <v>509</v>
      </c>
      <c r="B11" s="21">
        <v>1</v>
      </c>
      <c r="C11" s="305" t="s">
        <v>493</v>
      </c>
      <c r="D11" s="73"/>
      <c r="E11" s="21"/>
      <c r="F11" s="66"/>
    </row>
    <row r="12" spans="1:6" ht="112.5" x14ac:dyDescent="0.25">
      <c r="A12" s="73" t="s">
        <v>512</v>
      </c>
      <c r="B12" s="21">
        <v>1</v>
      </c>
      <c r="C12" s="66" t="s">
        <v>513</v>
      </c>
      <c r="D12" s="73"/>
      <c r="E12" s="21"/>
      <c r="F12" s="66"/>
    </row>
    <row r="13" spans="1:6" ht="112.5" x14ac:dyDescent="0.25">
      <c r="A13" s="73" t="s">
        <v>514</v>
      </c>
      <c r="B13" s="21">
        <v>1</v>
      </c>
      <c r="C13" s="305" t="s">
        <v>515</v>
      </c>
      <c r="D13" s="73"/>
      <c r="E13" s="21"/>
      <c r="F13" s="66"/>
    </row>
    <row r="14" spans="1:6" ht="18.75" x14ac:dyDescent="0.25">
      <c r="A14" s="73"/>
      <c r="B14" s="21"/>
      <c r="C14" s="66"/>
      <c r="D14" s="73"/>
      <c r="E14" s="21"/>
      <c r="F14" s="66"/>
    </row>
    <row r="15" spans="1:6" ht="18.75" x14ac:dyDescent="0.25">
      <c r="A15" s="73"/>
      <c r="B15" s="21"/>
      <c r="C15" s="66"/>
      <c r="D15" s="73"/>
      <c r="E15" s="21"/>
      <c r="F15" s="66"/>
    </row>
    <row r="16" spans="1:6" ht="18.75" x14ac:dyDescent="0.25">
      <c r="A16" s="73"/>
      <c r="B16" s="21"/>
      <c r="C16" s="66"/>
      <c r="D16" s="73"/>
      <c r="E16" s="21"/>
      <c r="F16" s="66"/>
    </row>
    <row r="17" spans="1:6" ht="18.75" x14ac:dyDescent="0.25">
      <c r="A17" s="73"/>
      <c r="B17" s="21"/>
      <c r="C17" s="66"/>
      <c r="D17" s="73"/>
      <c r="E17" s="21"/>
      <c r="F17" s="66"/>
    </row>
    <row r="18" spans="1:6" ht="18.75" x14ac:dyDescent="0.25">
      <c r="A18" s="73"/>
      <c r="B18" s="21"/>
      <c r="C18" s="66"/>
      <c r="D18" s="73"/>
      <c r="E18" s="21"/>
      <c r="F18" s="66"/>
    </row>
    <row r="19" spans="1:6" ht="42" customHeight="1" x14ac:dyDescent="0.25">
      <c r="A19" s="422" t="s">
        <v>485</v>
      </c>
      <c r="B19" s="423"/>
      <c r="C19" s="423"/>
      <c r="D19" s="423"/>
      <c r="E19" s="423"/>
      <c r="F19" s="424"/>
    </row>
    <row r="20" spans="1:6" ht="37.5" customHeight="1" x14ac:dyDescent="0.25">
      <c r="A20" s="425" t="s">
        <v>267</v>
      </c>
      <c r="B20" s="426"/>
      <c r="C20" s="427"/>
      <c r="D20" s="252" t="s">
        <v>268</v>
      </c>
      <c r="E20" s="431" t="s">
        <v>269</v>
      </c>
      <c r="F20" s="432"/>
    </row>
    <row r="21" spans="1:6" ht="18.75" x14ac:dyDescent="0.25">
      <c r="A21" s="428" t="s">
        <v>378</v>
      </c>
      <c r="B21" s="429"/>
      <c r="C21" s="430"/>
      <c r="D21" s="73">
        <v>1</v>
      </c>
      <c r="E21" s="433" t="s">
        <v>379</v>
      </c>
      <c r="F21" s="434"/>
    </row>
    <row r="22" spans="1:6" ht="18.75" x14ac:dyDescent="0.25">
      <c r="A22" s="428" t="s">
        <v>380</v>
      </c>
      <c r="B22" s="429"/>
      <c r="C22" s="430"/>
      <c r="D22" s="73">
        <v>1</v>
      </c>
      <c r="E22" s="433" t="s">
        <v>381</v>
      </c>
      <c r="F22" s="434"/>
    </row>
    <row r="23" spans="1:6" ht="18.75" x14ac:dyDescent="0.25">
      <c r="A23" s="428" t="s">
        <v>389</v>
      </c>
      <c r="B23" s="429"/>
      <c r="C23" s="430"/>
      <c r="D23" s="73">
        <v>1</v>
      </c>
      <c r="E23" s="433" t="s">
        <v>390</v>
      </c>
      <c r="F23" s="434"/>
    </row>
    <row r="24" spans="1:6" ht="18.75" x14ac:dyDescent="0.25">
      <c r="A24" s="428"/>
      <c r="B24" s="429"/>
      <c r="C24" s="430"/>
      <c r="D24" s="73"/>
      <c r="E24" s="435"/>
      <c r="F24" s="434"/>
    </row>
    <row r="25" spans="1:6" ht="18.75" x14ac:dyDescent="0.25">
      <c r="A25" s="428"/>
      <c r="B25" s="429"/>
      <c r="C25" s="430"/>
      <c r="D25" s="73"/>
      <c r="E25" s="435"/>
      <c r="F25" s="434"/>
    </row>
  </sheetData>
  <sheetProtection sort="0" autoFilter="0" pivotTables="0"/>
  <mergeCells count="14">
    <mergeCell ref="A23:C23"/>
    <mergeCell ref="A24:C24"/>
    <mergeCell ref="A25:C25"/>
    <mergeCell ref="E20:F20"/>
    <mergeCell ref="E21:F21"/>
    <mergeCell ref="E22:F22"/>
    <mergeCell ref="E23:F23"/>
    <mergeCell ref="E24:F24"/>
    <mergeCell ref="E25:F25"/>
    <mergeCell ref="A1:F1"/>
    <mergeCell ref="A19:F19"/>
    <mergeCell ref="A20:C20"/>
    <mergeCell ref="A21:C21"/>
    <mergeCell ref="A22:C22"/>
  </mergeCells>
  <hyperlinks>
    <hyperlink ref="E21" r:id="rId1"/>
    <hyperlink ref="E22" r:id="rId2"/>
    <hyperlink ref="E23" r:id="rId3"/>
  </hyperlinks>
  <pageMargins left="0.7" right="0.7" top="0.75" bottom="0.75" header="0.3" footer="0.3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topLeftCell="A10" zoomScaleNormal="60" zoomScaleSheetLayoutView="100" workbookViewId="0">
      <selection activeCell="F11" sqref="F11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204</v>
      </c>
      <c r="B1" s="1"/>
      <c r="C1" s="1"/>
      <c r="D1" s="1"/>
    </row>
    <row r="2" spans="1:6" ht="19.5" thickBot="1" x14ac:dyDescent="0.35">
      <c r="A2" s="2" t="s">
        <v>222</v>
      </c>
    </row>
    <row r="3" spans="1:6" ht="37.5" customHeight="1" x14ac:dyDescent="0.3">
      <c r="A3" s="201">
        <v>1</v>
      </c>
      <c r="B3" s="191" t="s">
        <v>232</v>
      </c>
      <c r="C3" s="192"/>
      <c r="D3" s="192"/>
      <c r="E3" s="193"/>
      <c r="F3" s="194" t="s">
        <v>282</v>
      </c>
    </row>
    <row r="4" spans="1:6" ht="42" customHeight="1" x14ac:dyDescent="0.3">
      <c r="A4" s="202">
        <v>2</v>
      </c>
      <c r="B4" s="112" t="s">
        <v>205</v>
      </c>
      <c r="C4" s="108"/>
      <c r="D4" s="108"/>
      <c r="E4" s="109"/>
      <c r="F4" s="195" t="s">
        <v>279</v>
      </c>
    </row>
    <row r="5" spans="1:6" ht="88.5" customHeight="1" x14ac:dyDescent="0.3">
      <c r="A5" s="203">
        <v>4</v>
      </c>
      <c r="B5" s="113" t="s">
        <v>230</v>
      </c>
      <c r="C5" s="106"/>
      <c r="D5" s="110"/>
      <c r="E5" s="107"/>
      <c r="F5" s="196" t="s">
        <v>283</v>
      </c>
    </row>
    <row r="6" spans="1:6" ht="37.5" customHeight="1" x14ac:dyDescent="0.3">
      <c r="A6" s="203">
        <v>5</v>
      </c>
      <c r="B6" s="111" t="s">
        <v>233</v>
      </c>
      <c r="C6" s="106"/>
      <c r="D6" s="106"/>
      <c r="E6" s="107"/>
      <c r="F6" s="196" t="s">
        <v>280</v>
      </c>
    </row>
    <row r="7" spans="1:6" ht="135.75" customHeight="1" x14ac:dyDescent="0.3">
      <c r="A7" s="203">
        <v>6</v>
      </c>
      <c r="B7" s="113" t="s">
        <v>231</v>
      </c>
      <c r="C7" s="106"/>
      <c r="D7" s="106"/>
      <c r="E7" s="107"/>
      <c r="F7" s="196" t="s">
        <v>479</v>
      </c>
    </row>
    <row r="8" spans="1:6" ht="140.25" customHeight="1" x14ac:dyDescent="0.3">
      <c r="A8" s="203">
        <v>7</v>
      </c>
      <c r="B8" s="113" t="s">
        <v>226</v>
      </c>
      <c r="C8" s="106"/>
      <c r="D8" s="106"/>
      <c r="E8" s="107"/>
      <c r="F8" s="196" t="s">
        <v>499</v>
      </c>
    </row>
    <row r="9" spans="1:6" ht="167.25" customHeight="1" x14ac:dyDescent="0.3">
      <c r="A9" s="203">
        <v>8</v>
      </c>
      <c r="B9" s="113" t="s">
        <v>227</v>
      </c>
      <c r="C9" s="106"/>
      <c r="D9" s="106"/>
      <c r="E9" s="107"/>
      <c r="F9" s="196" t="s">
        <v>500</v>
      </c>
    </row>
    <row r="10" spans="1:6" ht="114.75" customHeight="1" x14ac:dyDescent="0.3">
      <c r="A10" s="203">
        <v>9</v>
      </c>
      <c r="B10" s="113" t="s">
        <v>225</v>
      </c>
      <c r="C10" s="106"/>
      <c r="D10" s="106"/>
      <c r="E10" s="107"/>
      <c r="F10" s="325" t="s">
        <v>480</v>
      </c>
    </row>
    <row r="11" spans="1:6" s="257" customFormat="1" ht="88.5" customHeight="1" x14ac:dyDescent="0.3">
      <c r="A11" s="299">
        <v>10</v>
      </c>
      <c r="B11" s="298" t="s">
        <v>229</v>
      </c>
      <c r="C11" s="297"/>
      <c r="D11" s="297"/>
      <c r="E11" s="317"/>
      <c r="F11" s="328" t="s">
        <v>516</v>
      </c>
    </row>
    <row r="12" spans="1:6" ht="135" customHeight="1" thickBot="1" x14ac:dyDescent="0.35">
      <c r="A12" s="204">
        <v>11</v>
      </c>
      <c r="B12" s="197" t="s">
        <v>228</v>
      </c>
      <c r="C12" s="198"/>
      <c r="D12" s="198"/>
      <c r="E12" s="199"/>
      <c r="F12" s="200" t="s">
        <v>281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view="pageBreakPreview" zoomScale="80" zoomScaleNormal="100" zoomScaleSheetLayoutView="80" workbookViewId="0">
      <selection activeCell="A2" sqref="A2:B19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55" t="s">
        <v>45</v>
      </c>
      <c r="B1" s="355"/>
    </row>
    <row r="2" spans="1:2" ht="18.75" customHeight="1" x14ac:dyDescent="0.25">
      <c r="A2" s="376" t="s">
        <v>46</v>
      </c>
      <c r="B2" s="251" t="s">
        <v>47</v>
      </c>
    </row>
    <row r="3" spans="1:2" ht="57.75" customHeight="1" x14ac:dyDescent="0.25">
      <c r="A3" s="376"/>
      <c r="B3" s="180" t="s">
        <v>48</v>
      </c>
    </row>
    <row r="4" spans="1:2" ht="18.75" x14ac:dyDescent="0.25">
      <c r="A4" s="29" t="s">
        <v>72</v>
      </c>
      <c r="B4" s="258"/>
    </row>
    <row r="5" spans="1:2" ht="18.75" x14ac:dyDescent="0.25">
      <c r="A5" s="32" t="s">
        <v>76</v>
      </c>
      <c r="B5" s="256"/>
    </row>
    <row r="6" spans="1:2" ht="18.75" x14ac:dyDescent="0.25">
      <c r="A6" s="52" t="s">
        <v>182</v>
      </c>
      <c r="B6" s="77"/>
    </row>
    <row r="7" spans="1:2" ht="18.75" x14ac:dyDescent="0.25">
      <c r="A7" s="52" t="s">
        <v>73</v>
      </c>
      <c r="B7" s="77"/>
    </row>
    <row r="8" spans="1:2" ht="18.75" x14ac:dyDescent="0.25">
      <c r="A8" s="32" t="s">
        <v>189</v>
      </c>
      <c r="B8" s="256">
        <v>3</v>
      </c>
    </row>
    <row r="9" spans="1:2" ht="18.75" x14ac:dyDescent="0.25">
      <c r="A9" s="52" t="s">
        <v>77</v>
      </c>
      <c r="B9" s="96">
        <v>1</v>
      </c>
    </row>
    <row r="10" spans="1:2" ht="18.75" x14ac:dyDescent="0.25">
      <c r="A10" s="52" t="s">
        <v>75</v>
      </c>
      <c r="B10" s="77"/>
    </row>
    <row r="11" spans="1:2" ht="18.75" x14ac:dyDescent="0.25">
      <c r="A11" s="52" t="s">
        <v>79</v>
      </c>
      <c r="B11" s="77"/>
    </row>
    <row r="12" spans="1:2" ht="18.75" x14ac:dyDescent="0.25">
      <c r="A12" s="52" t="s">
        <v>80</v>
      </c>
      <c r="B12" s="77"/>
    </row>
    <row r="13" spans="1:2" ht="18.75" x14ac:dyDescent="0.25">
      <c r="A13" s="52" t="s">
        <v>183</v>
      </c>
      <c r="B13" s="77"/>
    </row>
    <row r="14" spans="1:2" ht="37.5" x14ac:dyDescent="0.25">
      <c r="A14" s="32" t="s">
        <v>184</v>
      </c>
      <c r="B14" s="77"/>
    </row>
    <row r="15" spans="1:2" ht="18.75" x14ac:dyDescent="0.25">
      <c r="A15" s="65" t="s">
        <v>74</v>
      </c>
      <c r="B15" s="96">
        <v>3</v>
      </c>
    </row>
    <row r="16" spans="1:2" ht="18.75" x14ac:dyDescent="0.25">
      <c r="A16" s="52" t="s">
        <v>78</v>
      </c>
      <c r="B16" s="77"/>
    </row>
    <row r="17" spans="1:2" ht="18.75" x14ac:dyDescent="0.25">
      <c r="A17" s="52" t="s">
        <v>224</v>
      </c>
      <c r="B17" s="77">
        <v>2</v>
      </c>
    </row>
    <row r="18" spans="1:2" ht="18.75" x14ac:dyDescent="0.25">
      <c r="A18" s="52" t="s">
        <v>260</v>
      </c>
      <c r="B18" s="77"/>
    </row>
    <row r="19" spans="1:2" ht="18.75" x14ac:dyDescent="0.25">
      <c r="A19" s="185" t="s">
        <v>81</v>
      </c>
      <c r="B19" s="78">
        <f>B18+B17+B16+B15+B14+B13+B12+B11+B10+B9+B8+B7++B6+B5+B4</f>
        <v>9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Normal="100" zoomScaleSheetLayoutView="100" workbookViewId="0">
      <selection activeCell="A2" sqref="A2:K6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53" t="s">
        <v>274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48" customHeight="1" x14ac:dyDescent="0.3">
      <c r="A2" s="445"/>
      <c r="B2" s="445"/>
      <c r="C2" s="446" t="s">
        <v>270</v>
      </c>
      <c r="D2" s="446"/>
      <c r="E2" s="446"/>
      <c r="F2" s="436" t="s">
        <v>268</v>
      </c>
      <c r="G2" s="437"/>
      <c r="H2" s="438"/>
      <c r="I2" s="436" t="s">
        <v>275</v>
      </c>
      <c r="J2" s="437"/>
      <c r="K2" s="438"/>
    </row>
    <row r="3" spans="1:11" ht="47.25" customHeight="1" x14ac:dyDescent="0.3">
      <c r="A3" s="442" t="s">
        <v>271</v>
      </c>
      <c r="B3" s="442"/>
      <c r="C3" s="447" t="s">
        <v>498</v>
      </c>
      <c r="D3" s="447"/>
      <c r="E3" s="447"/>
      <c r="F3" s="439">
        <v>775</v>
      </c>
      <c r="G3" s="439"/>
      <c r="H3" s="439"/>
      <c r="I3" s="439" t="s">
        <v>303</v>
      </c>
      <c r="J3" s="439"/>
      <c r="K3" s="439"/>
    </row>
    <row r="4" spans="1:11" ht="44.25" customHeight="1" x14ac:dyDescent="0.3">
      <c r="A4" s="443" t="s">
        <v>272</v>
      </c>
      <c r="B4" s="443"/>
      <c r="C4" s="440"/>
      <c r="D4" s="440"/>
      <c r="E4" s="440"/>
      <c r="F4" s="440"/>
      <c r="G4" s="440"/>
      <c r="H4" s="440"/>
      <c r="I4" s="440"/>
      <c r="J4" s="440"/>
      <c r="K4" s="440"/>
    </row>
    <row r="5" spans="1:11" ht="50.25" customHeight="1" x14ac:dyDescent="0.3">
      <c r="A5" s="443" t="s">
        <v>273</v>
      </c>
      <c r="B5" s="443"/>
      <c r="C5" s="440"/>
      <c r="D5" s="440"/>
      <c r="E5" s="440"/>
      <c r="F5" s="440"/>
      <c r="G5" s="440"/>
      <c r="H5" s="440"/>
      <c r="I5" s="440"/>
      <c r="J5" s="440"/>
      <c r="K5" s="440"/>
    </row>
    <row r="6" spans="1:11" ht="51" customHeight="1" x14ac:dyDescent="0.3">
      <c r="A6" s="444" t="s">
        <v>486</v>
      </c>
      <c r="B6" s="444"/>
      <c r="C6" s="447" t="s">
        <v>304</v>
      </c>
      <c r="D6" s="447"/>
      <c r="E6" s="447"/>
      <c r="F6" s="441">
        <v>3670</v>
      </c>
      <c r="G6" s="441"/>
      <c r="H6" s="441"/>
      <c r="I6" s="441" t="s">
        <v>303</v>
      </c>
      <c r="J6" s="441"/>
      <c r="K6" s="441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4" zoomScale="90" zoomScaleNormal="100" zoomScaleSheetLayoutView="90" workbookViewId="0">
      <selection activeCell="I16" sqref="I16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65" t="s">
        <v>82</v>
      </c>
      <c r="B1" s="365"/>
      <c r="C1" s="365"/>
      <c r="D1" s="365"/>
      <c r="E1" s="365"/>
      <c r="F1" s="365"/>
      <c r="G1" s="365"/>
      <c r="H1" s="365"/>
    </row>
    <row r="2" spans="1:9" s="4" customFormat="1" ht="18.75" x14ac:dyDescent="0.3">
      <c r="A2" s="38" t="s">
        <v>68</v>
      </c>
      <c r="B2" s="38"/>
      <c r="C2" s="38"/>
      <c r="D2" s="38"/>
      <c r="E2" s="38"/>
      <c r="F2" s="38"/>
      <c r="G2" s="38"/>
      <c r="H2" s="38"/>
    </row>
    <row r="3" spans="1:9" s="1" customFormat="1" ht="21" customHeight="1" x14ac:dyDescent="0.3">
      <c r="A3" s="366" t="s">
        <v>56</v>
      </c>
      <c r="B3" s="369" t="s">
        <v>71</v>
      </c>
      <c r="C3" s="372" t="s">
        <v>175</v>
      </c>
      <c r="D3" s="373"/>
      <c r="E3" s="372" t="s">
        <v>191</v>
      </c>
      <c r="F3" s="373"/>
      <c r="G3" s="376" t="s">
        <v>0</v>
      </c>
      <c r="H3" s="376"/>
    </row>
    <row r="4" spans="1:9" s="1" customFormat="1" ht="54" customHeight="1" x14ac:dyDescent="0.3">
      <c r="A4" s="367"/>
      <c r="B4" s="370"/>
      <c r="C4" s="374"/>
      <c r="D4" s="375"/>
      <c r="E4" s="374"/>
      <c r="F4" s="371"/>
      <c r="G4" s="376" t="s">
        <v>176</v>
      </c>
      <c r="H4" s="376" t="s">
        <v>192</v>
      </c>
    </row>
    <row r="5" spans="1:9" s="1" customFormat="1" ht="18.75" hidden="1" customHeight="1" x14ac:dyDescent="0.3">
      <c r="A5" s="367"/>
      <c r="B5" s="370"/>
      <c r="C5" s="39"/>
      <c r="D5" s="39"/>
      <c r="E5" s="39"/>
      <c r="F5" s="40"/>
      <c r="G5" s="376"/>
      <c r="H5" s="376"/>
    </row>
    <row r="6" spans="1:9" s="1" customFormat="1" ht="21.75" customHeight="1" x14ac:dyDescent="0.3">
      <c r="A6" s="368"/>
      <c r="B6" s="371"/>
      <c r="C6" s="181" t="s">
        <v>53</v>
      </c>
      <c r="D6" s="181" t="s">
        <v>83</v>
      </c>
      <c r="E6" s="181" t="s">
        <v>53</v>
      </c>
      <c r="F6" s="184" t="s">
        <v>83</v>
      </c>
      <c r="G6" s="376"/>
      <c r="H6" s="376"/>
    </row>
    <row r="7" spans="1:9" s="1" customFormat="1" ht="39" customHeight="1" x14ac:dyDescent="0.3">
      <c r="A7" s="41">
        <v>1</v>
      </c>
      <c r="B7" s="42" t="s">
        <v>54</v>
      </c>
      <c r="C7" s="182">
        <v>0</v>
      </c>
      <c r="D7" s="182">
        <v>0</v>
      </c>
      <c r="E7" s="182">
        <v>0</v>
      </c>
      <c r="F7" s="182">
        <v>0</v>
      </c>
      <c r="G7" s="182">
        <v>0</v>
      </c>
      <c r="H7" s="182">
        <v>0</v>
      </c>
    </row>
    <row r="8" spans="1:9" s="1" customFormat="1" ht="39" customHeight="1" x14ac:dyDescent="0.3">
      <c r="A8" s="41">
        <v>2</v>
      </c>
      <c r="B8" s="42" t="s">
        <v>55</v>
      </c>
      <c r="C8" s="182">
        <v>0</v>
      </c>
      <c r="D8" s="182">
        <v>0</v>
      </c>
      <c r="E8" s="182">
        <v>0</v>
      </c>
      <c r="F8" s="182">
        <v>0</v>
      </c>
      <c r="G8" s="182">
        <v>0</v>
      </c>
      <c r="H8" s="182">
        <v>0</v>
      </c>
    </row>
    <row r="9" spans="1:9" s="1" customFormat="1" ht="19.5" customHeight="1" x14ac:dyDescent="0.3">
      <c r="A9" s="382">
        <v>3</v>
      </c>
      <c r="B9" s="91" t="s">
        <v>63</v>
      </c>
      <c r="C9" s="384">
        <v>0</v>
      </c>
      <c r="D9" s="384">
        <v>0</v>
      </c>
      <c r="E9" s="386">
        <v>0</v>
      </c>
      <c r="F9" s="387"/>
      <c r="G9" s="384">
        <v>0</v>
      </c>
      <c r="H9" s="89">
        <v>0</v>
      </c>
    </row>
    <row r="10" spans="1:9" s="1" customFormat="1" ht="18.75" customHeight="1" x14ac:dyDescent="0.3">
      <c r="A10" s="383"/>
      <c r="B10" s="91" t="s">
        <v>85</v>
      </c>
      <c r="C10" s="385"/>
      <c r="D10" s="385"/>
      <c r="E10" s="182">
        <v>0</v>
      </c>
      <c r="F10" s="182">
        <v>0</v>
      </c>
      <c r="G10" s="385"/>
      <c r="H10" s="182">
        <v>0</v>
      </c>
    </row>
    <row r="11" spans="1:9" s="1" customFormat="1" ht="56.25" customHeight="1" x14ac:dyDescent="0.3">
      <c r="A11" s="41">
        <v>4</v>
      </c>
      <c r="B11" s="43" t="s">
        <v>64</v>
      </c>
      <c r="C11" s="182">
        <v>0</v>
      </c>
      <c r="D11" s="182">
        <v>0</v>
      </c>
      <c r="E11" s="182">
        <v>0</v>
      </c>
      <c r="F11" s="182">
        <v>0</v>
      </c>
      <c r="G11" s="182">
        <v>0</v>
      </c>
      <c r="H11" s="182">
        <v>0</v>
      </c>
    </row>
    <row r="12" spans="1:9" s="1" customFormat="1" ht="56.25" x14ac:dyDescent="0.3">
      <c r="A12" s="41">
        <v>5</v>
      </c>
      <c r="B12" s="42" t="s">
        <v>65</v>
      </c>
      <c r="C12" s="182">
        <v>0</v>
      </c>
      <c r="D12" s="182">
        <v>0</v>
      </c>
      <c r="E12" s="182">
        <v>0</v>
      </c>
      <c r="F12" s="182">
        <v>0</v>
      </c>
      <c r="G12" s="182">
        <v>0</v>
      </c>
      <c r="H12" s="182">
        <v>0</v>
      </c>
    </row>
    <row r="13" spans="1:9" s="1" customFormat="1" ht="39" customHeight="1" x14ac:dyDescent="0.3">
      <c r="A13" s="41">
        <v>6</v>
      </c>
      <c r="B13" s="43" t="s">
        <v>66</v>
      </c>
      <c r="C13" s="182">
        <v>0</v>
      </c>
      <c r="D13" s="182">
        <v>0</v>
      </c>
      <c r="E13" s="182">
        <v>0</v>
      </c>
      <c r="F13" s="182">
        <v>0</v>
      </c>
      <c r="G13" s="182">
        <v>0</v>
      </c>
      <c r="H13" s="182">
        <v>0</v>
      </c>
    </row>
    <row r="14" spans="1:9" s="2" customFormat="1" ht="39" customHeight="1" x14ac:dyDescent="0.3">
      <c r="A14" s="388" t="s">
        <v>84</v>
      </c>
      <c r="B14" s="389"/>
      <c r="C14" s="392">
        <f>C13+C12+C11+C9+C8+C7</f>
        <v>0</v>
      </c>
      <c r="D14" s="392">
        <f>D13+D12+D11+D9+D8+D7</f>
        <v>0</v>
      </c>
      <c r="E14" s="44">
        <f>E7+E8+E11+E12+E13</f>
        <v>0</v>
      </c>
      <c r="F14" s="44">
        <f>F7+F8+F11+F12+F13</f>
        <v>0</v>
      </c>
      <c r="G14" s="392">
        <f>G7+G8+G9+G11+G12+G13</f>
        <v>0</v>
      </c>
      <c r="H14" s="44"/>
      <c r="I14" s="100"/>
    </row>
    <row r="15" spans="1:9" ht="39" customHeight="1" x14ac:dyDescent="0.25">
      <c r="A15" s="390"/>
      <c r="B15" s="391"/>
      <c r="C15" s="393"/>
      <c r="D15" s="393"/>
      <c r="E15" s="45">
        <f>E10</f>
        <v>0</v>
      </c>
      <c r="F15" s="45">
        <f>F10</f>
        <v>0</v>
      </c>
      <c r="G15" s="393"/>
      <c r="H15" s="45"/>
    </row>
    <row r="16" spans="1:9" ht="18.75" x14ac:dyDescent="0.3">
      <c r="A16" s="377" t="s">
        <v>190</v>
      </c>
      <c r="B16" s="378"/>
      <c r="C16" s="379">
        <f>F14+E9</f>
        <v>0</v>
      </c>
      <c r="D16" s="380"/>
      <c r="E16" s="380"/>
      <c r="F16" s="380"/>
      <c r="G16" s="380"/>
      <c r="H16" s="381"/>
      <c r="I16" s="97">
        <f>F14+F15</f>
        <v>0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A18" sqref="A18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94" t="s">
        <v>69</v>
      </c>
      <c r="B1" s="394"/>
      <c r="C1" s="394"/>
      <c r="D1" s="6"/>
    </row>
    <row r="2" spans="1:4" ht="38.25" customHeight="1" x14ac:dyDescent="0.25">
      <c r="A2" s="211" t="s">
        <v>1</v>
      </c>
      <c r="B2" s="210" t="s">
        <v>2</v>
      </c>
      <c r="C2" s="210" t="s">
        <v>70</v>
      </c>
      <c r="D2" s="8"/>
    </row>
    <row r="3" spans="1:4" ht="18.75" x14ac:dyDescent="0.25">
      <c r="A3" s="102" t="s">
        <v>3</v>
      </c>
      <c r="B3" s="212">
        <f>SUM(B4:B8)</f>
        <v>0</v>
      </c>
      <c r="C3" s="213" t="s">
        <v>234</v>
      </c>
      <c r="D3" s="8"/>
    </row>
    <row r="4" spans="1:4" ht="18.75" customHeight="1" x14ac:dyDescent="0.25">
      <c r="A4" s="91" t="s">
        <v>4</v>
      </c>
      <c r="B4" s="214">
        <v>0</v>
      </c>
      <c r="C4" s="215" t="e">
        <f>B4/'Раздел 1.2'!C17:H17*100</f>
        <v>#DIV/0!</v>
      </c>
      <c r="D4" s="11"/>
    </row>
    <row r="5" spans="1:4" ht="18.75" customHeight="1" x14ac:dyDescent="0.25">
      <c r="A5" s="91" t="s">
        <v>5</v>
      </c>
      <c r="B5" s="214">
        <v>0</v>
      </c>
      <c r="C5" s="215" t="e">
        <f>B5/'Раздел 1.2'!C17:H17*100</f>
        <v>#DIV/0!</v>
      </c>
      <c r="D5" s="11"/>
    </row>
    <row r="6" spans="1:4" ht="18.75" customHeight="1" x14ac:dyDescent="0.25">
      <c r="A6" s="91" t="s">
        <v>6</v>
      </c>
      <c r="B6" s="214">
        <v>0</v>
      </c>
      <c r="C6" s="215" t="e">
        <f>B6/'Раздел 1.2'!C17:H17*100</f>
        <v>#DIV/0!</v>
      </c>
      <c r="D6" s="11"/>
    </row>
    <row r="7" spans="1:4" ht="18.75" customHeight="1" x14ac:dyDescent="0.25">
      <c r="A7" s="91" t="s">
        <v>67</v>
      </c>
      <c r="B7" s="214">
        <v>0</v>
      </c>
      <c r="C7" s="215" t="e">
        <f>B7/'Раздел 1.2'!C17:H17*100</f>
        <v>#DIV/0!</v>
      </c>
      <c r="D7" s="11"/>
    </row>
    <row r="8" spans="1:4" ht="18.75" customHeight="1" x14ac:dyDescent="0.25">
      <c r="A8" s="91" t="s">
        <v>262</v>
      </c>
      <c r="B8" s="214">
        <v>0</v>
      </c>
      <c r="C8" s="215" t="e">
        <f>B8/'Раздел 1.2'!C17:H17*100</f>
        <v>#DIV/0!</v>
      </c>
      <c r="D8" s="11"/>
    </row>
    <row r="9" spans="1:4" ht="18.75" customHeight="1" x14ac:dyDescent="0.25">
      <c r="A9" s="91" t="s">
        <v>263</v>
      </c>
      <c r="B9" s="214">
        <v>0</v>
      </c>
      <c r="C9" s="215" t="e">
        <f>B9/'Раздел 1.2'!C17:H17*100</f>
        <v>#DIV/0!</v>
      </c>
      <c r="D9" s="11"/>
    </row>
    <row r="10" spans="1:4" ht="18.75" x14ac:dyDescent="0.25">
      <c r="A10" s="102" t="s">
        <v>7</v>
      </c>
      <c r="B10" s="212">
        <f>SUM(B11:B16)</f>
        <v>0</v>
      </c>
      <c r="C10" s="213" t="s">
        <v>234</v>
      </c>
      <c r="D10" s="8"/>
    </row>
    <row r="11" spans="1:4" ht="18.75" customHeight="1" x14ac:dyDescent="0.25">
      <c r="A11" s="91" t="s">
        <v>8</v>
      </c>
      <c r="B11" s="214">
        <v>0</v>
      </c>
      <c r="C11" s="215" t="e">
        <f>B11/'Раздел 1.2'!C17:H17*100</f>
        <v>#DIV/0!</v>
      </c>
      <c r="D11" s="11"/>
    </row>
    <row r="12" spans="1:4" ht="18.75" customHeight="1" x14ac:dyDescent="0.25">
      <c r="A12" s="91" t="s">
        <v>9</v>
      </c>
      <c r="B12" s="214">
        <v>0</v>
      </c>
      <c r="C12" s="215" t="e">
        <f>B12/'Раздел 1.2'!C17:H17*100</f>
        <v>#DIV/0!</v>
      </c>
      <c r="D12" s="11"/>
    </row>
    <row r="13" spans="1:4" ht="18.75" customHeight="1" x14ac:dyDescent="0.25">
      <c r="A13" s="91" t="s">
        <v>265</v>
      </c>
      <c r="B13" s="214">
        <v>0</v>
      </c>
      <c r="C13" s="215" t="e">
        <f>B13/'Раздел 1.2'!C17:H17*100</f>
        <v>#DIV/0!</v>
      </c>
      <c r="D13" s="11"/>
    </row>
    <row r="14" spans="1:4" ht="18.75" customHeight="1" x14ac:dyDescent="0.25">
      <c r="A14" s="91" t="s">
        <v>266</v>
      </c>
      <c r="B14" s="214">
        <v>0</v>
      </c>
      <c r="C14" s="215" t="e">
        <f>B14/'Раздел 1.2'!C17:H17*100</f>
        <v>#DIV/0!</v>
      </c>
      <c r="D14" s="11"/>
    </row>
    <row r="15" spans="1:4" ht="18.75" customHeight="1" x14ac:dyDescent="0.25">
      <c r="A15" s="91" t="s">
        <v>10</v>
      </c>
      <c r="B15" s="214">
        <v>0</v>
      </c>
      <c r="C15" s="215" t="e">
        <f>B15/'Раздел 1.2'!C17:H17*100</f>
        <v>#DIV/0!</v>
      </c>
      <c r="D15" s="11"/>
    </row>
    <row r="16" spans="1:4" ht="18.75" x14ac:dyDescent="0.25">
      <c r="A16" s="91" t="s">
        <v>195</v>
      </c>
      <c r="B16" s="214">
        <v>0</v>
      </c>
      <c r="C16" s="215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topLeftCell="A109" zoomScale="90" zoomScaleNormal="80" zoomScaleSheetLayoutView="90" workbookViewId="0">
      <selection activeCell="B87" sqref="B87:L87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94" t="s">
        <v>92</v>
      </c>
      <c r="B1" s="394"/>
      <c r="C1" s="394"/>
      <c r="D1" s="394"/>
      <c r="E1" s="394"/>
      <c r="F1" s="394"/>
      <c r="G1" s="394"/>
      <c r="H1" s="394"/>
      <c r="I1" s="394"/>
      <c r="J1" s="394"/>
      <c r="K1" s="188"/>
      <c r="L1" s="188"/>
    </row>
    <row r="2" spans="1:12" s="5" customFormat="1" ht="37.5" customHeight="1" x14ac:dyDescent="0.25">
      <c r="A2" s="396" t="s">
        <v>56</v>
      </c>
      <c r="B2" s="376" t="s">
        <v>49</v>
      </c>
      <c r="C2" s="376" t="s">
        <v>50</v>
      </c>
      <c r="D2" s="376"/>
      <c r="E2" s="376" t="s">
        <v>51</v>
      </c>
      <c r="F2" s="376" t="s">
        <v>52</v>
      </c>
      <c r="G2" s="376" t="s">
        <v>57</v>
      </c>
      <c r="H2" s="376"/>
      <c r="I2" s="376"/>
      <c r="J2" s="376" t="s">
        <v>58</v>
      </c>
      <c r="K2" s="376" t="s">
        <v>209</v>
      </c>
      <c r="L2" s="376" t="s">
        <v>197</v>
      </c>
    </row>
    <row r="3" spans="1:12" s="5" customFormat="1" ht="57.75" customHeight="1" x14ac:dyDescent="0.25">
      <c r="A3" s="396"/>
      <c r="B3" s="376"/>
      <c r="C3" s="210" t="s">
        <v>53</v>
      </c>
      <c r="D3" s="210" t="s">
        <v>83</v>
      </c>
      <c r="E3" s="376"/>
      <c r="F3" s="376"/>
      <c r="G3" s="210" t="s">
        <v>59</v>
      </c>
      <c r="H3" s="210" t="s">
        <v>208</v>
      </c>
      <c r="I3" s="210" t="s">
        <v>60</v>
      </c>
      <c r="J3" s="376"/>
      <c r="K3" s="376"/>
      <c r="L3" s="376"/>
    </row>
    <row r="4" spans="1:12" s="5" customFormat="1" ht="75" customHeight="1" x14ac:dyDescent="0.25">
      <c r="A4" s="58" t="s">
        <v>61</v>
      </c>
      <c r="B4" s="94" t="s">
        <v>54</v>
      </c>
      <c r="C4" s="94">
        <f>SUM(C5,C12,C21)</f>
        <v>2</v>
      </c>
      <c r="D4" s="94">
        <f>SUM(D5,D12,D21)</f>
        <v>5</v>
      </c>
      <c r="E4" s="94"/>
      <c r="F4" s="94"/>
      <c r="G4" s="94">
        <f t="shared" ref="G4:L4" si="0">SUM(G5,G12,G21)</f>
        <v>81</v>
      </c>
      <c r="H4" s="94">
        <f t="shared" si="0"/>
        <v>0</v>
      </c>
      <c r="I4" s="94">
        <f t="shared" si="0"/>
        <v>1621</v>
      </c>
      <c r="J4" s="94">
        <f t="shared" si="0"/>
        <v>0</v>
      </c>
      <c r="K4" s="94">
        <f t="shared" si="0"/>
        <v>3</v>
      </c>
      <c r="L4" s="94">
        <f t="shared" si="0"/>
        <v>237700</v>
      </c>
    </row>
    <row r="5" spans="1:12" s="5" customFormat="1" ht="21.6" customHeight="1" x14ac:dyDescent="0.25">
      <c r="A5" s="57"/>
      <c r="B5" s="119" t="s">
        <v>210</v>
      </c>
      <c r="C5" s="228">
        <f>SUM(C6:C11)</f>
        <v>1</v>
      </c>
      <c r="D5" s="228">
        <f>D6+D7+D8+D9+D10+D11</f>
        <v>3</v>
      </c>
      <c r="E5" s="216"/>
      <c r="F5" s="121"/>
      <c r="G5" s="228">
        <f t="shared" ref="G5:L5" si="1">SUM(G6:G11)</f>
        <v>42</v>
      </c>
      <c r="H5" s="228">
        <f t="shared" si="1"/>
        <v>0</v>
      </c>
      <c r="I5" s="120">
        <f t="shared" si="1"/>
        <v>1055</v>
      </c>
      <c r="J5" s="121">
        <f t="shared" si="1"/>
        <v>0</v>
      </c>
      <c r="K5" s="121">
        <f t="shared" si="1"/>
        <v>2</v>
      </c>
      <c r="L5" s="122">
        <f t="shared" si="1"/>
        <v>195700</v>
      </c>
    </row>
    <row r="6" spans="1:12" s="5" customFormat="1" ht="75" x14ac:dyDescent="0.25">
      <c r="A6" s="57"/>
      <c r="B6" s="262" t="s">
        <v>351</v>
      </c>
      <c r="C6" s="260">
        <v>1</v>
      </c>
      <c r="D6" s="260">
        <v>1</v>
      </c>
      <c r="E6" s="259" t="s">
        <v>306</v>
      </c>
      <c r="F6" s="259" t="s">
        <v>352</v>
      </c>
      <c r="G6" s="258">
        <v>30</v>
      </c>
      <c r="H6" s="258"/>
      <c r="I6" s="258">
        <v>775</v>
      </c>
      <c r="J6" s="259">
        <v>0</v>
      </c>
      <c r="K6" s="259">
        <v>0</v>
      </c>
      <c r="L6" s="259">
        <v>0</v>
      </c>
    </row>
    <row r="7" spans="1:12" s="5" customFormat="1" ht="61.5" customHeight="1" x14ac:dyDescent="0.25">
      <c r="A7" s="57"/>
      <c r="B7" s="262" t="s">
        <v>444</v>
      </c>
      <c r="C7" s="260">
        <v>0</v>
      </c>
      <c r="D7" s="260">
        <v>1</v>
      </c>
      <c r="E7" s="259" t="s">
        <v>306</v>
      </c>
      <c r="F7" s="259" t="s">
        <v>359</v>
      </c>
      <c r="G7" s="258">
        <v>6</v>
      </c>
      <c r="H7" s="258">
        <v>0</v>
      </c>
      <c r="I7" s="258">
        <v>180</v>
      </c>
      <c r="J7" s="265">
        <v>0</v>
      </c>
      <c r="K7" s="265">
        <v>1</v>
      </c>
      <c r="L7" s="296">
        <v>95700</v>
      </c>
    </row>
    <row r="8" spans="1:12" s="5" customFormat="1" ht="75" x14ac:dyDescent="0.25">
      <c r="A8" s="57"/>
      <c r="B8" s="305" t="s">
        <v>501</v>
      </c>
      <c r="C8" s="56">
        <v>0</v>
      </c>
      <c r="D8" s="56">
        <v>1</v>
      </c>
      <c r="E8" s="303" t="s">
        <v>306</v>
      </c>
      <c r="F8" s="303" t="s">
        <v>359</v>
      </c>
      <c r="G8" s="21">
        <v>6</v>
      </c>
      <c r="H8" s="21">
        <v>0</v>
      </c>
      <c r="I8" s="21">
        <v>100</v>
      </c>
      <c r="J8" s="103">
        <v>0</v>
      </c>
      <c r="K8" s="103">
        <v>1</v>
      </c>
      <c r="L8" s="329">
        <v>100000</v>
      </c>
    </row>
    <row r="9" spans="1:12" s="5" customFormat="1" x14ac:dyDescent="0.25">
      <c r="A9" s="57"/>
      <c r="B9" s="66"/>
      <c r="C9" s="56"/>
      <c r="D9" s="56"/>
      <c r="E9" s="93"/>
      <c r="F9" s="93"/>
      <c r="G9" s="21"/>
      <c r="H9" s="21"/>
      <c r="I9" s="21"/>
      <c r="J9" s="103"/>
      <c r="K9" s="103"/>
      <c r="L9" s="103"/>
    </row>
    <row r="10" spans="1:12" s="5" customFormat="1" x14ac:dyDescent="0.25">
      <c r="A10" s="57"/>
      <c r="B10" s="66"/>
      <c r="C10" s="56"/>
      <c r="D10" s="56"/>
      <c r="E10" s="93"/>
      <c r="F10" s="93"/>
      <c r="G10" s="21"/>
      <c r="H10" s="21"/>
      <c r="I10" s="21"/>
      <c r="J10" s="103"/>
      <c r="K10" s="103"/>
      <c r="L10" s="103"/>
    </row>
    <row r="11" spans="1:12" s="5" customFormat="1" x14ac:dyDescent="0.25">
      <c r="A11" s="57"/>
      <c r="B11" s="66"/>
      <c r="C11" s="56"/>
      <c r="D11" s="56"/>
      <c r="E11" s="93"/>
      <c r="F11" s="93"/>
      <c r="G11" s="21"/>
      <c r="H11" s="21"/>
      <c r="I11" s="21"/>
      <c r="J11" s="103"/>
      <c r="K11" s="103"/>
      <c r="L11" s="103"/>
    </row>
    <row r="12" spans="1:12" s="5" customFormat="1" x14ac:dyDescent="0.25">
      <c r="A12" s="57"/>
      <c r="B12" s="119" t="s">
        <v>211</v>
      </c>
      <c r="C12" s="228">
        <f>SUM(C13:C20)</f>
        <v>1</v>
      </c>
      <c r="D12" s="229">
        <f>SUM(D13:D20)</f>
        <v>2</v>
      </c>
      <c r="E12" s="216"/>
      <c r="F12" s="121"/>
      <c r="G12" s="228">
        <f t="shared" ref="G12:L12" si="2">SUM(G13:G20)</f>
        <v>39</v>
      </c>
      <c r="H12" s="228">
        <f t="shared" si="2"/>
        <v>0</v>
      </c>
      <c r="I12" s="228">
        <f t="shared" si="2"/>
        <v>566</v>
      </c>
      <c r="J12" s="230">
        <f t="shared" si="2"/>
        <v>0</v>
      </c>
      <c r="K12" s="230">
        <f t="shared" si="2"/>
        <v>1</v>
      </c>
      <c r="L12" s="231">
        <f t="shared" si="2"/>
        <v>42000</v>
      </c>
    </row>
    <row r="13" spans="1:12" s="5" customFormat="1" ht="75" x14ac:dyDescent="0.25">
      <c r="A13" s="57"/>
      <c r="B13" s="262" t="s">
        <v>284</v>
      </c>
      <c r="C13" s="260">
        <v>1</v>
      </c>
      <c r="D13" s="260">
        <v>1</v>
      </c>
      <c r="E13" s="259" t="s">
        <v>285</v>
      </c>
      <c r="F13" s="259" t="s">
        <v>286</v>
      </c>
      <c r="G13" s="258">
        <v>34</v>
      </c>
      <c r="H13" s="258">
        <v>0</v>
      </c>
      <c r="I13" s="258">
        <v>420</v>
      </c>
      <c r="J13" s="265">
        <v>0</v>
      </c>
      <c r="K13" s="265">
        <v>0</v>
      </c>
      <c r="L13" s="265">
        <v>0</v>
      </c>
    </row>
    <row r="14" spans="1:12" s="5" customFormat="1" ht="37.5" x14ac:dyDescent="0.25">
      <c r="A14" s="57"/>
      <c r="B14" s="66" t="s">
        <v>288</v>
      </c>
      <c r="C14" s="56"/>
      <c r="D14" s="56">
        <v>1</v>
      </c>
      <c r="E14" s="93" t="s">
        <v>447</v>
      </c>
      <c r="F14" s="93" t="s">
        <v>286</v>
      </c>
      <c r="G14" s="21">
        <v>5</v>
      </c>
      <c r="H14" s="21">
        <v>0</v>
      </c>
      <c r="I14" s="21">
        <v>146</v>
      </c>
      <c r="J14" s="103">
        <v>0</v>
      </c>
      <c r="K14" s="103">
        <v>1</v>
      </c>
      <c r="L14" s="189">
        <v>42000</v>
      </c>
    </row>
    <row r="15" spans="1:12" s="5" customFormat="1" x14ac:dyDescent="0.25">
      <c r="A15" s="57"/>
      <c r="B15" s="66"/>
      <c r="C15" s="56"/>
      <c r="D15" s="56"/>
      <c r="E15" s="93"/>
      <c r="F15" s="93"/>
      <c r="G15" s="21"/>
      <c r="H15" s="21"/>
      <c r="I15" s="21"/>
      <c r="J15" s="103"/>
      <c r="K15" s="103"/>
      <c r="L15" s="103"/>
    </row>
    <row r="16" spans="1:12" s="5" customFormat="1" x14ac:dyDescent="0.25">
      <c r="A16" s="57"/>
      <c r="B16" s="66"/>
      <c r="C16" s="56"/>
      <c r="D16" s="56"/>
      <c r="E16" s="93"/>
      <c r="F16" s="93"/>
      <c r="G16" s="21"/>
      <c r="H16" s="21"/>
      <c r="I16" s="21"/>
      <c r="J16" s="103"/>
      <c r="K16" s="103"/>
      <c r="L16" s="103"/>
    </row>
    <row r="17" spans="1:12" s="5" customFormat="1" x14ac:dyDescent="0.25">
      <c r="A17" s="57"/>
      <c r="B17" s="66"/>
      <c r="C17" s="56"/>
      <c r="D17" s="56"/>
      <c r="E17" s="93"/>
      <c r="F17" s="93"/>
      <c r="G17" s="21"/>
      <c r="H17" s="21"/>
      <c r="I17" s="21"/>
      <c r="J17" s="103"/>
      <c r="K17" s="103"/>
      <c r="L17" s="103"/>
    </row>
    <row r="18" spans="1:12" s="5" customFormat="1" x14ac:dyDescent="0.25">
      <c r="A18" s="57"/>
      <c r="B18" s="66"/>
      <c r="C18" s="56"/>
      <c r="D18" s="56"/>
      <c r="E18" s="93"/>
      <c r="F18" s="93"/>
      <c r="G18" s="21"/>
      <c r="H18" s="21"/>
      <c r="I18" s="21"/>
      <c r="J18" s="103"/>
      <c r="K18" s="103"/>
      <c r="L18" s="103"/>
    </row>
    <row r="19" spans="1:12" s="5" customFormat="1" x14ac:dyDescent="0.25">
      <c r="A19" s="57"/>
      <c r="B19" s="66"/>
      <c r="C19" s="56"/>
      <c r="D19" s="56"/>
      <c r="E19" s="93"/>
      <c r="F19" s="93"/>
      <c r="G19" s="21"/>
      <c r="H19" s="21"/>
      <c r="I19" s="21"/>
      <c r="J19" s="103"/>
      <c r="K19" s="103"/>
      <c r="L19" s="103"/>
    </row>
    <row r="20" spans="1:12" s="5" customFormat="1" x14ac:dyDescent="0.25">
      <c r="A20" s="57"/>
      <c r="B20" s="66"/>
      <c r="C20" s="56"/>
      <c r="D20" s="56"/>
      <c r="E20" s="93"/>
      <c r="F20" s="93"/>
      <c r="G20" s="21"/>
      <c r="H20" s="21"/>
      <c r="I20" s="21"/>
      <c r="J20" s="103"/>
      <c r="K20" s="103"/>
      <c r="L20" s="103"/>
    </row>
    <row r="21" spans="1:12" s="5" customFormat="1" x14ac:dyDescent="0.25">
      <c r="A21" s="57"/>
      <c r="B21" s="119" t="s">
        <v>212</v>
      </c>
      <c r="C21" s="228">
        <f>SUM(C22:C28)</f>
        <v>0</v>
      </c>
      <c r="D21" s="228">
        <f>SUM(D22:D28)</f>
        <v>0</v>
      </c>
      <c r="E21" s="216"/>
      <c r="F21" s="121"/>
      <c r="G21" s="228">
        <f t="shared" ref="G21:L21" si="3">SUM(G22:G28)</f>
        <v>0</v>
      </c>
      <c r="H21" s="228">
        <f t="shared" si="3"/>
        <v>0</v>
      </c>
      <c r="I21" s="228">
        <f t="shared" si="3"/>
        <v>0</v>
      </c>
      <c r="J21" s="230">
        <f t="shared" si="3"/>
        <v>0</v>
      </c>
      <c r="K21" s="230">
        <f t="shared" si="3"/>
        <v>0</v>
      </c>
      <c r="L21" s="231">
        <f t="shared" si="3"/>
        <v>0</v>
      </c>
    </row>
    <row r="22" spans="1:12" s="5" customFormat="1" x14ac:dyDescent="0.25">
      <c r="A22" s="57"/>
      <c r="B22" s="123"/>
      <c r="C22" s="124"/>
      <c r="D22" s="124"/>
      <c r="E22" s="217"/>
      <c r="F22" s="125"/>
      <c r="G22" s="124"/>
      <c r="H22" s="124"/>
      <c r="I22" s="124"/>
      <c r="J22" s="125"/>
      <c r="K22" s="125"/>
      <c r="L22" s="218"/>
    </row>
    <row r="23" spans="1:12" s="5" customFormat="1" x14ac:dyDescent="0.25">
      <c r="A23" s="57"/>
      <c r="B23" s="123"/>
      <c r="C23" s="124"/>
      <c r="D23" s="124"/>
      <c r="E23" s="217"/>
      <c r="F23" s="125"/>
      <c r="G23" s="124"/>
      <c r="H23" s="124"/>
      <c r="I23" s="124"/>
      <c r="J23" s="125"/>
      <c r="K23" s="125"/>
      <c r="L23" s="218"/>
    </row>
    <row r="24" spans="1:12" s="5" customFormat="1" x14ac:dyDescent="0.25">
      <c r="A24" s="57"/>
      <c r="B24" s="123"/>
      <c r="C24" s="124"/>
      <c r="D24" s="124"/>
      <c r="E24" s="217"/>
      <c r="F24" s="125"/>
      <c r="G24" s="124"/>
      <c r="H24" s="124"/>
      <c r="I24" s="124"/>
      <c r="J24" s="125"/>
      <c r="K24" s="125"/>
      <c r="L24" s="218"/>
    </row>
    <row r="25" spans="1:12" s="5" customFormat="1" x14ac:dyDescent="0.25">
      <c r="A25" s="57"/>
      <c r="B25" s="123"/>
      <c r="C25" s="124"/>
      <c r="D25" s="124"/>
      <c r="E25" s="217"/>
      <c r="F25" s="125"/>
      <c r="G25" s="124"/>
      <c r="H25" s="124"/>
      <c r="I25" s="124"/>
      <c r="J25" s="125"/>
      <c r="K25" s="125"/>
      <c r="L25" s="218"/>
    </row>
    <row r="26" spans="1:12" s="5" customFormat="1" x14ac:dyDescent="0.25">
      <c r="A26" s="57"/>
      <c r="B26" s="66"/>
      <c r="C26" s="56"/>
      <c r="D26" s="56"/>
      <c r="E26" s="93"/>
      <c r="F26" s="93"/>
      <c r="G26" s="21"/>
      <c r="H26" s="21"/>
      <c r="I26" s="21"/>
      <c r="J26" s="103"/>
      <c r="K26" s="103"/>
      <c r="L26" s="103"/>
    </row>
    <row r="27" spans="1:12" s="5" customFormat="1" x14ac:dyDescent="0.25">
      <c r="A27" s="57"/>
      <c r="B27" s="66"/>
      <c r="C27" s="56"/>
      <c r="D27" s="56"/>
      <c r="E27" s="93"/>
      <c r="F27" s="93"/>
      <c r="G27" s="21"/>
      <c r="H27" s="21"/>
      <c r="I27" s="21"/>
      <c r="J27" s="103"/>
      <c r="K27" s="103"/>
      <c r="L27" s="103"/>
    </row>
    <row r="28" spans="1:12" x14ac:dyDescent="0.25">
      <c r="A28" s="57"/>
      <c r="B28" s="66"/>
      <c r="C28" s="56"/>
      <c r="D28" s="56"/>
      <c r="E28" s="93"/>
      <c r="F28" s="93"/>
      <c r="G28" s="21"/>
      <c r="H28" s="21"/>
      <c r="I28" s="21"/>
      <c r="J28" s="103"/>
      <c r="K28" s="103"/>
      <c r="L28" s="103"/>
    </row>
    <row r="29" spans="1:12" s="5" customFormat="1" ht="75" customHeight="1" x14ac:dyDescent="0.25">
      <c r="A29" s="58" t="s">
        <v>62</v>
      </c>
      <c r="B29" s="94" t="s">
        <v>55</v>
      </c>
      <c r="C29" s="94">
        <f>SUM(C30,C35,C41)</f>
        <v>0</v>
      </c>
      <c r="D29" s="94">
        <f>SUM(D30,D35,D41)</f>
        <v>0</v>
      </c>
      <c r="E29" s="94"/>
      <c r="F29" s="94"/>
      <c r="G29" s="94">
        <f>SUM(G30,G35,G41)</f>
        <v>0</v>
      </c>
      <c r="H29" s="94">
        <f>SUM(H30,H35,H41)</f>
        <v>0</v>
      </c>
      <c r="I29" s="94">
        <f>SUM(I30,I35,I41)</f>
        <v>0</v>
      </c>
      <c r="J29" s="94">
        <f>SUM(J30,J35,J41)</f>
        <v>0</v>
      </c>
      <c r="K29" s="94">
        <f>SUM(K30,K35,K41)</f>
        <v>0</v>
      </c>
      <c r="L29" s="94">
        <f>SUM(K30,K35,K41)</f>
        <v>0</v>
      </c>
    </row>
    <row r="30" spans="1:12" s="5" customFormat="1" x14ac:dyDescent="0.25">
      <c r="A30" s="57"/>
      <c r="B30" s="119" t="s">
        <v>210</v>
      </c>
      <c r="C30" s="228">
        <f>SUM(C31:C34)</f>
        <v>0</v>
      </c>
      <c r="D30" s="228">
        <f>SUM(D31:D34)</f>
        <v>0</v>
      </c>
      <c r="E30" s="216"/>
      <c r="F30" s="121"/>
      <c r="G30" s="228">
        <f t="shared" ref="G30:L30" si="4">SUM(G31:G34)</f>
        <v>0</v>
      </c>
      <c r="H30" s="228">
        <f t="shared" si="4"/>
        <v>0</v>
      </c>
      <c r="I30" s="228">
        <f t="shared" si="4"/>
        <v>0</v>
      </c>
      <c r="J30" s="230">
        <f t="shared" si="4"/>
        <v>0</v>
      </c>
      <c r="K30" s="230">
        <f t="shared" si="4"/>
        <v>0</v>
      </c>
      <c r="L30" s="231">
        <f t="shared" si="4"/>
        <v>0</v>
      </c>
    </row>
    <row r="31" spans="1:12" s="5" customFormat="1" x14ac:dyDescent="0.25">
      <c r="A31" s="57"/>
      <c r="B31" s="66"/>
      <c r="C31" s="56"/>
      <c r="D31" s="56"/>
      <c r="E31" s="93"/>
      <c r="F31" s="93"/>
      <c r="G31" s="21"/>
      <c r="H31" s="21"/>
      <c r="I31" s="21"/>
      <c r="J31" s="93"/>
      <c r="K31" s="93"/>
      <c r="L31" s="93"/>
    </row>
    <row r="32" spans="1:12" s="5" customFormat="1" x14ac:dyDescent="0.25">
      <c r="A32" s="57"/>
      <c r="B32" s="66"/>
      <c r="C32" s="56"/>
      <c r="D32" s="56"/>
      <c r="E32" s="93"/>
      <c r="F32" s="93"/>
      <c r="G32" s="21"/>
      <c r="H32" s="21"/>
      <c r="I32" s="21"/>
      <c r="J32" s="93"/>
      <c r="K32" s="93"/>
      <c r="L32" s="93"/>
    </row>
    <row r="33" spans="1:12" s="5" customFormat="1" x14ac:dyDescent="0.25">
      <c r="A33" s="57"/>
      <c r="B33" s="66"/>
      <c r="C33" s="56"/>
      <c r="D33" s="56"/>
      <c r="E33" s="93"/>
      <c r="F33" s="93"/>
      <c r="G33" s="21"/>
      <c r="H33" s="21"/>
      <c r="I33" s="21"/>
      <c r="J33" s="93"/>
      <c r="K33" s="93"/>
      <c r="L33" s="93"/>
    </row>
    <row r="34" spans="1:12" s="5" customFormat="1" x14ac:dyDescent="0.25">
      <c r="A34" s="57"/>
      <c r="B34" s="66"/>
      <c r="C34" s="56"/>
      <c r="D34" s="56"/>
      <c r="E34" s="93"/>
      <c r="F34" s="93"/>
      <c r="G34" s="21"/>
      <c r="H34" s="21"/>
      <c r="I34" s="21"/>
      <c r="J34" s="93"/>
      <c r="K34" s="93"/>
      <c r="L34" s="93"/>
    </row>
    <row r="35" spans="1:12" s="5" customFormat="1" x14ac:dyDescent="0.25">
      <c r="A35" s="57"/>
      <c r="B35" s="119" t="s">
        <v>211</v>
      </c>
      <c r="C35" s="228">
        <f>SUM(C36:C40)</f>
        <v>0</v>
      </c>
      <c r="D35" s="228">
        <f>SUM(D36:D40)</f>
        <v>0</v>
      </c>
      <c r="E35" s="216"/>
      <c r="F35" s="121"/>
      <c r="G35" s="228">
        <f t="shared" ref="G35:L35" si="5">SUM(G36:G40)</f>
        <v>0</v>
      </c>
      <c r="H35" s="228">
        <f t="shared" si="5"/>
        <v>0</v>
      </c>
      <c r="I35" s="228">
        <f t="shared" si="5"/>
        <v>0</v>
      </c>
      <c r="J35" s="230">
        <f t="shared" si="5"/>
        <v>0</v>
      </c>
      <c r="K35" s="230">
        <f t="shared" si="5"/>
        <v>0</v>
      </c>
      <c r="L35" s="231">
        <f t="shared" si="5"/>
        <v>0</v>
      </c>
    </row>
    <row r="36" spans="1:12" s="5" customFormat="1" x14ac:dyDescent="0.25">
      <c r="A36" s="57"/>
      <c r="B36" s="66"/>
      <c r="C36" s="56"/>
      <c r="D36" s="56"/>
      <c r="E36" s="93"/>
      <c r="F36" s="93"/>
      <c r="G36" s="21"/>
      <c r="H36" s="21"/>
      <c r="I36" s="21"/>
      <c r="J36" s="93"/>
      <c r="K36" s="93"/>
      <c r="L36" s="93"/>
    </row>
    <row r="37" spans="1:12" s="5" customFormat="1" x14ac:dyDescent="0.25">
      <c r="A37" s="57"/>
      <c r="B37" s="66"/>
      <c r="C37" s="56"/>
      <c r="D37" s="56"/>
      <c r="E37" s="93"/>
      <c r="F37" s="93"/>
      <c r="G37" s="21"/>
      <c r="H37" s="21"/>
      <c r="I37" s="21"/>
      <c r="J37" s="93"/>
      <c r="K37" s="93"/>
      <c r="L37" s="93"/>
    </row>
    <row r="38" spans="1:12" s="5" customFormat="1" x14ac:dyDescent="0.25">
      <c r="A38" s="57"/>
      <c r="B38" s="66"/>
      <c r="C38" s="56"/>
      <c r="D38" s="56"/>
      <c r="E38" s="93"/>
      <c r="F38" s="93"/>
      <c r="G38" s="21"/>
      <c r="H38" s="21"/>
      <c r="I38" s="21"/>
      <c r="J38" s="93"/>
      <c r="K38" s="93"/>
      <c r="L38" s="93"/>
    </row>
    <row r="39" spans="1:12" s="5" customFormat="1" x14ac:dyDescent="0.25">
      <c r="A39" s="57"/>
      <c r="B39" s="66"/>
      <c r="C39" s="56"/>
      <c r="D39" s="56"/>
      <c r="E39" s="93"/>
      <c r="F39" s="93"/>
      <c r="G39" s="21"/>
      <c r="H39" s="21"/>
      <c r="I39" s="21"/>
      <c r="J39" s="93"/>
      <c r="K39" s="93"/>
      <c r="L39" s="93"/>
    </row>
    <row r="40" spans="1:12" s="5" customFormat="1" x14ac:dyDescent="0.25">
      <c r="A40" s="57"/>
      <c r="B40" s="66"/>
      <c r="C40" s="56"/>
      <c r="D40" s="56"/>
      <c r="E40" s="93"/>
      <c r="F40" s="93"/>
      <c r="G40" s="21"/>
      <c r="H40" s="21"/>
      <c r="I40" s="21"/>
      <c r="J40" s="93"/>
      <c r="K40" s="93"/>
      <c r="L40" s="93"/>
    </row>
    <row r="41" spans="1:12" s="5" customFormat="1" x14ac:dyDescent="0.25">
      <c r="A41" s="57"/>
      <c r="B41" s="119" t="s">
        <v>212</v>
      </c>
      <c r="C41" s="228">
        <f>SUM(C42:C46)</f>
        <v>0</v>
      </c>
      <c r="D41" s="228">
        <f>SUM(D42:D46)</f>
        <v>0</v>
      </c>
      <c r="E41" s="216"/>
      <c r="F41" s="121"/>
      <c r="G41" s="228">
        <f t="shared" ref="G41:L41" si="6">SUM(G42:G46)</f>
        <v>0</v>
      </c>
      <c r="H41" s="228">
        <f t="shared" si="6"/>
        <v>0</v>
      </c>
      <c r="I41" s="228">
        <f t="shared" si="6"/>
        <v>0</v>
      </c>
      <c r="J41" s="230">
        <f t="shared" si="6"/>
        <v>0</v>
      </c>
      <c r="K41" s="230">
        <f t="shared" si="6"/>
        <v>0</v>
      </c>
      <c r="L41" s="231">
        <f t="shared" si="6"/>
        <v>0</v>
      </c>
    </row>
    <row r="42" spans="1:12" s="5" customFormat="1" x14ac:dyDescent="0.25">
      <c r="A42" s="57"/>
      <c r="B42" s="66"/>
      <c r="C42" s="56"/>
      <c r="D42" s="56"/>
      <c r="E42" s="93"/>
      <c r="F42" s="93"/>
      <c r="G42" s="21"/>
      <c r="H42" s="21"/>
      <c r="I42" s="21"/>
      <c r="J42" s="93"/>
      <c r="K42" s="93"/>
      <c r="L42" s="93"/>
    </row>
    <row r="43" spans="1:12" s="5" customFormat="1" x14ac:dyDescent="0.25">
      <c r="A43" s="57"/>
      <c r="B43" s="66"/>
      <c r="C43" s="56"/>
      <c r="D43" s="56"/>
      <c r="E43" s="93"/>
      <c r="F43" s="93"/>
      <c r="G43" s="21"/>
      <c r="H43" s="21"/>
      <c r="I43" s="21"/>
      <c r="J43" s="93"/>
      <c r="K43" s="93"/>
      <c r="L43" s="93"/>
    </row>
    <row r="44" spans="1:12" s="5" customFormat="1" x14ac:dyDescent="0.25">
      <c r="A44" s="57"/>
      <c r="B44" s="66"/>
      <c r="C44" s="56"/>
      <c r="D44" s="56"/>
      <c r="E44" s="93"/>
      <c r="F44" s="93"/>
      <c r="G44" s="21"/>
      <c r="H44" s="21"/>
      <c r="I44" s="21"/>
      <c r="J44" s="93"/>
      <c r="K44" s="93"/>
      <c r="L44" s="93"/>
    </row>
    <row r="45" spans="1:12" s="5" customFormat="1" x14ac:dyDescent="0.25">
      <c r="A45" s="57"/>
      <c r="B45" s="66"/>
      <c r="C45" s="56"/>
      <c r="D45" s="56"/>
      <c r="E45" s="93"/>
      <c r="F45" s="93"/>
      <c r="G45" s="21"/>
      <c r="H45" s="21"/>
      <c r="I45" s="21"/>
      <c r="J45" s="93"/>
      <c r="K45" s="93"/>
      <c r="L45" s="93"/>
    </row>
    <row r="46" spans="1:12" x14ac:dyDescent="0.25">
      <c r="A46" s="57"/>
      <c r="B46" s="66"/>
      <c r="C46" s="56"/>
      <c r="D46" s="56"/>
      <c r="E46" s="93"/>
      <c r="F46" s="93"/>
      <c r="G46" s="21"/>
      <c r="H46" s="21"/>
      <c r="I46" s="21"/>
      <c r="J46" s="93"/>
      <c r="K46" s="93"/>
      <c r="L46" s="93"/>
    </row>
    <row r="47" spans="1:12" s="5" customFormat="1" ht="37.5" customHeight="1" x14ac:dyDescent="0.25">
      <c r="A47" s="58" t="s">
        <v>88</v>
      </c>
      <c r="B47" s="94" t="s">
        <v>63</v>
      </c>
      <c r="C47" s="94">
        <f>SUM(C48,C52,C57)</f>
        <v>0</v>
      </c>
      <c r="D47" s="94">
        <f>SUM(D48,D52,D57)</f>
        <v>0</v>
      </c>
      <c r="E47" s="94"/>
      <c r="F47" s="58"/>
      <c r="G47" s="94">
        <f t="shared" ref="G47:L47" si="7">SUM(G48,G52,G57)</f>
        <v>0</v>
      </c>
      <c r="H47" s="94">
        <f t="shared" si="7"/>
        <v>0</v>
      </c>
      <c r="I47" s="94">
        <f t="shared" si="7"/>
        <v>0</v>
      </c>
      <c r="J47" s="94">
        <f t="shared" si="7"/>
        <v>0</v>
      </c>
      <c r="K47" s="94">
        <f t="shared" si="7"/>
        <v>0</v>
      </c>
      <c r="L47" s="94">
        <f t="shared" si="7"/>
        <v>0</v>
      </c>
    </row>
    <row r="48" spans="1:12" s="5" customFormat="1" x14ac:dyDescent="0.25">
      <c r="A48" s="57"/>
      <c r="B48" s="119" t="s">
        <v>210</v>
      </c>
      <c r="C48" s="120">
        <f>SUM(C49:C51)</f>
        <v>0</v>
      </c>
      <c r="D48" s="120">
        <f>SUM(D49:D51)</f>
        <v>0</v>
      </c>
      <c r="E48" s="216"/>
      <c r="F48" s="121"/>
      <c r="G48" s="120">
        <f t="shared" ref="G48:L48" si="8">SUM(G49:G51)</f>
        <v>0</v>
      </c>
      <c r="H48" s="120">
        <f t="shared" si="8"/>
        <v>0</v>
      </c>
      <c r="I48" s="120">
        <f t="shared" si="8"/>
        <v>0</v>
      </c>
      <c r="J48" s="121">
        <f t="shared" si="8"/>
        <v>0</v>
      </c>
      <c r="K48" s="121">
        <f t="shared" si="8"/>
        <v>0</v>
      </c>
      <c r="L48" s="122">
        <f t="shared" si="8"/>
        <v>0</v>
      </c>
    </row>
    <row r="49" spans="1:12" s="5" customFormat="1" x14ac:dyDescent="0.25">
      <c r="A49" s="57"/>
      <c r="B49" s="66"/>
      <c r="C49" s="56"/>
      <c r="D49" s="56"/>
      <c r="E49" s="93"/>
      <c r="F49" s="93"/>
      <c r="G49" s="21"/>
      <c r="H49" s="21"/>
      <c r="I49" s="21"/>
      <c r="J49" s="93"/>
      <c r="K49" s="93"/>
      <c r="L49" s="93"/>
    </row>
    <row r="50" spans="1:12" s="5" customFormat="1" x14ac:dyDescent="0.25">
      <c r="A50" s="57"/>
      <c r="B50" s="66"/>
      <c r="C50" s="56"/>
      <c r="D50" s="56"/>
      <c r="E50" s="93"/>
      <c r="F50" s="93"/>
      <c r="G50" s="21"/>
      <c r="H50" s="21"/>
      <c r="I50" s="21"/>
      <c r="J50" s="93"/>
      <c r="K50" s="93"/>
      <c r="L50" s="93"/>
    </row>
    <row r="51" spans="1:12" s="5" customFormat="1" x14ac:dyDescent="0.25">
      <c r="A51" s="57"/>
      <c r="B51" s="66"/>
      <c r="C51" s="56"/>
      <c r="D51" s="56"/>
      <c r="E51" s="93"/>
      <c r="F51" s="93"/>
      <c r="G51" s="21"/>
      <c r="H51" s="21"/>
      <c r="I51" s="21"/>
      <c r="J51" s="93"/>
      <c r="K51" s="93"/>
      <c r="L51" s="93"/>
    </row>
    <row r="52" spans="1:12" s="5" customFormat="1" x14ac:dyDescent="0.25">
      <c r="A52" s="57"/>
      <c r="B52" s="119" t="s">
        <v>211</v>
      </c>
      <c r="C52" s="120">
        <f>SUM(C53:C56)</f>
        <v>0</v>
      </c>
      <c r="D52" s="120">
        <f>SUM(D53:D56)</f>
        <v>0</v>
      </c>
      <c r="E52" s="216"/>
      <c r="F52" s="121"/>
      <c r="G52" s="120">
        <f t="shared" ref="G52:L52" si="9">SUM(G53:G56)</f>
        <v>0</v>
      </c>
      <c r="H52" s="120">
        <f t="shared" si="9"/>
        <v>0</v>
      </c>
      <c r="I52" s="120">
        <f t="shared" si="9"/>
        <v>0</v>
      </c>
      <c r="J52" s="121">
        <f t="shared" si="9"/>
        <v>0</v>
      </c>
      <c r="K52" s="121">
        <f t="shared" si="9"/>
        <v>0</v>
      </c>
      <c r="L52" s="122">
        <f t="shared" si="9"/>
        <v>0</v>
      </c>
    </row>
    <row r="53" spans="1:12" s="5" customFormat="1" x14ac:dyDescent="0.25">
      <c r="A53" s="57"/>
      <c r="B53" s="66"/>
      <c r="C53" s="56"/>
      <c r="D53" s="56"/>
      <c r="E53" s="93"/>
      <c r="F53" s="93"/>
      <c r="G53" s="21"/>
      <c r="H53" s="21"/>
      <c r="I53" s="21"/>
      <c r="J53" s="93"/>
      <c r="K53" s="93"/>
      <c r="L53" s="93"/>
    </row>
    <row r="54" spans="1:12" s="5" customFormat="1" x14ac:dyDescent="0.25">
      <c r="A54" s="57"/>
      <c r="B54" s="66"/>
      <c r="C54" s="56"/>
      <c r="D54" s="56"/>
      <c r="E54" s="93"/>
      <c r="F54" s="93"/>
      <c r="G54" s="21"/>
      <c r="H54" s="21"/>
      <c r="I54" s="21"/>
      <c r="J54" s="93"/>
      <c r="K54" s="93"/>
      <c r="L54" s="93"/>
    </row>
    <row r="55" spans="1:12" s="5" customFormat="1" x14ac:dyDescent="0.25">
      <c r="A55" s="57"/>
      <c r="B55" s="66"/>
      <c r="C55" s="56"/>
      <c r="D55" s="56"/>
      <c r="E55" s="93"/>
      <c r="F55" s="93"/>
      <c r="G55" s="21"/>
      <c r="H55" s="21"/>
      <c r="I55" s="21"/>
      <c r="J55" s="93"/>
      <c r="K55" s="93"/>
      <c r="L55" s="93"/>
    </row>
    <row r="56" spans="1:12" s="5" customFormat="1" x14ac:dyDescent="0.25">
      <c r="A56" s="57"/>
      <c r="B56" s="66"/>
      <c r="C56" s="56"/>
      <c r="D56" s="56"/>
      <c r="E56" s="93"/>
      <c r="F56" s="93"/>
      <c r="G56" s="21"/>
      <c r="H56" s="21"/>
      <c r="I56" s="21"/>
      <c r="J56" s="93"/>
      <c r="K56" s="93"/>
      <c r="L56" s="93"/>
    </row>
    <row r="57" spans="1:12" s="5" customFormat="1" x14ac:dyDescent="0.25">
      <c r="A57" s="57"/>
      <c r="B57" s="119" t="s">
        <v>212</v>
      </c>
      <c r="C57" s="120">
        <f>SUM(C58:C60)</f>
        <v>0</v>
      </c>
      <c r="D57" s="120">
        <f>SUM(D58:D60)</f>
        <v>0</v>
      </c>
      <c r="E57" s="216"/>
      <c r="F57" s="121"/>
      <c r="G57" s="120">
        <f t="shared" ref="G57:L57" si="10">SUM(G58:G60)</f>
        <v>0</v>
      </c>
      <c r="H57" s="120">
        <f t="shared" si="10"/>
        <v>0</v>
      </c>
      <c r="I57" s="120">
        <f t="shared" si="10"/>
        <v>0</v>
      </c>
      <c r="J57" s="121">
        <f t="shared" si="10"/>
        <v>0</v>
      </c>
      <c r="K57" s="121">
        <f t="shared" si="10"/>
        <v>0</v>
      </c>
      <c r="L57" s="122">
        <f t="shared" si="10"/>
        <v>0</v>
      </c>
    </row>
    <row r="58" spans="1:12" s="5" customFormat="1" x14ac:dyDescent="0.25">
      <c r="A58" s="57"/>
      <c r="B58" s="66"/>
      <c r="C58" s="56"/>
      <c r="D58" s="56"/>
      <c r="E58" s="93"/>
      <c r="F58" s="93"/>
      <c r="G58" s="21"/>
      <c r="H58" s="21"/>
      <c r="I58" s="21"/>
      <c r="J58" s="93"/>
      <c r="K58" s="93"/>
      <c r="L58" s="93"/>
    </row>
    <row r="59" spans="1:12" s="5" customFormat="1" x14ac:dyDescent="0.25">
      <c r="A59" s="57"/>
      <c r="B59" s="66"/>
      <c r="C59" s="56"/>
      <c r="D59" s="56"/>
      <c r="E59" s="93"/>
      <c r="F59" s="93"/>
      <c r="G59" s="21"/>
      <c r="H59" s="21"/>
      <c r="I59" s="21"/>
      <c r="J59" s="93"/>
      <c r="K59" s="93"/>
      <c r="L59" s="93"/>
    </row>
    <row r="60" spans="1:12" x14ac:dyDescent="0.25">
      <c r="A60" s="57"/>
      <c r="B60" s="66"/>
      <c r="C60" s="56"/>
      <c r="D60" s="56"/>
      <c r="E60" s="93"/>
      <c r="F60" s="93"/>
      <c r="G60" s="21"/>
      <c r="H60" s="21"/>
      <c r="I60" s="21"/>
      <c r="J60" s="93"/>
      <c r="K60" s="93"/>
      <c r="L60" s="93"/>
    </row>
    <row r="61" spans="1:12" s="5" customFormat="1" ht="75" customHeight="1" x14ac:dyDescent="0.25">
      <c r="A61" s="94" t="s">
        <v>89</v>
      </c>
      <c r="B61" s="94" t="s">
        <v>64</v>
      </c>
      <c r="C61" s="94">
        <f>SUM(C62,C66,C70)</f>
        <v>1</v>
      </c>
      <c r="D61" s="94">
        <f>SUM(D62,D66,D70)</f>
        <v>1</v>
      </c>
      <c r="E61" s="94"/>
      <c r="F61" s="94"/>
      <c r="G61" s="94">
        <f t="shared" ref="G61:L61" si="11">SUM(G62,G66,G70)</f>
        <v>500</v>
      </c>
      <c r="H61" s="94">
        <f t="shared" si="11"/>
        <v>0</v>
      </c>
      <c r="I61" s="94">
        <f t="shared" si="11"/>
        <v>3670</v>
      </c>
      <c r="J61" s="94">
        <f t="shared" si="11"/>
        <v>0</v>
      </c>
      <c r="K61" s="94">
        <f t="shared" si="11"/>
        <v>0</v>
      </c>
      <c r="L61" s="94">
        <f t="shared" si="11"/>
        <v>0</v>
      </c>
    </row>
    <row r="62" spans="1:12" s="5" customFormat="1" x14ac:dyDescent="0.25">
      <c r="A62" s="57"/>
      <c r="B62" s="119" t="s">
        <v>210</v>
      </c>
      <c r="C62" s="120">
        <f>SUM(C63:C65)</f>
        <v>1</v>
      </c>
      <c r="D62" s="120">
        <f>SUM(D63:D65)</f>
        <v>1</v>
      </c>
      <c r="E62" s="216"/>
      <c r="F62" s="121"/>
      <c r="G62" s="120">
        <f t="shared" ref="G62:L62" si="12">SUM(G63:G65)</f>
        <v>500</v>
      </c>
      <c r="H62" s="120">
        <f t="shared" si="12"/>
        <v>0</v>
      </c>
      <c r="I62" s="120">
        <f t="shared" si="12"/>
        <v>3670</v>
      </c>
      <c r="J62" s="121">
        <f t="shared" si="12"/>
        <v>0</v>
      </c>
      <c r="K62" s="121">
        <f t="shared" si="12"/>
        <v>0</v>
      </c>
      <c r="L62" s="122">
        <f t="shared" si="12"/>
        <v>0</v>
      </c>
    </row>
    <row r="63" spans="1:12" s="5" customFormat="1" ht="75" x14ac:dyDescent="0.25">
      <c r="A63" s="57"/>
      <c r="B63" s="262" t="s">
        <v>305</v>
      </c>
      <c r="C63" s="260">
        <v>1</v>
      </c>
      <c r="D63" s="260">
        <v>1</v>
      </c>
      <c r="E63" s="264" t="s">
        <v>306</v>
      </c>
      <c r="F63" s="259" t="s">
        <v>303</v>
      </c>
      <c r="G63" s="260">
        <v>500</v>
      </c>
      <c r="H63" s="258"/>
      <c r="I63" s="258">
        <v>3670</v>
      </c>
      <c r="J63" s="93">
        <v>0</v>
      </c>
      <c r="K63" s="93">
        <v>0</v>
      </c>
      <c r="L63" s="93">
        <v>0</v>
      </c>
    </row>
    <row r="64" spans="1:12" s="5" customFormat="1" x14ac:dyDescent="0.25">
      <c r="A64" s="57"/>
      <c r="B64" s="66"/>
      <c r="C64" s="56"/>
      <c r="D64" s="56"/>
      <c r="E64" s="93"/>
      <c r="F64" s="93"/>
      <c r="G64" s="21"/>
      <c r="H64" s="21"/>
      <c r="I64" s="21"/>
      <c r="J64" s="93"/>
      <c r="K64" s="93"/>
      <c r="L64" s="93"/>
    </row>
    <row r="65" spans="1:12" s="5" customFormat="1" x14ac:dyDescent="0.25">
      <c r="A65" s="57"/>
      <c r="B65" s="66"/>
      <c r="C65" s="56"/>
      <c r="D65" s="56"/>
      <c r="E65" s="93"/>
      <c r="F65" s="93"/>
      <c r="G65" s="21"/>
      <c r="H65" s="21"/>
      <c r="I65" s="21"/>
      <c r="J65" s="93"/>
      <c r="K65" s="93"/>
      <c r="L65" s="93"/>
    </row>
    <row r="66" spans="1:12" s="5" customFormat="1" x14ac:dyDescent="0.25">
      <c r="A66" s="57"/>
      <c r="B66" s="119" t="s">
        <v>211</v>
      </c>
      <c r="C66" s="120">
        <f>SUM(C67:C69)</f>
        <v>0</v>
      </c>
      <c r="D66" s="120">
        <f>SUM(D67:D69)</f>
        <v>0</v>
      </c>
      <c r="E66" s="216"/>
      <c r="F66" s="121"/>
      <c r="G66" s="120">
        <f t="shared" ref="G66:L66" si="13">SUM(G67:G69)</f>
        <v>0</v>
      </c>
      <c r="H66" s="120">
        <f t="shared" si="13"/>
        <v>0</v>
      </c>
      <c r="I66" s="120">
        <f t="shared" si="13"/>
        <v>0</v>
      </c>
      <c r="J66" s="121">
        <f t="shared" si="13"/>
        <v>0</v>
      </c>
      <c r="K66" s="121">
        <f t="shared" si="13"/>
        <v>0</v>
      </c>
      <c r="L66" s="122">
        <f t="shared" si="13"/>
        <v>0</v>
      </c>
    </row>
    <row r="67" spans="1:12" s="5" customFormat="1" x14ac:dyDescent="0.25">
      <c r="A67" s="57"/>
      <c r="B67" s="66"/>
      <c r="C67" s="56"/>
      <c r="D67" s="56"/>
      <c r="E67" s="93"/>
      <c r="F67" s="93"/>
      <c r="G67" s="21"/>
      <c r="H67" s="21"/>
      <c r="I67" s="21"/>
      <c r="J67" s="93"/>
      <c r="K67" s="93"/>
      <c r="L67" s="93"/>
    </row>
    <row r="68" spans="1:12" s="5" customFormat="1" x14ac:dyDescent="0.25">
      <c r="A68" s="57"/>
      <c r="B68" s="66"/>
      <c r="C68" s="56"/>
      <c r="D68" s="56"/>
      <c r="E68" s="93"/>
      <c r="F68" s="93"/>
      <c r="G68" s="21"/>
      <c r="H68" s="21"/>
      <c r="I68" s="21"/>
      <c r="J68" s="93"/>
      <c r="K68" s="93"/>
      <c r="L68" s="93"/>
    </row>
    <row r="69" spans="1:12" s="5" customFormat="1" x14ac:dyDescent="0.25">
      <c r="A69" s="57"/>
      <c r="B69" s="66"/>
      <c r="C69" s="56"/>
      <c r="D69" s="56"/>
      <c r="E69" s="93"/>
      <c r="F69" s="93"/>
      <c r="G69" s="21"/>
      <c r="H69" s="21"/>
      <c r="I69" s="21"/>
      <c r="J69" s="93"/>
      <c r="K69" s="93"/>
      <c r="L69" s="93"/>
    </row>
    <row r="70" spans="1:12" s="5" customFormat="1" x14ac:dyDescent="0.25">
      <c r="A70" s="57"/>
      <c r="B70" s="119" t="s">
        <v>212</v>
      </c>
      <c r="C70" s="120">
        <f>SUM(C71:C74)</f>
        <v>0</v>
      </c>
      <c r="D70" s="120">
        <f>SUM(D71:D74)</f>
        <v>0</v>
      </c>
      <c r="E70" s="216"/>
      <c r="F70" s="121"/>
      <c r="G70" s="120">
        <f t="shared" ref="G70:L70" si="14">SUM(G71:G74)</f>
        <v>0</v>
      </c>
      <c r="H70" s="120">
        <f t="shared" si="14"/>
        <v>0</v>
      </c>
      <c r="I70" s="120">
        <f t="shared" si="14"/>
        <v>0</v>
      </c>
      <c r="J70" s="121">
        <f t="shared" si="14"/>
        <v>0</v>
      </c>
      <c r="K70" s="121">
        <f t="shared" si="14"/>
        <v>0</v>
      </c>
      <c r="L70" s="122">
        <f t="shared" si="14"/>
        <v>0</v>
      </c>
    </row>
    <row r="71" spans="1:12" s="5" customFormat="1" x14ac:dyDescent="0.25">
      <c r="A71" s="57"/>
      <c r="B71" s="66"/>
      <c r="C71" s="56"/>
      <c r="D71" s="56"/>
      <c r="E71" s="93"/>
      <c r="F71" s="93"/>
      <c r="G71" s="21"/>
      <c r="H71" s="21"/>
      <c r="I71" s="21"/>
      <c r="J71" s="93"/>
      <c r="K71" s="93"/>
      <c r="L71" s="93"/>
    </row>
    <row r="72" spans="1:12" s="5" customFormat="1" x14ac:dyDescent="0.25">
      <c r="A72" s="57"/>
      <c r="B72" s="66"/>
      <c r="C72" s="56"/>
      <c r="D72" s="56"/>
      <c r="E72" s="93"/>
      <c r="F72" s="93"/>
      <c r="G72" s="21"/>
      <c r="H72" s="21"/>
      <c r="I72" s="21"/>
      <c r="J72" s="93"/>
      <c r="K72" s="93"/>
      <c r="L72" s="93"/>
    </row>
    <row r="73" spans="1:12" s="5" customFormat="1" x14ac:dyDescent="0.25">
      <c r="A73" s="57"/>
      <c r="B73" s="66"/>
      <c r="C73" s="56"/>
      <c r="D73" s="56"/>
      <c r="E73" s="93"/>
      <c r="F73" s="93"/>
      <c r="G73" s="21"/>
      <c r="H73" s="21"/>
      <c r="I73" s="21"/>
      <c r="J73" s="93"/>
      <c r="K73" s="93"/>
      <c r="L73" s="93"/>
    </row>
    <row r="74" spans="1:12" x14ac:dyDescent="0.25">
      <c r="A74" s="57"/>
      <c r="B74" s="66"/>
      <c r="C74" s="56"/>
      <c r="D74" s="56"/>
      <c r="E74" s="93"/>
      <c r="F74" s="93"/>
      <c r="G74" s="21"/>
      <c r="H74" s="21"/>
      <c r="I74" s="21"/>
      <c r="J74" s="93"/>
      <c r="K74" s="93"/>
      <c r="L74" s="93"/>
    </row>
    <row r="75" spans="1:12" s="5" customFormat="1" ht="93.75" customHeight="1" x14ac:dyDescent="0.25">
      <c r="A75" s="94" t="s">
        <v>90</v>
      </c>
      <c r="B75" s="94" t="s">
        <v>65</v>
      </c>
      <c r="C75" s="94">
        <f>SUM(C76,C80,C86)</f>
        <v>0</v>
      </c>
      <c r="D75" s="94">
        <f>SUM(D76,D80,D86)</f>
        <v>1</v>
      </c>
      <c r="E75" s="94"/>
      <c r="F75" s="94"/>
      <c r="G75" s="94">
        <f t="shared" ref="G75:L75" si="15">SUM(G76,G80,G86)</f>
        <v>6</v>
      </c>
      <c r="H75" s="94">
        <f t="shared" si="15"/>
        <v>0</v>
      </c>
      <c r="I75" s="94">
        <f t="shared" si="15"/>
        <v>1400</v>
      </c>
      <c r="J75" s="94">
        <f t="shared" si="15"/>
        <v>1</v>
      </c>
      <c r="K75" s="94">
        <f t="shared" si="15"/>
        <v>0</v>
      </c>
      <c r="L75" s="94">
        <f t="shared" si="15"/>
        <v>160000</v>
      </c>
    </row>
    <row r="76" spans="1:12" s="5" customFormat="1" x14ac:dyDescent="0.25">
      <c r="A76" s="57"/>
      <c r="B76" s="119" t="s">
        <v>210</v>
      </c>
      <c r="C76" s="120">
        <f>SUM(C77:C79)</f>
        <v>0</v>
      </c>
      <c r="D76" s="120">
        <f>SUM(D77:D79)</f>
        <v>0</v>
      </c>
      <c r="E76" s="216"/>
      <c r="F76" s="121"/>
      <c r="G76" s="120">
        <f t="shared" ref="G76:L76" si="16">SUM(G77:G79)</f>
        <v>0</v>
      </c>
      <c r="H76" s="120">
        <f t="shared" si="16"/>
        <v>0</v>
      </c>
      <c r="I76" s="120">
        <f t="shared" si="16"/>
        <v>0</v>
      </c>
      <c r="J76" s="121">
        <f t="shared" si="16"/>
        <v>0</v>
      </c>
      <c r="K76" s="121">
        <f t="shared" si="16"/>
        <v>0</v>
      </c>
      <c r="L76" s="122">
        <f t="shared" si="16"/>
        <v>0</v>
      </c>
    </row>
    <row r="77" spans="1:12" s="5" customFormat="1" x14ac:dyDescent="0.25">
      <c r="A77" s="57"/>
      <c r="B77" s="66"/>
      <c r="C77" s="56"/>
      <c r="D77" s="56"/>
      <c r="E77" s="93"/>
      <c r="F77" s="93"/>
      <c r="G77" s="21"/>
      <c r="H77" s="21"/>
      <c r="I77" s="21"/>
      <c r="J77" s="93"/>
      <c r="K77" s="93"/>
      <c r="L77" s="93"/>
    </row>
    <row r="78" spans="1:12" s="5" customFormat="1" x14ac:dyDescent="0.25">
      <c r="A78" s="57"/>
      <c r="B78" s="66"/>
      <c r="C78" s="56"/>
      <c r="D78" s="56"/>
      <c r="E78" s="93"/>
      <c r="F78" s="93"/>
      <c r="G78" s="21"/>
      <c r="H78" s="21"/>
      <c r="I78" s="21"/>
      <c r="J78" s="93"/>
      <c r="K78" s="93"/>
      <c r="L78" s="93"/>
    </row>
    <row r="79" spans="1:12" s="5" customFormat="1" x14ac:dyDescent="0.25">
      <c r="A79" s="57"/>
      <c r="B79" s="66"/>
      <c r="C79" s="56"/>
      <c r="D79" s="56"/>
      <c r="E79" s="93"/>
      <c r="F79" s="93"/>
      <c r="G79" s="21"/>
      <c r="H79" s="21"/>
      <c r="I79" s="21"/>
      <c r="J79" s="93"/>
      <c r="K79" s="93"/>
      <c r="L79" s="93"/>
    </row>
    <row r="80" spans="1:12" s="5" customFormat="1" x14ac:dyDescent="0.25">
      <c r="A80" s="57"/>
      <c r="B80" s="119" t="s">
        <v>211</v>
      </c>
      <c r="C80" s="120">
        <f>SUM(C81:C85)</f>
        <v>0</v>
      </c>
      <c r="D80" s="120">
        <f>SUM(D81:D85)</f>
        <v>0</v>
      </c>
      <c r="E80" s="216"/>
      <c r="F80" s="121"/>
      <c r="G80" s="120">
        <f t="shared" ref="G80:L80" si="17">SUM(G81:G85)</f>
        <v>0</v>
      </c>
      <c r="H80" s="120">
        <f t="shared" si="17"/>
        <v>0</v>
      </c>
      <c r="I80" s="120">
        <f t="shared" si="17"/>
        <v>0</v>
      </c>
      <c r="J80" s="121">
        <f t="shared" si="17"/>
        <v>0</v>
      </c>
      <c r="K80" s="121">
        <f t="shared" si="17"/>
        <v>0</v>
      </c>
      <c r="L80" s="122">
        <f t="shared" si="17"/>
        <v>0</v>
      </c>
    </row>
    <row r="81" spans="1:12" s="5" customFormat="1" x14ac:dyDescent="0.25">
      <c r="A81" s="57"/>
      <c r="B81" s="66"/>
      <c r="C81" s="56"/>
      <c r="D81" s="56"/>
      <c r="E81" s="93"/>
      <c r="F81" s="93"/>
      <c r="G81" s="21"/>
      <c r="H81" s="21"/>
      <c r="I81" s="21"/>
      <c r="J81" s="93"/>
      <c r="K81" s="93"/>
      <c r="L81" s="93"/>
    </row>
    <row r="82" spans="1:12" s="5" customFormat="1" x14ac:dyDescent="0.25">
      <c r="A82" s="57"/>
      <c r="B82" s="66"/>
      <c r="C82" s="56"/>
      <c r="D82" s="56"/>
      <c r="E82" s="93"/>
      <c r="F82" s="93"/>
      <c r="G82" s="21"/>
      <c r="H82" s="21"/>
      <c r="I82" s="21"/>
      <c r="J82" s="93"/>
      <c r="K82" s="93"/>
      <c r="L82" s="93"/>
    </row>
    <row r="83" spans="1:12" s="5" customFormat="1" x14ac:dyDescent="0.25">
      <c r="A83" s="57"/>
      <c r="B83" s="66"/>
      <c r="C83" s="56"/>
      <c r="D83" s="56"/>
      <c r="E83" s="93"/>
      <c r="F83" s="93"/>
      <c r="G83" s="21"/>
      <c r="H83" s="21"/>
      <c r="I83" s="21"/>
      <c r="J83" s="93"/>
      <c r="K83" s="93"/>
      <c r="L83" s="93"/>
    </row>
    <row r="84" spans="1:12" s="5" customFormat="1" x14ac:dyDescent="0.25">
      <c r="A84" s="57"/>
      <c r="B84" s="66"/>
      <c r="C84" s="56"/>
      <c r="D84" s="56"/>
      <c r="E84" s="93"/>
      <c r="F84" s="93"/>
      <c r="G84" s="21"/>
      <c r="H84" s="21"/>
      <c r="I84" s="21"/>
      <c r="J84" s="93"/>
      <c r="K84" s="93"/>
      <c r="L84" s="93"/>
    </row>
    <row r="85" spans="1:12" s="5" customFormat="1" x14ac:dyDescent="0.25">
      <c r="A85" s="57"/>
      <c r="B85" s="66"/>
      <c r="C85" s="56"/>
      <c r="D85" s="56"/>
      <c r="E85" s="93"/>
      <c r="F85" s="93"/>
      <c r="G85" s="21"/>
      <c r="H85" s="21"/>
      <c r="I85" s="21"/>
      <c r="J85" s="93"/>
      <c r="K85" s="93"/>
      <c r="L85" s="93"/>
    </row>
    <row r="86" spans="1:12" s="5" customFormat="1" x14ac:dyDescent="0.25">
      <c r="A86" s="57"/>
      <c r="B86" s="119" t="s">
        <v>212</v>
      </c>
      <c r="C86" s="120">
        <f>SUM(C87:C90)</f>
        <v>0</v>
      </c>
      <c r="D86" s="120">
        <f>SUM(D87:D90)</f>
        <v>1</v>
      </c>
      <c r="E86" s="216"/>
      <c r="F86" s="121"/>
      <c r="G86" s="120">
        <f t="shared" ref="G86:L86" si="18">SUM(G87:G90)</f>
        <v>6</v>
      </c>
      <c r="H86" s="120">
        <f t="shared" si="18"/>
        <v>0</v>
      </c>
      <c r="I86" s="120">
        <f t="shared" si="18"/>
        <v>1400</v>
      </c>
      <c r="J86" s="121">
        <f t="shared" si="18"/>
        <v>1</v>
      </c>
      <c r="K86" s="121">
        <f t="shared" si="18"/>
        <v>0</v>
      </c>
      <c r="L86" s="122">
        <f t="shared" si="18"/>
        <v>160000</v>
      </c>
    </row>
    <row r="87" spans="1:12" s="5" customFormat="1" ht="75" x14ac:dyDescent="0.25">
      <c r="A87" s="57"/>
      <c r="B87" s="66" t="s">
        <v>445</v>
      </c>
      <c r="C87" s="56">
        <v>0</v>
      </c>
      <c r="D87" s="56">
        <v>1</v>
      </c>
      <c r="E87" s="93" t="s">
        <v>446</v>
      </c>
      <c r="F87" s="327" t="s">
        <v>303</v>
      </c>
      <c r="G87" s="21">
        <v>6</v>
      </c>
      <c r="H87" s="21"/>
      <c r="I87" s="21">
        <v>1400</v>
      </c>
      <c r="J87" s="93">
        <v>1</v>
      </c>
      <c r="K87" s="93">
        <v>0</v>
      </c>
      <c r="L87" s="189">
        <v>160000</v>
      </c>
    </row>
    <row r="88" spans="1:12" s="5" customFormat="1" x14ac:dyDescent="0.25">
      <c r="A88" s="57"/>
      <c r="B88" s="66"/>
      <c r="C88" s="56"/>
      <c r="D88" s="56"/>
      <c r="E88" s="93"/>
      <c r="F88" s="93"/>
      <c r="G88" s="21"/>
      <c r="H88" s="21"/>
      <c r="I88" s="21"/>
      <c r="J88" s="93"/>
      <c r="K88" s="93"/>
      <c r="L88" s="93"/>
    </row>
    <row r="89" spans="1:12" s="5" customFormat="1" x14ac:dyDescent="0.25">
      <c r="A89" s="57"/>
      <c r="B89" s="66"/>
      <c r="C89" s="56"/>
      <c r="D89" s="56"/>
      <c r="E89" s="93"/>
      <c r="F89" s="93"/>
      <c r="G89" s="21"/>
      <c r="H89" s="21"/>
      <c r="I89" s="21"/>
      <c r="J89" s="93"/>
      <c r="K89" s="93"/>
      <c r="L89" s="93"/>
    </row>
    <row r="90" spans="1:12" x14ac:dyDescent="0.25">
      <c r="A90" s="57"/>
      <c r="B90" s="66"/>
      <c r="C90" s="56"/>
      <c r="D90" s="56"/>
      <c r="E90" s="93"/>
      <c r="F90" s="93"/>
      <c r="G90" s="21"/>
      <c r="H90" s="21"/>
      <c r="I90" s="21"/>
      <c r="J90" s="93"/>
      <c r="K90" s="93"/>
      <c r="L90" s="93"/>
    </row>
    <row r="91" spans="1:12" s="5" customFormat="1" ht="75" customHeight="1" x14ac:dyDescent="0.25">
      <c r="A91" s="94" t="s">
        <v>91</v>
      </c>
      <c r="B91" s="94" t="s">
        <v>66</v>
      </c>
      <c r="C91" s="94">
        <f>SUM(C92,C96,C102)</f>
        <v>0</v>
      </c>
      <c r="D91" s="94">
        <f>SUM(D92,D96,D102)</f>
        <v>0</v>
      </c>
      <c r="E91" s="94"/>
      <c r="F91" s="94"/>
      <c r="G91" s="94">
        <f>SUM(G92,G96,G102)</f>
        <v>0</v>
      </c>
      <c r="H91" s="94">
        <f>SUM(H92,H96,H102)</f>
        <v>0</v>
      </c>
      <c r="I91" s="94">
        <f>I92+I96+I102</f>
        <v>0</v>
      </c>
      <c r="J91" s="94">
        <f>SUM(J92,J96,J102)</f>
        <v>0</v>
      </c>
      <c r="K91" s="94">
        <f>SUM(K92,K96,K102)</f>
        <v>0</v>
      </c>
      <c r="L91" s="94">
        <f>SUM(L92,L96,L102)</f>
        <v>0</v>
      </c>
    </row>
    <row r="92" spans="1:12" s="5" customFormat="1" x14ac:dyDescent="0.25">
      <c r="A92" s="57"/>
      <c r="B92" s="119" t="s">
        <v>210</v>
      </c>
      <c r="C92" s="120">
        <f>SUM(C93:C95)</f>
        <v>0</v>
      </c>
      <c r="D92" s="120">
        <f>SUM(D93:D95)</f>
        <v>0</v>
      </c>
      <c r="E92" s="216"/>
      <c r="F92" s="121"/>
      <c r="G92" s="120">
        <f t="shared" ref="G92:L92" si="19">SUM(G93:G95)</f>
        <v>0</v>
      </c>
      <c r="H92" s="120">
        <f t="shared" si="19"/>
        <v>0</v>
      </c>
      <c r="I92" s="120">
        <f t="shared" si="19"/>
        <v>0</v>
      </c>
      <c r="J92" s="121">
        <f t="shared" si="19"/>
        <v>0</v>
      </c>
      <c r="K92" s="121">
        <f t="shared" si="19"/>
        <v>0</v>
      </c>
      <c r="L92" s="122">
        <f t="shared" si="19"/>
        <v>0</v>
      </c>
    </row>
    <row r="93" spans="1:12" s="5" customFormat="1" x14ac:dyDescent="0.25">
      <c r="A93" s="57"/>
      <c r="B93" s="66"/>
      <c r="C93" s="56"/>
      <c r="D93" s="56"/>
      <c r="E93" s="93"/>
      <c r="F93" s="93"/>
      <c r="G93" s="21"/>
      <c r="H93" s="21"/>
      <c r="I93" s="21"/>
      <c r="J93" s="93"/>
      <c r="K93" s="93"/>
      <c r="L93" s="93"/>
    </row>
    <row r="94" spans="1:12" s="5" customFormat="1" x14ac:dyDescent="0.25">
      <c r="A94" s="57"/>
      <c r="B94" s="66"/>
      <c r="C94" s="56"/>
      <c r="D94" s="56"/>
      <c r="E94" s="93"/>
      <c r="F94" s="93"/>
      <c r="G94" s="21"/>
      <c r="H94" s="21"/>
      <c r="I94" s="21"/>
      <c r="J94" s="93"/>
      <c r="K94" s="93"/>
      <c r="L94" s="93"/>
    </row>
    <row r="95" spans="1:12" s="5" customFormat="1" x14ac:dyDescent="0.25">
      <c r="A95" s="57"/>
      <c r="B95" s="66"/>
      <c r="C95" s="56"/>
      <c r="D95" s="56"/>
      <c r="E95" s="93"/>
      <c r="F95" s="93"/>
      <c r="G95" s="21"/>
      <c r="H95" s="21"/>
      <c r="I95" s="21"/>
      <c r="J95" s="93"/>
      <c r="K95" s="93"/>
      <c r="L95" s="93"/>
    </row>
    <row r="96" spans="1:12" s="5" customFormat="1" x14ac:dyDescent="0.25">
      <c r="A96" s="57"/>
      <c r="B96" s="119" t="s">
        <v>211</v>
      </c>
      <c r="C96" s="120">
        <f>C97+C98+C99+C100+C101</f>
        <v>0</v>
      </c>
      <c r="D96" s="120">
        <f>D97+D98+D99+D100+D101</f>
        <v>0</v>
      </c>
      <c r="E96" s="216"/>
      <c r="F96" s="121"/>
      <c r="G96" s="120">
        <f t="shared" ref="G96:L96" si="20">SUM(G97:G101)</f>
        <v>0</v>
      </c>
      <c r="H96" s="120">
        <f t="shared" si="20"/>
        <v>0</v>
      </c>
      <c r="I96" s="120">
        <f t="shared" si="20"/>
        <v>0</v>
      </c>
      <c r="J96" s="121">
        <f t="shared" si="20"/>
        <v>0</v>
      </c>
      <c r="K96" s="121">
        <f t="shared" si="20"/>
        <v>0</v>
      </c>
      <c r="L96" s="122">
        <f t="shared" si="20"/>
        <v>0</v>
      </c>
    </row>
    <row r="97" spans="1:12" s="5" customFormat="1" x14ac:dyDescent="0.25">
      <c r="A97" s="57"/>
      <c r="B97" s="66"/>
      <c r="C97" s="56"/>
      <c r="D97" s="56"/>
      <c r="E97" s="93"/>
      <c r="F97" s="93"/>
      <c r="G97" s="21"/>
      <c r="H97" s="21"/>
      <c r="I97" s="21"/>
      <c r="J97" s="93"/>
      <c r="K97" s="93"/>
      <c r="L97" s="93"/>
    </row>
    <row r="98" spans="1:12" s="5" customFormat="1" x14ac:dyDescent="0.25">
      <c r="A98" s="57"/>
      <c r="B98" s="66"/>
      <c r="C98" s="56"/>
      <c r="D98" s="56"/>
      <c r="E98" s="93"/>
      <c r="F98" s="93"/>
      <c r="G98" s="21"/>
      <c r="H98" s="21"/>
      <c r="I98" s="21"/>
      <c r="J98" s="93"/>
      <c r="K98" s="93"/>
      <c r="L98" s="93"/>
    </row>
    <row r="99" spans="1:12" s="5" customFormat="1" x14ac:dyDescent="0.25">
      <c r="A99" s="57"/>
      <c r="B99" s="66"/>
      <c r="C99" s="56"/>
      <c r="D99" s="56"/>
      <c r="E99" s="93"/>
      <c r="F99" s="93"/>
      <c r="G99" s="21"/>
      <c r="H99" s="21"/>
      <c r="I99" s="21"/>
      <c r="J99" s="93"/>
      <c r="K99" s="93"/>
      <c r="L99" s="93"/>
    </row>
    <row r="100" spans="1:12" s="5" customFormat="1" x14ac:dyDescent="0.25">
      <c r="A100" s="57"/>
      <c r="B100" s="66"/>
      <c r="C100" s="56"/>
      <c r="D100" s="56"/>
      <c r="E100" s="93"/>
      <c r="F100" s="93"/>
      <c r="G100" s="21"/>
      <c r="H100" s="21"/>
      <c r="I100" s="21"/>
      <c r="J100" s="93"/>
      <c r="K100" s="93"/>
      <c r="L100" s="93"/>
    </row>
    <row r="101" spans="1:12" s="5" customFormat="1" x14ac:dyDescent="0.25">
      <c r="A101" s="57"/>
      <c r="B101" s="66"/>
      <c r="C101" s="56"/>
      <c r="D101" s="56"/>
      <c r="E101" s="93"/>
      <c r="F101" s="93"/>
      <c r="G101" s="21"/>
      <c r="H101" s="21"/>
      <c r="I101" s="21"/>
      <c r="J101" s="93"/>
      <c r="K101" s="93"/>
      <c r="L101" s="93"/>
    </row>
    <row r="102" spans="1:12" s="5" customFormat="1" x14ac:dyDescent="0.25">
      <c r="A102" s="57"/>
      <c r="B102" s="119" t="s">
        <v>212</v>
      </c>
      <c r="C102" s="120">
        <f>SUM(C103:C106)</f>
        <v>0</v>
      </c>
      <c r="D102" s="120">
        <f>SUM(D103:D106)</f>
        <v>0</v>
      </c>
      <c r="E102" s="216"/>
      <c r="F102" s="121"/>
      <c r="G102" s="120">
        <f t="shared" ref="G102:L102" si="21">SUM(G103:G106)</f>
        <v>0</v>
      </c>
      <c r="H102" s="120">
        <f t="shared" si="21"/>
        <v>0</v>
      </c>
      <c r="I102" s="120">
        <f t="shared" si="21"/>
        <v>0</v>
      </c>
      <c r="J102" s="121">
        <f t="shared" si="21"/>
        <v>0</v>
      </c>
      <c r="K102" s="121">
        <f t="shared" si="21"/>
        <v>0</v>
      </c>
      <c r="L102" s="122">
        <f t="shared" si="21"/>
        <v>0</v>
      </c>
    </row>
    <row r="103" spans="1:12" s="5" customFormat="1" x14ac:dyDescent="0.25">
      <c r="A103" s="57"/>
      <c r="B103" s="66"/>
      <c r="C103" s="56"/>
      <c r="D103" s="56"/>
      <c r="E103" s="93"/>
      <c r="F103" s="93"/>
      <c r="G103" s="21"/>
      <c r="H103" s="21"/>
      <c r="I103" s="21"/>
      <c r="J103" s="93"/>
      <c r="K103" s="93"/>
      <c r="L103" s="93"/>
    </row>
    <row r="104" spans="1:12" s="5" customFormat="1" x14ac:dyDescent="0.25">
      <c r="A104" s="57"/>
      <c r="B104" s="66"/>
      <c r="C104" s="56"/>
      <c r="D104" s="56"/>
      <c r="E104" s="93"/>
      <c r="F104" s="93"/>
      <c r="G104" s="21"/>
      <c r="H104" s="21"/>
      <c r="I104" s="21"/>
      <c r="J104" s="93"/>
      <c r="K104" s="93"/>
      <c r="L104" s="93"/>
    </row>
    <row r="105" spans="1:12" s="5" customFormat="1" x14ac:dyDescent="0.25">
      <c r="A105" s="57"/>
      <c r="B105" s="66"/>
      <c r="C105" s="56"/>
      <c r="D105" s="56"/>
      <c r="E105" s="93"/>
      <c r="F105" s="93"/>
      <c r="G105" s="21"/>
      <c r="H105" s="21"/>
      <c r="I105" s="21"/>
      <c r="J105" s="93"/>
      <c r="K105" s="93"/>
      <c r="L105" s="93"/>
    </row>
    <row r="106" spans="1:12" x14ac:dyDescent="0.25">
      <c r="A106" s="57"/>
      <c r="B106" s="66"/>
      <c r="C106" s="56"/>
      <c r="D106" s="56"/>
      <c r="E106" s="93"/>
      <c r="F106" s="93"/>
      <c r="G106" s="21"/>
      <c r="H106" s="21"/>
      <c r="I106" s="21"/>
      <c r="J106" s="93"/>
      <c r="K106" s="93"/>
      <c r="L106" s="93"/>
    </row>
    <row r="107" spans="1:12" ht="187.5" customHeight="1" x14ac:dyDescent="0.25">
      <c r="A107" s="94" t="s">
        <v>178</v>
      </c>
      <c r="B107" s="94" t="s">
        <v>179</v>
      </c>
      <c r="C107" s="94">
        <f>SUM(C108,C112,C115)</f>
        <v>0</v>
      </c>
      <c r="D107" s="94">
        <f>SUM(D108,D112,D115)</f>
        <v>0</v>
      </c>
      <c r="E107" s="94"/>
      <c r="F107" s="94"/>
      <c r="G107" s="94">
        <f t="shared" ref="G107:K107" si="22">SUM(G108,G112,G115)</f>
        <v>0</v>
      </c>
      <c r="H107" s="94">
        <f t="shared" si="22"/>
        <v>0</v>
      </c>
      <c r="I107" s="94">
        <f t="shared" si="22"/>
        <v>0</v>
      </c>
      <c r="J107" s="94">
        <f t="shared" si="22"/>
        <v>0</v>
      </c>
      <c r="K107" s="94">
        <f t="shared" si="22"/>
        <v>0</v>
      </c>
      <c r="L107" s="94">
        <f>L108+L112+L115</f>
        <v>0</v>
      </c>
    </row>
    <row r="108" spans="1:12" x14ac:dyDescent="0.25">
      <c r="A108" s="57"/>
      <c r="B108" s="119" t="s">
        <v>210</v>
      </c>
      <c r="C108" s="120">
        <f>SUM(C109:C111)</f>
        <v>0</v>
      </c>
      <c r="D108" s="120">
        <f>SUM(D109:D111)</f>
        <v>0</v>
      </c>
      <c r="E108" s="216"/>
      <c r="F108" s="121"/>
      <c r="G108" s="120">
        <f t="shared" ref="G108:K108" si="23">SUM(G109:G111)</f>
        <v>0</v>
      </c>
      <c r="H108" s="120">
        <f t="shared" si="23"/>
        <v>0</v>
      </c>
      <c r="I108" s="120">
        <f t="shared" si="23"/>
        <v>0</v>
      </c>
      <c r="J108" s="121">
        <f t="shared" si="23"/>
        <v>0</v>
      </c>
      <c r="K108" s="121">
        <f t="shared" si="23"/>
        <v>0</v>
      </c>
      <c r="L108" s="122">
        <f>L109+L110+L111</f>
        <v>0</v>
      </c>
    </row>
    <row r="109" spans="1:12" x14ac:dyDescent="0.25">
      <c r="A109" s="57"/>
      <c r="B109" s="66"/>
      <c r="C109" s="56"/>
      <c r="D109" s="56"/>
      <c r="E109" s="93"/>
      <c r="F109" s="93"/>
      <c r="G109" s="21"/>
      <c r="H109" s="21"/>
      <c r="I109" s="21"/>
      <c r="J109" s="93"/>
      <c r="K109" s="93"/>
      <c r="L109" s="93"/>
    </row>
    <row r="110" spans="1:12" x14ac:dyDescent="0.25">
      <c r="A110" s="57"/>
      <c r="B110" s="66"/>
      <c r="C110" s="56"/>
      <c r="D110" s="56"/>
      <c r="E110" s="93"/>
      <c r="F110" s="93"/>
      <c r="G110" s="21"/>
      <c r="H110" s="21"/>
      <c r="I110" s="21"/>
      <c r="J110" s="93"/>
      <c r="K110" s="93"/>
      <c r="L110" s="93"/>
    </row>
    <row r="111" spans="1:12" x14ac:dyDescent="0.25">
      <c r="A111" s="57"/>
      <c r="B111" s="66"/>
      <c r="C111" s="56"/>
      <c r="D111" s="56"/>
      <c r="E111" s="93"/>
      <c r="F111" s="93"/>
      <c r="G111" s="21"/>
      <c r="H111" s="21"/>
      <c r="I111" s="21"/>
      <c r="J111" s="93"/>
      <c r="K111" s="93"/>
      <c r="L111" s="93"/>
    </row>
    <row r="112" spans="1:12" x14ac:dyDescent="0.25">
      <c r="A112" s="57"/>
      <c r="B112" s="119" t="s">
        <v>211</v>
      </c>
      <c r="C112" s="120">
        <f>SUM(C113:C114)</f>
        <v>0</v>
      </c>
      <c r="D112" s="120">
        <f>SUM(D113:D114)</f>
        <v>0</v>
      </c>
      <c r="E112" s="216"/>
      <c r="F112" s="121"/>
      <c r="G112" s="120">
        <f t="shared" ref="G112:L112" si="24">SUM(G113:G114)</f>
        <v>0</v>
      </c>
      <c r="H112" s="120">
        <f t="shared" si="24"/>
        <v>0</v>
      </c>
      <c r="I112" s="120">
        <f t="shared" si="24"/>
        <v>0</v>
      </c>
      <c r="J112" s="121">
        <f t="shared" si="24"/>
        <v>0</v>
      </c>
      <c r="K112" s="121">
        <f t="shared" si="24"/>
        <v>0</v>
      </c>
      <c r="L112" s="122">
        <f t="shared" si="24"/>
        <v>0</v>
      </c>
    </row>
    <row r="113" spans="1:14" x14ac:dyDescent="0.25">
      <c r="A113" s="57"/>
      <c r="B113" s="66"/>
      <c r="C113" s="56"/>
      <c r="D113" s="56"/>
      <c r="E113" s="93"/>
      <c r="F113" s="93"/>
      <c r="G113" s="21"/>
      <c r="H113" s="21"/>
      <c r="I113" s="21"/>
      <c r="J113" s="93"/>
      <c r="K113" s="93"/>
      <c r="L113" s="93"/>
    </row>
    <row r="114" spans="1:14" x14ac:dyDescent="0.25">
      <c r="A114" s="57"/>
      <c r="B114" s="66"/>
      <c r="C114" s="56"/>
      <c r="D114" s="56"/>
      <c r="E114" s="93"/>
      <c r="F114" s="93"/>
      <c r="G114" s="21"/>
      <c r="H114" s="21"/>
      <c r="I114" s="21"/>
      <c r="J114" s="93"/>
      <c r="K114" s="93"/>
      <c r="L114" s="93"/>
    </row>
    <row r="115" spans="1:14" x14ac:dyDescent="0.25">
      <c r="A115" s="57"/>
      <c r="B115" s="119" t="s">
        <v>212</v>
      </c>
      <c r="C115" s="120">
        <f>SUM(C116:C118)</f>
        <v>0</v>
      </c>
      <c r="D115" s="120">
        <f>SUM(D116:D118)</f>
        <v>0</v>
      </c>
      <c r="E115" s="216"/>
      <c r="F115" s="121"/>
      <c r="G115" s="120">
        <f t="shared" ref="G115:L115" si="25">SUM(G116:G118)</f>
        <v>0</v>
      </c>
      <c r="H115" s="120">
        <f t="shared" si="25"/>
        <v>0</v>
      </c>
      <c r="I115" s="120">
        <f t="shared" si="25"/>
        <v>0</v>
      </c>
      <c r="J115" s="121">
        <f t="shared" si="25"/>
        <v>0</v>
      </c>
      <c r="K115" s="121">
        <f t="shared" si="25"/>
        <v>0</v>
      </c>
      <c r="L115" s="122">
        <f t="shared" si="25"/>
        <v>0</v>
      </c>
    </row>
    <row r="116" spans="1:14" x14ac:dyDescent="0.25">
      <c r="A116" s="57"/>
      <c r="B116" s="66"/>
      <c r="C116" s="56"/>
      <c r="D116" s="56"/>
      <c r="E116" s="93"/>
      <c r="F116" s="93"/>
      <c r="G116" s="21"/>
      <c r="H116" s="21"/>
      <c r="I116" s="21"/>
      <c r="J116" s="93"/>
      <c r="K116" s="93"/>
      <c r="L116" s="93"/>
    </row>
    <row r="117" spans="1:14" x14ac:dyDescent="0.25">
      <c r="A117" s="57"/>
      <c r="B117" s="66"/>
      <c r="C117" s="56"/>
      <c r="D117" s="56"/>
      <c r="E117" s="93"/>
      <c r="F117" s="93"/>
      <c r="G117" s="21"/>
      <c r="H117" s="21"/>
      <c r="I117" s="21"/>
      <c r="J117" s="93"/>
      <c r="K117" s="93"/>
      <c r="L117" s="93"/>
    </row>
    <row r="118" spans="1:14" x14ac:dyDescent="0.25">
      <c r="A118" s="57"/>
      <c r="B118" s="66"/>
      <c r="C118" s="56"/>
      <c r="D118" s="56"/>
      <c r="E118" s="93"/>
      <c r="F118" s="93"/>
      <c r="G118" s="21"/>
      <c r="H118" s="21"/>
      <c r="I118" s="21"/>
      <c r="J118" s="93"/>
      <c r="K118" s="93"/>
      <c r="L118" s="93"/>
    </row>
    <row r="119" spans="1:14" ht="19.5" x14ac:dyDescent="0.35">
      <c r="A119" s="395" t="s">
        <v>177</v>
      </c>
      <c r="B119" s="395"/>
      <c r="C119" s="395"/>
      <c r="D119" s="395"/>
      <c r="E119" s="395"/>
      <c r="F119" s="395"/>
      <c r="G119" s="395"/>
      <c r="H119" s="395"/>
      <c r="I119" s="395"/>
      <c r="J119" s="395"/>
      <c r="K119" s="94"/>
      <c r="L119" s="94"/>
    </row>
    <row r="120" spans="1:14" x14ac:dyDescent="0.3">
      <c r="K120" s="219"/>
      <c r="L120" s="117"/>
    </row>
    <row r="121" spans="1:14" x14ac:dyDescent="0.3">
      <c r="I121" s="10"/>
      <c r="J121" s="10"/>
      <c r="K121" s="117"/>
      <c r="L121" s="117"/>
      <c r="M121" s="3"/>
      <c r="N121" s="3"/>
    </row>
    <row r="122" spans="1:14" x14ac:dyDescent="0.3">
      <c r="I122" s="10"/>
      <c r="J122" s="10"/>
      <c r="K122" s="117"/>
      <c r="L122" s="117"/>
      <c r="M122" s="3"/>
      <c r="N122" s="3"/>
    </row>
    <row r="123" spans="1:14" x14ac:dyDescent="0.3">
      <c r="I123" s="10"/>
      <c r="J123" s="10"/>
      <c r="K123" s="117"/>
      <c r="L123" s="117"/>
      <c r="M123" s="3"/>
      <c r="N123" s="3"/>
    </row>
    <row r="124" spans="1:14" x14ac:dyDescent="0.3">
      <c r="I124" s="10"/>
      <c r="J124" s="10"/>
      <c r="K124" s="117"/>
      <c r="L124" s="117"/>
      <c r="M124" s="3"/>
      <c r="N124" s="3"/>
    </row>
    <row r="125" spans="1:14" x14ac:dyDescent="0.3">
      <c r="I125" s="10"/>
      <c r="J125" s="10"/>
      <c r="K125" s="117"/>
      <c r="L125" s="117"/>
      <c r="M125" s="3"/>
      <c r="N125" s="3"/>
    </row>
    <row r="126" spans="1:14" x14ac:dyDescent="0.3">
      <c r="I126" s="10"/>
      <c r="J126" s="10"/>
      <c r="K126" s="117"/>
      <c r="L126" s="117"/>
      <c r="M126" s="3"/>
      <c r="N126" s="3"/>
    </row>
    <row r="127" spans="1:14" x14ac:dyDescent="0.3">
      <c r="I127" s="10"/>
      <c r="J127" s="220"/>
      <c r="K127" s="221"/>
      <c r="L127" s="221"/>
      <c r="M127" s="222"/>
      <c r="N127" s="3"/>
    </row>
    <row r="128" spans="1:14" x14ac:dyDescent="0.3">
      <c r="I128" s="10"/>
      <c r="J128" s="220"/>
      <c r="K128" s="221"/>
      <c r="L128" s="221"/>
      <c r="M128" s="222"/>
      <c r="N128" s="3"/>
    </row>
    <row r="129" spans="9:14" customFormat="1" x14ac:dyDescent="0.25">
      <c r="I129" s="3"/>
      <c r="J129" s="222"/>
      <c r="K129" s="221"/>
      <c r="L129" s="221"/>
      <c r="M129" s="222"/>
      <c r="N129" s="3"/>
    </row>
    <row r="130" spans="9:14" customFormat="1" x14ac:dyDescent="0.25">
      <c r="I130" s="3"/>
      <c r="J130" s="222"/>
      <c r="K130" s="223"/>
      <c r="L130" s="223"/>
      <c r="M130" s="222"/>
      <c r="N130" s="3"/>
    </row>
    <row r="131" spans="9:14" customFormat="1" x14ac:dyDescent="0.25">
      <c r="I131" s="3"/>
      <c r="J131" s="222"/>
      <c r="K131" s="224"/>
      <c r="L131" s="224"/>
      <c r="M131" s="222"/>
      <c r="N131" s="3"/>
    </row>
    <row r="132" spans="9:14" customFormat="1" x14ac:dyDescent="0.25">
      <c r="I132" s="3"/>
      <c r="J132" s="222"/>
      <c r="K132" s="224"/>
      <c r="L132" s="224"/>
      <c r="M132" s="222"/>
      <c r="N132" s="3"/>
    </row>
    <row r="133" spans="9:14" customFormat="1" x14ac:dyDescent="0.25">
      <c r="I133" s="3"/>
      <c r="J133" s="222"/>
      <c r="K133" s="224"/>
      <c r="L133" s="224"/>
      <c r="M133" s="222"/>
      <c r="N133" s="3"/>
    </row>
    <row r="134" spans="9:14" customFormat="1" x14ac:dyDescent="0.25">
      <c r="I134" s="3"/>
      <c r="J134" s="3"/>
      <c r="K134" s="118"/>
      <c r="L134" s="118"/>
      <c r="M134" s="3"/>
      <c r="N134" s="3"/>
    </row>
    <row r="135" spans="9:14" customFormat="1" x14ac:dyDescent="0.25">
      <c r="I135" s="3"/>
      <c r="J135" s="3"/>
      <c r="K135" s="118"/>
      <c r="L135" s="118"/>
      <c r="M135" s="3"/>
      <c r="N135" s="3"/>
    </row>
    <row r="136" spans="9:14" customFormat="1" x14ac:dyDescent="0.25">
      <c r="I136" s="3"/>
      <c r="J136" s="3"/>
      <c r="K136" s="118"/>
      <c r="L136" s="118"/>
      <c r="M136" s="3"/>
      <c r="N136" s="3"/>
    </row>
    <row r="137" spans="9:14" customFormat="1" x14ac:dyDescent="0.25">
      <c r="I137" s="3"/>
      <c r="J137" s="222"/>
      <c r="K137" s="224"/>
      <c r="L137" s="224"/>
      <c r="M137" s="222"/>
      <c r="N137" s="222"/>
    </row>
    <row r="138" spans="9:14" customFormat="1" x14ac:dyDescent="0.25">
      <c r="I138" s="3"/>
      <c r="J138" s="222"/>
      <c r="K138" s="224"/>
      <c r="L138" s="224"/>
      <c r="M138" s="222"/>
      <c r="N138" s="222"/>
    </row>
    <row r="139" spans="9:14" customFormat="1" x14ac:dyDescent="0.25">
      <c r="I139" s="3"/>
      <c r="J139" s="222"/>
      <c r="K139" s="224"/>
      <c r="L139" s="224"/>
      <c r="M139" s="222"/>
      <c r="N139" s="222"/>
    </row>
    <row r="140" spans="9:14" customFormat="1" x14ac:dyDescent="0.25">
      <c r="I140" s="3"/>
      <c r="J140" s="222"/>
      <c r="K140" s="224"/>
      <c r="L140" s="224"/>
      <c r="M140" s="222"/>
      <c r="N140" s="222"/>
    </row>
    <row r="141" spans="9:14" customFormat="1" x14ac:dyDescent="0.25">
      <c r="I141" s="3"/>
      <c r="J141" s="222"/>
      <c r="K141" s="223"/>
      <c r="L141" s="223"/>
      <c r="M141" s="222"/>
      <c r="N141" s="222"/>
    </row>
    <row r="142" spans="9:14" customFormat="1" x14ac:dyDescent="0.25">
      <c r="I142" s="3"/>
      <c r="J142" s="222"/>
      <c r="K142" s="224"/>
      <c r="L142" s="224"/>
      <c r="M142" s="222"/>
      <c r="N142" s="222"/>
    </row>
    <row r="143" spans="9:14" customFormat="1" x14ac:dyDescent="0.25">
      <c r="I143" s="3"/>
      <c r="J143" s="222"/>
      <c r="K143" s="224"/>
      <c r="L143" s="224"/>
      <c r="M143" s="222"/>
      <c r="N143" s="222"/>
    </row>
    <row r="144" spans="9:14" customFormat="1" x14ac:dyDescent="0.25">
      <c r="I144" s="3"/>
      <c r="J144" s="222"/>
      <c r="K144" s="224"/>
      <c r="L144" s="224"/>
      <c r="M144" s="222"/>
      <c r="N144" s="222"/>
    </row>
    <row r="145" spans="9:14" customFormat="1" x14ac:dyDescent="0.25">
      <c r="I145" s="3"/>
      <c r="J145" s="222"/>
      <c r="K145" s="224"/>
      <c r="L145" s="224"/>
      <c r="M145" s="222"/>
      <c r="N145" s="222"/>
    </row>
    <row r="146" spans="9:14" customFormat="1" x14ac:dyDescent="0.25">
      <c r="I146" s="3"/>
      <c r="J146" s="222"/>
      <c r="K146" s="224"/>
      <c r="L146" s="224"/>
      <c r="M146" s="222"/>
      <c r="N146" s="222"/>
    </row>
    <row r="147" spans="9:14" customFormat="1" x14ac:dyDescent="0.25">
      <c r="I147" s="3"/>
      <c r="J147" s="3"/>
      <c r="K147" s="118"/>
      <c r="L147" s="118"/>
      <c r="M147" s="3"/>
      <c r="N147" s="3"/>
    </row>
    <row r="148" spans="9:14" customFormat="1" x14ac:dyDescent="0.25">
      <c r="I148" s="3"/>
      <c r="J148" s="3"/>
      <c r="K148" s="118"/>
      <c r="L148" s="118"/>
      <c r="M148" s="3"/>
      <c r="N148" s="3"/>
    </row>
    <row r="149" spans="9:14" customFormat="1" x14ac:dyDescent="0.25">
      <c r="I149" s="3"/>
      <c r="J149" s="222"/>
      <c r="K149" s="224"/>
      <c r="L149" s="224"/>
      <c r="M149" s="222"/>
      <c r="N149" s="222"/>
    </row>
    <row r="150" spans="9:14" customFormat="1" x14ac:dyDescent="0.25">
      <c r="I150" s="3"/>
      <c r="J150" s="222"/>
      <c r="K150" s="224"/>
      <c r="L150" s="224"/>
      <c r="M150" s="222"/>
      <c r="N150" s="222"/>
    </row>
    <row r="151" spans="9:14" customFormat="1" x14ac:dyDescent="0.25">
      <c r="I151" s="3"/>
      <c r="J151" s="222"/>
      <c r="K151" s="224"/>
      <c r="L151" s="224"/>
      <c r="M151" s="222"/>
      <c r="N151" s="222"/>
    </row>
    <row r="152" spans="9:14" customFormat="1" x14ac:dyDescent="0.25">
      <c r="I152" s="3"/>
      <c r="J152" s="222"/>
      <c r="K152" s="223"/>
      <c r="L152" s="223"/>
      <c r="M152" s="222"/>
      <c r="N152" s="222"/>
    </row>
    <row r="153" spans="9:14" customFormat="1" x14ac:dyDescent="0.25">
      <c r="I153" s="3"/>
      <c r="J153" s="222"/>
      <c r="K153" s="224"/>
      <c r="L153" s="224"/>
      <c r="M153" s="222"/>
      <c r="N153" s="222"/>
    </row>
    <row r="154" spans="9:14" customFormat="1" x14ac:dyDescent="0.25">
      <c r="I154" s="3"/>
      <c r="J154" s="222"/>
      <c r="K154" s="224"/>
      <c r="L154" s="224"/>
      <c r="M154" s="222"/>
      <c r="N154" s="222"/>
    </row>
    <row r="155" spans="9:14" customFormat="1" x14ac:dyDescent="0.25">
      <c r="I155" s="3"/>
      <c r="J155" s="222"/>
      <c r="K155" s="224"/>
      <c r="L155" s="224"/>
      <c r="M155" s="222"/>
      <c r="N155" s="222"/>
    </row>
    <row r="156" spans="9:14" customFormat="1" x14ac:dyDescent="0.25">
      <c r="I156" s="3"/>
      <c r="J156" s="222"/>
      <c r="K156" s="224"/>
      <c r="L156" s="224"/>
      <c r="M156" s="222"/>
      <c r="N156" s="222"/>
    </row>
    <row r="157" spans="9:14" customFormat="1" x14ac:dyDescent="0.25">
      <c r="I157" s="3"/>
      <c r="J157" s="222"/>
      <c r="K157" s="224"/>
      <c r="L157" s="224"/>
      <c r="M157" s="222"/>
      <c r="N157" s="222"/>
    </row>
    <row r="158" spans="9:14" customFormat="1" x14ac:dyDescent="0.25">
      <c r="I158" s="3"/>
      <c r="J158" s="222"/>
      <c r="K158" s="224"/>
      <c r="L158" s="224"/>
      <c r="M158" s="222"/>
      <c r="N158" s="222"/>
    </row>
    <row r="159" spans="9:14" customFormat="1" x14ac:dyDescent="0.25">
      <c r="I159" s="3"/>
      <c r="J159" s="222"/>
      <c r="K159" s="224"/>
      <c r="L159" s="224"/>
      <c r="M159" s="222"/>
      <c r="N159" s="222"/>
    </row>
    <row r="160" spans="9:14" customFormat="1" x14ac:dyDescent="0.25">
      <c r="I160" s="3"/>
      <c r="J160" s="222"/>
      <c r="K160" s="224"/>
      <c r="L160" s="224"/>
      <c r="M160" s="222"/>
      <c r="N160" s="222"/>
    </row>
    <row r="161" spans="7:17" customFormat="1" x14ac:dyDescent="0.25">
      <c r="I161" s="3"/>
      <c r="J161" s="222"/>
      <c r="K161" s="224"/>
      <c r="L161" s="224"/>
      <c r="M161" s="222"/>
      <c r="N161" s="222"/>
    </row>
    <row r="162" spans="7:17" customFormat="1" x14ac:dyDescent="0.25">
      <c r="I162" s="3"/>
      <c r="J162" s="222"/>
      <c r="K162" s="224"/>
      <c r="L162" s="224"/>
      <c r="M162" s="222"/>
      <c r="N162" s="222"/>
    </row>
    <row r="163" spans="7:17" customFormat="1" x14ac:dyDescent="0.25">
      <c r="I163" s="3"/>
      <c r="J163" s="222"/>
      <c r="K163" s="223"/>
      <c r="L163" s="223"/>
      <c r="M163" s="222"/>
      <c r="N163" s="222"/>
    </row>
    <row r="164" spans="7:17" customFormat="1" x14ac:dyDescent="0.25">
      <c r="I164" s="3"/>
      <c r="J164" s="222"/>
      <c r="K164" s="224"/>
      <c r="L164" s="224"/>
      <c r="M164" s="222"/>
      <c r="N164" s="222"/>
    </row>
    <row r="165" spans="7:17" customFormat="1" x14ac:dyDescent="0.25">
      <c r="G165" s="225"/>
      <c r="H165" s="225"/>
      <c r="I165" s="222"/>
      <c r="J165" s="222"/>
      <c r="K165" s="224"/>
      <c r="L165" s="224"/>
      <c r="M165" s="222"/>
      <c r="N165" s="222"/>
      <c r="O165" s="225"/>
      <c r="P165" s="225"/>
      <c r="Q165" s="225"/>
    </row>
    <row r="166" spans="7:17" customFormat="1" x14ac:dyDescent="0.25">
      <c r="G166" s="225"/>
      <c r="H166" s="225"/>
      <c r="I166" s="222"/>
      <c r="J166" s="222"/>
      <c r="K166" s="224"/>
      <c r="L166" s="224"/>
      <c r="M166" s="222"/>
      <c r="N166" s="222"/>
      <c r="O166" s="225"/>
      <c r="P166" s="225"/>
      <c r="Q166" s="225"/>
    </row>
    <row r="167" spans="7:17" customFormat="1" x14ac:dyDescent="0.25">
      <c r="G167" s="225"/>
      <c r="H167" s="225"/>
      <c r="I167" s="222"/>
      <c r="J167" s="222"/>
      <c r="K167" s="224"/>
      <c r="L167" s="224"/>
      <c r="M167" s="222"/>
      <c r="N167" s="222"/>
      <c r="O167" s="225"/>
      <c r="P167" s="225"/>
      <c r="Q167" s="225"/>
    </row>
    <row r="168" spans="7:17" customFormat="1" x14ac:dyDescent="0.25">
      <c r="G168" s="225"/>
      <c r="H168" s="225"/>
      <c r="I168" s="222"/>
      <c r="J168" s="222"/>
      <c r="K168" s="224"/>
      <c r="L168" s="224"/>
      <c r="M168" s="222"/>
      <c r="N168" s="222"/>
      <c r="O168" s="225"/>
      <c r="P168" s="225"/>
      <c r="Q168" s="225"/>
    </row>
    <row r="169" spans="7:17" customFormat="1" x14ac:dyDescent="0.25">
      <c r="G169" s="225"/>
      <c r="H169" s="225"/>
      <c r="I169" s="222"/>
      <c r="J169" s="222"/>
      <c r="K169" s="224"/>
      <c r="L169" s="224"/>
      <c r="M169" s="222"/>
      <c r="N169" s="222"/>
      <c r="O169" s="225"/>
      <c r="P169" s="225"/>
      <c r="Q169" s="225"/>
    </row>
    <row r="170" spans="7:17" customFormat="1" x14ac:dyDescent="0.25">
      <c r="G170" s="225"/>
      <c r="H170" s="225"/>
      <c r="I170" s="222"/>
      <c r="J170" s="222"/>
      <c r="K170" s="224"/>
      <c r="L170" s="224"/>
      <c r="M170" s="222"/>
      <c r="N170" s="222"/>
      <c r="O170" s="225"/>
      <c r="P170" s="225"/>
      <c r="Q170" s="225"/>
    </row>
    <row r="171" spans="7:17" customFormat="1" x14ac:dyDescent="0.25">
      <c r="G171" s="225"/>
      <c r="H171" s="225"/>
      <c r="I171" s="222"/>
      <c r="J171" s="222"/>
      <c r="K171" s="224"/>
      <c r="L171" s="224"/>
      <c r="M171" s="222"/>
      <c r="N171" s="222"/>
      <c r="O171" s="225"/>
      <c r="P171" s="225"/>
      <c r="Q171" s="225"/>
    </row>
    <row r="172" spans="7:17" customFormat="1" x14ac:dyDescent="0.25">
      <c r="G172" s="225"/>
      <c r="H172" s="225"/>
      <c r="I172" s="222"/>
      <c r="J172" s="222"/>
      <c r="K172" s="224"/>
      <c r="L172" s="224"/>
      <c r="M172" s="222"/>
      <c r="N172" s="222"/>
      <c r="O172" s="225"/>
      <c r="P172" s="225"/>
      <c r="Q172" s="225"/>
    </row>
    <row r="173" spans="7:17" customFormat="1" x14ac:dyDescent="0.25">
      <c r="G173" s="225"/>
      <c r="H173" s="225"/>
      <c r="I173" s="222"/>
      <c r="J173" s="222"/>
      <c r="K173" s="224"/>
      <c r="L173" s="224"/>
      <c r="M173" s="222"/>
      <c r="N173" s="222"/>
      <c r="O173" s="225"/>
      <c r="P173" s="225"/>
      <c r="Q173" s="225"/>
    </row>
    <row r="174" spans="7:17" customFormat="1" x14ac:dyDescent="0.25">
      <c r="G174" s="225"/>
      <c r="H174" s="225"/>
      <c r="I174" s="222"/>
      <c r="J174" s="222"/>
      <c r="K174" s="223"/>
      <c r="L174" s="223"/>
      <c r="M174" s="222"/>
      <c r="N174" s="222"/>
      <c r="O174" s="225"/>
      <c r="P174" s="225"/>
      <c r="Q174" s="225"/>
    </row>
    <row r="175" spans="7:17" customFormat="1" x14ac:dyDescent="0.25">
      <c r="G175" s="225"/>
      <c r="H175" s="225"/>
      <c r="I175" s="222"/>
      <c r="J175" s="222"/>
      <c r="K175" s="224"/>
      <c r="L175" s="224"/>
      <c r="M175" s="222"/>
      <c r="N175" s="222"/>
      <c r="O175" s="225"/>
      <c r="P175" s="225"/>
      <c r="Q175" s="225"/>
    </row>
    <row r="176" spans="7:17" customFormat="1" x14ac:dyDescent="0.25">
      <c r="G176" s="225"/>
      <c r="H176" s="225"/>
      <c r="I176" s="222"/>
      <c r="J176" s="222"/>
      <c r="K176" s="224"/>
      <c r="L176" s="224"/>
      <c r="M176" s="222"/>
      <c r="N176" s="222"/>
      <c r="O176" s="225"/>
      <c r="P176" s="225"/>
      <c r="Q176" s="225"/>
    </row>
    <row r="177" spans="7:17" x14ac:dyDescent="0.3">
      <c r="G177" s="226"/>
      <c r="H177" s="226"/>
      <c r="I177" s="220"/>
      <c r="J177" s="220"/>
      <c r="K177" s="220"/>
      <c r="L177" s="220"/>
      <c r="M177" s="222"/>
      <c r="N177" s="222"/>
      <c r="O177" s="225"/>
      <c r="P177" s="225"/>
      <c r="Q177" s="225"/>
    </row>
    <row r="178" spans="7:17" x14ac:dyDescent="0.3">
      <c r="G178" s="226"/>
      <c r="H178" s="226"/>
      <c r="I178" s="220"/>
      <c r="J178" s="220"/>
      <c r="K178" s="220"/>
      <c r="L178" s="220"/>
      <c r="M178" s="222"/>
      <c r="N178" s="222"/>
      <c r="O178" s="225"/>
      <c r="P178" s="225"/>
      <c r="Q178" s="225"/>
    </row>
    <row r="179" spans="7:17" x14ac:dyDescent="0.3">
      <c r="G179" s="226"/>
      <c r="H179" s="226"/>
      <c r="I179" s="227"/>
      <c r="J179" s="227"/>
      <c r="K179" s="227"/>
      <c r="L179" s="227"/>
      <c r="M179" s="225"/>
      <c r="N179" s="225"/>
      <c r="O179" s="225"/>
      <c r="P179" s="225"/>
      <c r="Q179" s="225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view="pageBreakPreview" topLeftCell="A5" zoomScale="90" zoomScaleNormal="100" zoomScaleSheetLayoutView="90" workbookViewId="0">
      <selection activeCell="B5" sqref="B5:G5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97" t="s">
        <v>97</v>
      </c>
      <c r="B1" s="397"/>
      <c r="C1" s="397"/>
      <c r="D1" s="397"/>
      <c r="E1" s="397"/>
      <c r="F1" s="397"/>
      <c r="G1" s="397"/>
    </row>
    <row r="2" spans="1:7" ht="54.75" customHeight="1" x14ac:dyDescent="0.25">
      <c r="A2" s="372" t="s">
        <v>98</v>
      </c>
      <c r="B2" s="398" t="s">
        <v>99</v>
      </c>
      <c r="C2" s="399"/>
      <c r="D2" s="372" t="s">
        <v>101</v>
      </c>
      <c r="E2" s="372" t="s">
        <v>102</v>
      </c>
      <c r="F2" s="372" t="s">
        <v>103</v>
      </c>
      <c r="G2" s="376" t="s">
        <v>104</v>
      </c>
    </row>
    <row r="3" spans="1:7" ht="21" customHeight="1" x14ac:dyDescent="0.25">
      <c r="A3" s="374"/>
      <c r="B3" s="186" t="s">
        <v>53</v>
      </c>
      <c r="C3" s="186" t="s">
        <v>83</v>
      </c>
      <c r="D3" s="374"/>
      <c r="E3" s="374"/>
      <c r="F3" s="374"/>
      <c r="G3" s="376"/>
    </row>
    <row r="4" spans="1:7" ht="86.25" customHeight="1" x14ac:dyDescent="0.25">
      <c r="A4" s="50" t="s">
        <v>264</v>
      </c>
      <c r="B4" s="53"/>
      <c r="C4" s="53"/>
      <c r="D4" s="71"/>
      <c r="E4" s="71"/>
      <c r="F4" s="92"/>
      <c r="G4" s="66"/>
    </row>
    <row r="5" spans="1:7" ht="409.5" customHeight="1" x14ac:dyDescent="0.25">
      <c r="A5" s="270" t="s">
        <v>100</v>
      </c>
    </row>
    <row r="8" spans="1:7" ht="80.25" customHeight="1" x14ac:dyDescent="0.25"/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topLeftCell="A5" zoomScale="90" zoomScaleNormal="100" zoomScaleSheetLayoutView="90" workbookViewId="0">
      <selection activeCell="B4" sqref="B4:I8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404" t="s">
        <v>105</v>
      </c>
      <c r="B1" s="404"/>
      <c r="C1" s="404"/>
      <c r="D1" s="404"/>
      <c r="E1" s="404"/>
      <c r="F1" s="404"/>
      <c r="G1" s="404"/>
      <c r="H1" s="404"/>
      <c r="I1" s="404"/>
    </row>
    <row r="2" spans="1:9" s="5" customFormat="1" ht="38.25" customHeight="1" x14ac:dyDescent="0.25">
      <c r="A2" s="402" t="s">
        <v>56</v>
      </c>
      <c r="B2" s="402" t="s">
        <v>106</v>
      </c>
      <c r="C2" s="403" t="s">
        <v>107</v>
      </c>
      <c r="D2" s="403"/>
      <c r="E2" s="402" t="s">
        <v>108</v>
      </c>
      <c r="F2" s="402" t="s">
        <v>87</v>
      </c>
      <c r="G2" s="402" t="s">
        <v>110</v>
      </c>
      <c r="H2" s="402"/>
      <c r="I2" s="402" t="s">
        <v>112</v>
      </c>
    </row>
    <row r="3" spans="1:9" s="5" customFormat="1" ht="55.5" customHeight="1" x14ac:dyDescent="0.25">
      <c r="A3" s="402"/>
      <c r="B3" s="402"/>
      <c r="C3" s="19" t="s">
        <v>53</v>
      </c>
      <c r="D3" s="19" t="s">
        <v>83</v>
      </c>
      <c r="E3" s="402"/>
      <c r="F3" s="402"/>
      <c r="G3" s="7" t="s">
        <v>109</v>
      </c>
      <c r="H3" s="7" t="s">
        <v>111</v>
      </c>
      <c r="I3" s="402"/>
    </row>
    <row r="4" spans="1:9" ht="75" x14ac:dyDescent="0.25">
      <c r="A4" s="54">
        <v>1</v>
      </c>
      <c r="B4" s="305" t="s">
        <v>311</v>
      </c>
      <c r="C4" s="260">
        <v>0</v>
      </c>
      <c r="D4" s="260">
        <v>1</v>
      </c>
      <c r="E4" s="271" t="s">
        <v>312</v>
      </c>
      <c r="F4" s="305" t="s">
        <v>356</v>
      </c>
      <c r="G4" s="301">
        <v>0</v>
      </c>
      <c r="H4" s="301">
        <v>800</v>
      </c>
      <c r="I4" s="303" t="s">
        <v>303</v>
      </c>
    </row>
    <row r="5" spans="1:9" ht="75" x14ac:dyDescent="0.25">
      <c r="A5" s="54">
        <v>2</v>
      </c>
      <c r="B5" s="305" t="s">
        <v>353</v>
      </c>
      <c r="C5" s="260">
        <v>0</v>
      </c>
      <c r="D5" s="260">
        <v>1</v>
      </c>
      <c r="E5" s="271">
        <v>44792</v>
      </c>
      <c r="F5" s="305" t="s">
        <v>354</v>
      </c>
      <c r="G5" s="301">
        <v>0</v>
      </c>
      <c r="H5" s="301">
        <v>17</v>
      </c>
      <c r="I5" s="303" t="s">
        <v>355</v>
      </c>
    </row>
    <row r="6" spans="1:9" ht="75" x14ac:dyDescent="0.25">
      <c r="A6" s="54">
        <v>3</v>
      </c>
      <c r="B6" s="305" t="s">
        <v>308</v>
      </c>
      <c r="C6" s="260">
        <v>0</v>
      </c>
      <c r="D6" s="260">
        <v>1</v>
      </c>
      <c r="E6" s="303" t="s">
        <v>309</v>
      </c>
      <c r="F6" s="305" t="s">
        <v>310</v>
      </c>
      <c r="G6" s="301">
        <v>0</v>
      </c>
      <c r="H6" s="301">
        <v>350</v>
      </c>
      <c r="I6" s="303" t="s">
        <v>303</v>
      </c>
    </row>
    <row r="7" spans="1:9" ht="75" x14ac:dyDescent="0.25">
      <c r="A7" s="54">
        <v>4</v>
      </c>
      <c r="B7" s="305" t="s">
        <v>357</v>
      </c>
      <c r="C7" s="260">
        <v>1</v>
      </c>
      <c r="D7" s="260">
        <v>1</v>
      </c>
      <c r="E7" s="303" t="s">
        <v>358</v>
      </c>
      <c r="F7" s="305" t="s">
        <v>310</v>
      </c>
      <c r="G7" s="301">
        <v>0</v>
      </c>
      <c r="H7" s="301">
        <v>125</v>
      </c>
      <c r="I7" s="303" t="s">
        <v>359</v>
      </c>
    </row>
    <row r="8" spans="1:9" ht="56.25" x14ac:dyDescent="0.25">
      <c r="A8" s="54">
        <v>5</v>
      </c>
      <c r="B8" s="305" t="s">
        <v>314</v>
      </c>
      <c r="C8" s="260">
        <v>0</v>
      </c>
      <c r="D8" s="260">
        <v>1</v>
      </c>
      <c r="E8" s="303" t="s">
        <v>315</v>
      </c>
      <c r="F8" s="305" t="s">
        <v>313</v>
      </c>
      <c r="G8" s="301">
        <v>0</v>
      </c>
      <c r="H8" s="301">
        <v>50</v>
      </c>
      <c r="I8" s="303" t="s">
        <v>303</v>
      </c>
    </row>
    <row r="9" spans="1:9" ht="18.75" x14ac:dyDescent="0.25">
      <c r="A9" s="54">
        <v>6</v>
      </c>
      <c r="B9" s="305"/>
      <c r="C9" s="260"/>
      <c r="D9" s="260"/>
      <c r="E9" s="303"/>
      <c r="F9" s="305"/>
      <c r="G9" s="301"/>
      <c r="H9" s="301"/>
      <c r="I9" s="303"/>
    </row>
    <row r="10" spans="1:9" ht="18.75" x14ac:dyDescent="0.25">
      <c r="A10" s="54">
        <v>7</v>
      </c>
      <c r="B10" s="66"/>
      <c r="C10" s="56"/>
      <c r="D10" s="56"/>
      <c r="E10" s="54"/>
      <c r="F10" s="66"/>
      <c r="G10" s="21"/>
      <c r="H10" s="21"/>
      <c r="I10" s="54"/>
    </row>
    <row r="11" spans="1:9" ht="18.75" x14ac:dyDescent="0.25">
      <c r="A11" s="93">
        <v>8</v>
      </c>
      <c r="B11" s="66"/>
      <c r="C11" s="56">
        <v>0</v>
      </c>
      <c r="D11" s="56">
        <v>0</v>
      </c>
      <c r="E11" s="54"/>
      <c r="F11" s="66"/>
      <c r="G11" s="21">
        <v>0</v>
      </c>
      <c r="H11" s="21">
        <v>0</v>
      </c>
      <c r="I11" s="54"/>
    </row>
    <row r="12" spans="1:9" ht="18.75" x14ac:dyDescent="0.25">
      <c r="A12" s="93">
        <v>9</v>
      </c>
      <c r="B12" s="66"/>
      <c r="C12" s="56">
        <v>0</v>
      </c>
      <c r="D12" s="56">
        <v>0</v>
      </c>
      <c r="E12" s="54"/>
      <c r="F12" s="66"/>
      <c r="G12" s="21">
        <v>0</v>
      </c>
      <c r="H12" s="21">
        <v>0</v>
      </c>
      <c r="I12" s="54"/>
    </row>
    <row r="13" spans="1:9" ht="18.75" x14ac:dyDescent="0.25">
      <c r="A13" s="93">
        <v>10</v>
      </c>
      <c r="B13" s="66"/>
      <c r="C13" s="56">
        <v>0</v>
      </c>
      <c r="D13" s="56">
        <v>0</v>
      </c>
      <c r="E13" s="54"/>
      <c r="F13" s="66"/>
      <c r="G13" s="21">
        <v>0</v>
      </c>
      <c r="H13" s="21">
        <v>0</v>
      </c>
      <c r="I13" s="54"/>
    </row>
    <row r="14" spans="1:9" ht="18.75" x14ac:dyDescent="0.25">
      <c r="A14" s="93">
        <v>11</v>
      </c>
      <c r="B14" s="66"/>
      <c r="C14" s="56">
        <v>0</v>
      </c>
      <c r="D14" s="56">
        <v>0</v>
      </c>
      <c r="E14" s="54"/>
      <c r="F14" s="66"/>
      <c r="G14" s="21">
        <v>0</v>
      </c>
      <c r="H14" s="21">
        <v>0</v>
      </c>
      <c r="I14" s="54"/>
    </row>
    <row r="15" spans="1:9" ht="18.75" x14ac:dyDescent="0.25">
      <c r="A15" s="93">
        <v>12</v>
      </c>
      <c r="B15" s="66"/>
      <c r="C15" s="56">
        <v>0</v>
      </c>
      <c r="D15" s="56">
        <v>0</v>
      </c>
      <c r="E15" s="54"/>
      <c r="F15" s="66"/>
      <c r="G15" s="21">
        <v>0</v>
      </c>
      <c r="H15" s="21">
        <v>0</v>
      </c>
      <c r="I15" s="54"/>
    </row>
    <row r="16" spans="1:9" ht="18.75" x14ac:dyDescent="0.25">
      <c r="A16" s="93">
        <v>13</v>
      </c>
      <c r="B16" s="66"/>
      <c r="C16" s="56">
        <v>0</v>
      </c>
      <c r="D16" s="56">
        <v>0</v>
      </c>
      <c r="E16" s="54"/>
      <c r="F16" s="66"/>
      <c r="G16" s="21">
        <v>0</v>
      </c>
      <c r="H16" s="21">
        <v>0</v>
      </c>
      <c r="I16" s="54"/>
    </row>
    <row r="17" spans="1:9" ht="18.75" x14ac:dyDescent="0.25">
      <c r="A17" s="93">
        <v>14</v>
      </c>
      <c r="B17" s="66"/>
      <c r="C17" s="56">
        <v>0</v>
      </c>
      <c r="D17" s="56">
        <v>0</v>
      </c>
      <c r="E17" s="54"/>
      <c r="F17" s="66"/>
      <c r="G17" s="21">
        <v>0</v>
      </c>
      <c r="H17" s="21">
        <v>0</v>
      </c>
      <c r="I17" s="54"/>
    </row>
    <row r="18" spans="1:9" ht="18.75" x14ac:dyDescent="0.25">
      <c r="A18" s="93">
        <v>15</v>
      </c>
      <c r="B18" s="66"/>
      <c r="C18" s="56">
        <v>0</v>
      </c>
      <c r="D18" s="56">
        <v>0</v>
      </c>
      <c r="E18" s="54"/>
      <c r="F18" s="66"/>
      <c r="G18" s="21">
        <v>0</v>
      </c>
      <c r="H18" s="21">
        <v>0</v>
      </c>
      <c r="I18" s="54"/>
    </row>
    <row r="19" spans="1:9" ht="18.75" x14ac:dyDescent="0.25">
      <c r="A19" s="93">
        <v>16</v>
      </c>
      <c r="B19" s="66"/>
      <c r="C19" s="21">
        <v>0</v>
      </c>
      <c r="D19" s="21">
        <v>0</v>
      </c>
      <c r="E19" s="54"/>
      <c r="F19" s="66"/>
      <c r="G19" s="21">
        <v>0</v>
      </c>
      <c r="H19" s="21">
        <v>0</v>
      </c>
      <c r="I19" s="54"/>
    </row>
    <row r="20" spans="1:9" ht="18.75" x14ac:dyDescent="0.25">
      <c r="A20" s="93">
        <v>17</v>
      </c>
      <c r="B20" s="66"/>
      <c r="C20" s="21">
        <v>0</v>
      </c>
      <c r="D20" s="21">
        <v>0</v>
      </c>
      <c r="E20" s="54"/>
      <c r="F20" s="66"/>
      <c r="G20" s="21">
        <v>0</v>
      </c>
      <c r="H20" s="21">
        <v>0</v>
      </c>
      <c r="I20" s="54"/>
    </row>
    <row r="21" spans="1:9" ht="18.75" x14ac:dyDescent="0.25">
      <c r="A21" s="93">
        <v>18</v>
      </c>
      <c r="B21" s="66"/>
      <c r="C21" s="21">
        <v>0</v>
      </c>
      <c r="D21" s="21">
        <v>0</v>
      </c>
      <c r="E21" s="54"/>
      <c r="F21" s="66"/>
      <c r="G21" s="21">
        <v>0</v>
      </c>
      <c r="H21" s="21">
        <v>0</v>
      </c>
      <c r="I21" s="54"/>
    </row>
    <row r="22" spans="1:9" ht="18.75" x14ac:dyDescent="0.25">
      <c r="A22" s="93">
        <v>19</v>
      </c>
      <c r="B22" s="66"/>
      <c r="C22" s="21">
        <v>0</v>
      </c>
      <c r="D22" s="21">
        <v>0</v>
      </c>
      <c r="E22" s="54"/>
      <c r="F22" s="66"/>
      <c r="G22" s="21">
        <v>0</v>
      </c>
      <c r="H22" s="21">
        <v>0</v>
      </c>
      <c r="I22" s="54"/>
    </row>
    <row r="23" spans="1:9" ht="18.75" x14ac:dyDescent="0.25">
      <c r="A23" s="93">
        <v>20</v>
      </c>
      <c r="B23" s="66"/>
      <c r="C23" s="21">
        <v>0</v>
      </c>
      <c r="D23" s="21">
        <v>0</v>
      </c>
      <c r="E23" s="54"/>
      <c r="F23" s="66"/>
      <c r="G23" s="21">
        <v>0</v>
      </c>
      <c r="H23" s="21">
        <v>0</v>
      </c>
      <c r="I23" s="54"/>
    </row>
    <row r="24" spans="1:9" ht="18.75" x14ac:dyDescent="0.25">
      <c r="A24" s="93">
        <v>21</v>
      </c>
      <c r="B24" s="66"/>
      <c r="C24" s="21">
        <v>0</v>
      </c>
      <c r="D24" s="21">
        <v>0</v>
      </c>
      <c r="E24" s="54"/>
      <c r="F24" s="66"/>
      <c r="G24" s="21">
        <v>0</v>
      </c>
      <c r="H24" s="21">
        <v>0</v>
      </c>
      <c r="I24" s="54"/>
    </row>
    <row r="25" spans="1:9" ht="18.75" x14ac:dyDescent="0.25">
      <c r="A25" s="93">
        <v>22</v>
      </c>
      <c r="B25" s="66"/>
      <c r="C25" s="21">
        <v>0</v>
      </c>
      <c r="D25" s="21">
        <v>0</v>
      </c>
      <c r="E25" s="54"/>
      <c r="F25" s="66"/>
      <c r="G25" s="21">
        <v>0</v>
      </c>
      <c r="H25" s="21">
        <v>0</v>
      </c>
      <c r="I25" s="54"/>
    </row>
    <row r="26" spans="1:9" ht="18.75" x14ac:dyDescent="0.25">
      <c r="A26" s="93">
        <v>23</v>
      </c>
      <c r="B26" s="66"/>
      <c r="C26" s="21">
        <v>0</v>
      </c>
      <c r="D26" s="21">
        <v>0</v>
      </c>
      <c r="E26" s="54"/>
      <c r="F26" s="66"/>
      <c r="G26" s="21">
        <v>0</v>
      </c>
      <c r="H26" s="21">
        <v>0</v>
      </c>
      <c r="I26" s="54"/>
    </row>
    <row r="27" spans="1:9" ht="18.75" x14ac:dyDescent="0.25">
      <c r="A27" s="93">
        <v>24</v>
      </c>
      <c r="B27" s="66"/>
      <c r="C27" s="21">
        <v>0</v>
      </c>
      <c r="D27" s="21">
        <v>0</v>
      </c>
      <c r="E27" s="54"/>
      <c r="F27" s="66"/>
      <c r="G27" s="21">
        <v>0</v>
      </c>
      <c r="H27" s="21">
        <v>0</v>
      </c>
      <c r="I27" s="54"/>
    </row>
    <row r="28" spans="1:9" ht="18.75" x14ac:dyDescent="0.25">
      <c r="A28" s="93">
        <v>25</v>
      </c>
      <c r="B28" s="66"/>
      <c r="C28" s="21">
        <v>0</v>
      </c>
      <c r="D28" s="21">
        <v>0</v>
      </c>
      <c r="E28" s="54"/>
      <c r="F28" s="66"/>
      <c r="G28" s="21">
        <v>0</v>
      </c>
      <c r="H28" s="21">
        <v>0</v>
      </c>
      <c r="I28" s="54"/>
    </row>
    <row r="29" spans="1:9" ht="18.75" x14ac:dyDescent="0.25">
      <c r="A29" s="93">
        <v>26</v>
      </c>
      <c r="B29" s="79"/>
      <c r="C29" s="23">
        <v>0</v>
      </c>
      <c r="D29" s="23">
        <v>0</v>
      </c>
      <c r="E29" s="47"/>
      <c r="F29" s="79"/>
      <c r="G29" s="96">
        <v>0</v>
      </c>
      <c r="H29" s="96">
        <v>0</v>
      </c>
      <c r="I29" s="47"/>
    </row>
    <row r="30" spans="1:9" ht="18.75" x14ac:dyDescent="0.25">
      <c r="A30" s="93">
        <v>27</v>
      </c>
      <c r="B30" s="79"/>
      <c r="C30" s="23">
        <v>0</v>
      </c>
      <c r="D30" s="23">
        <v>0</v>
      </c>
      <c r="E30" s="47"/>
      <c r="F30" s="79"/>
      <c r="G30" s="96">
        <v>0</v>
      </c>
      <c r="H30" s="96">
        <v>0</v>
      </c>
      <c r="I30" s="47"/>
    </row>
    <row r="31" spans="1:9" ht="18.75" x14ac:dyDescent="0.25">
      <c r="A31" s="93">
        <v>28</v>
      </c>
      <c r="B31" s="79"/>
      <c r="C31" s="23">
        <v>0</v>
      </c>
      <c r="D31" s="23">
        <v>0</v>
      </c>
      <c r="E31" s="47"/>
      <c r="F31" s="79"/>
      <c r="G31" s="96">
        <v>0</v>
      </c>
      <c r="H31" s="96">
        <v>0</v>
      </c>
      <c r="I31" s="47"/>
    </row>
    <row r="32" spans="1:9" ht="18.75" x14ac:dyDescent="0.25">
      <c r="A32" s="93">
        <v>29</v>
      </c>
      <c r="B32" s="79"/>
      <c r="C32" s="23">
        <v>0</v>
      </c>
      <c r="D32" s="23">
        <v>0</v>
      </c>
      <c r="E32" s="47"/>
      <c r="F32" s="79"/>
      <c r="G32" s="96">
        <v>0</v>
      </c>
      <c r="H32" s="96">
        <v>0</v>
      </c>
      <c r="I32" s="47"/>
    </row>
    <row r="33" spans="1:9" ht="18.75" x14ac:dyDescent="0.25">
      <c r="A33" s="93">
        <v>30</v>
      </c>
      <c r="B33" s="79"/>
      <c r="C33" s="96">
        <v>0</v>
      </c>
      <c r="D33" s="96">
        <v>0</v>
      </c>
      <c r="E33" s="47"/>
      <c r="F33" s="79"/>
      <c r="G33" s="96">
        <v>0</v>
      </c>
      <c r="H33" s="96">
        <v>0</v>
      </c>
      <c r="I33" s="47"/>
    </row>
    <row r="34" spans="1:9" ht="18.75" x14ac:dyDescent="0.25">
      <c r="A34" s="93">
        <v>31</v>
      </c>
      <c r="B34" s="79"/>
      <c r="C34" s="96">
        <v>0</v>
      </c>
      <c r="D34" s="96">
        <v>0</v>
      </c>
      <c r="E34" s="47"/>
      <c r="F34" s="79"/>
      <c r="G34" s="96">
        <v>0</v>
      </c>
      <c r="H34" s="96">
        <v>0</v>
      </c>
      <c r="I34" s="47"/>
    </row>
    <row r="35" spans="1:9" ht="18.75" x14ac:dyDescent="0.25">
      <c r="A35" s="93">
        <v>32</v>
      </c>
      <c r="B35" s="79"/>
      <c r="C35" s="96">
        <v>0</v>
      </c>
      <c r="D35" s="96">
        <v>0</v>
      </c>
      <c r="E35" s="47"/>
      <c r="F35" s="79"/>
      <c r="G35" s="96">
        <v>0</v>
      </c>
      <c r="H35" s="96">
        <v>0</v>
      </c>
      <c r="I35" s="47"/>
    </row>
    <row r="36" spans="1:9" ht="18.75" x14ac:dyDescent="0.25">
      <c r="A36" s="93">
        <v>33</v>
      </c>
      <c r="B36" s="79"/>
      <c r="C36" s="96">
        <v>0</v>
      </c>
      <c r="D36" s="96">
        <v>0</v>
      </c>
      <c r="E36" s="47"/>
      <c r="F36" s="79"/>
      <c r="G36" s="96">
        <v>0</v>
      </c>
      <c r="H36" s="96">
        <v>0</v>
      </c>
      <c r="I36" s="47"/>
    </row>
    <row r="37" spans="1:9" ht="18.75" x14ac:dyDescent="0.25">
      <c r="A37" s="93">
        <v>34</v>
      </c>
      <c r="B37" s="79"/>
      <c r="C37" s="96">
        <v>0</v>
      </c>
      <c r="D37" s="96">
        <v>0</v>
      </c>
      <c r="E37" s="47"/>
      <c r="F37" s="79"/>
      <c r="G37" s="96">
        <v>0</v>
      </c>
      <c r="H37" s="96">
        <v>0</v>
      </c>
      <c r="I37" s="47"/>
    </row>
    <row r="38" spans="1:9" ht="18.75" x14ac:dyDescent="0.25">
      <c r="A38" s="93">
        <v>35</v>
      </c>
      <c r="B38" s="79"/>
      <c r="C38" s="96">
        <v>0</v>
      </c>
      <c r="D38" s="96">
        <v>0</v>
      </c>
      <c r="E38" s="47"/>
      <c r="F38" s="79"/>
      <c r="G38" s="96">
        <v>0</v>
      </c>
      <c r="H38" s="96">
        <v>0</v>
      </c>
      <c r="I38" s="47"/>
    </row>
    <row r="39" spans="1:9" ht="18.75" x14ac:dyDescent="0.25">
      <c r="A39" s="93">
        <v>36</v>
      </c>
      <c r="B39" s="79"/>
      <c r="C39" s="96">
        <v>0</v>
      </c>
      <c r="D39" s="96">
        <v>0</v>
      </c>
      <c r="E39" s="47"/>
      <c r="F39" s="79"/>
      <c r="G39" s="96">
        <v>0</v>
      </c>
      <c r="H39" s="96">
        <v>0</v>
      </c>
      <c r="I39" s="47"/>
    </row>
    <row r="40" spans="1:9" ht="18.75" x14ac:dyDescent="0.25">
      <c r="A40" s="93">
        <v>37</v>
      </c>
      <c r="B40" s="79"/>
      <c r="C40" s="96">
        <v>0</v>
      </c>
      <c r="D40" s="96">
        <v>0</v>
      </c>
      <c r="E40" s="47"/>
      <c r="F40" s="79"/>
      <c r="G40" s="96">
        <v>0</v>
      </c>
      <c r="H40" s="96">
        <v>0</v>
      </c>
      <c r="I40" s="47"/>
    </row>
    <row r="41" spans="1:9" ht="18.75" x14ac:dyDescent="0.25">
      <c r="A41" s="93">
        <v>38</v>
      </c>
      <c r="B41" s="79"/>
      <c r="C41" s="96">
        <v>0</v>
      </c>
      <c r="D41" s="96">
        <v>0</v>
      </c>
      <c r="E41" s="47"/>
      <c r="F41" s="79"/>
      <c r="G41" s="96">
        <v>0</v>
      </c>
      <c r="H41" s="96">
        <v>0</v>
      </c>
      <c r="I41" s="47"/>
    </row>
    <row r="42" spans="1:9" ht="18.75" x14ac:dyDescent="0.25">
      <c r="A42" s="93">
        <v>39</v>
      </c>
      <c r="B42" s="79"/>
      <c r="C42" s="96">
        <v>0</v>
      </c>
      <c r="D42" s="96">
        <v>0</v>
      </c>
      <c r="E42" s="47"/>
      <c r="F42" s="79"/>
      <c r="G42" s="96">
        <v>0</v>
      </c>
      <c r="H42" s="96">
        <v>0</v>
      </c>
      <c r="I42" s="47"/>
    </row>
    <row r="43" spans="1:9" ht="18.75" x14ac:dyDescent="0.25">
      <c r="A43" s="93">
        <v>40</v>
      </c>
      <c r="B43" s="79"/>
      <c r="C43" s="96">
        <v>0</v>
      </c>
      <c r="D43" s="96">
        <v>0</v>
      </c>
      <c r="E43" s="47"/>
      <c r="F43" s="79"/>
      <c r="G43" s="96">
        <v>0</v>
      </c>
      <c r="H43" s="96">
        <v>0</v>
      </c>
      <c r="I43" s="47"/>
    </row>
    <row r="44" spans="1:9" ht="18.75" x14ac:dyDescent="0.25">
      <c r="A44" s="93">
        <v>41</v>
      </c>
      <c r="B44" s="79"/>
      <c r="C44" s="96">
        <v>0</v>
      </c>
      <c r="D44" s="96">
        <v>0</v>
      </c>
      <c r="E44" s="47"/>
      <c r="F44" s="79"/>
      <c r="G44" s="96">
        <v>0</v>
      </c>
      <c r="H44" s="96">
        <v>0</v>
      </c>
      <c r="I44" s="47"/>
    </row>
    <row r="45" spans="1:9" ht="18.75" x14ac:dyDescent="0.25">
      <c r="A45" s="93">
        <v>42</v>
      </c>
      <c r="B45" s="79"/>
      <c r="C45" s="96">
        <v>0</v>
      </c>
      <c r="D45" s="96">
        <v>0</v>
      </c>
      <c r="E45" s="47"/>
      <c r="F45" s="79"/>
      <c r="G45" s="96">
        <v>0</v>
      </c>
      <c r="H45" s="96">
        <v>0</v>
      </c>
      <c r="I45" s="47"/>
    </row>
    <row r="46" spans="1:9" ht="18.75" x14ac:dyDescent="0.25">
      <c r="A46" s="93">
        <v>43</v>
      </c>
      <c r="B46" s="79"/>
      <c r="C46" s="96">
        <v>0</v>
      </c>
      <c r="D46" s="96">
        <v>0</v>
      </c>
      <c r="E46" s="47"/>
      <c r="F46" s="79"/>
      <c r="G46" s="96">
        <v>0</v>
      </c>
      <c r="H46" s="96">
        <v>0</v>
      </c>
      <c r="I46" s="47"/>
    </row>
    <row r="47" spans="1:9" ht="18.75" x14ac:dyDescent="0.25">
      <c r="A47" s="93">
        <v>44</v>
      </c>
      <c r="B47" s="79"/>
      <c r="C47" s="96">
        <v>0</v>
      </c>
      <c r="D47" s="96">
        <v>0</v>
      </c>
      <c r="E47" s="47"/>
      <c r="F47" s="79"/>
      <c r="G47" s="96">
        <v>0</v>
      </c>
      <c r="H47" s="96">
        <v>0</v>
      </c>
      <c r="I47" s="47"/>
    </row>
    <row r="48" spans="1:9" ht="18.75" x14ac:dyDescent="0.25">
      <c r="A48" s="93">
        <v>45</v>
      </c>
      <c r="B48" s="79"/>
      <c r="C48" s="96">
        <v>0</v>
      </c>
      <c r="D48" s="96">
        <v>0</v>
      </c>
      <c r="E48" s="47"/>
      <c r="F48" s="79"/>
      <c r="G48" s="96">
        <v>0</v>
      </c>
      <c r="H48" s="96">
        <v>0</v>
      </c>
      <c r="I48" s="47"/>
    </row>
    <row r="49" spans="1:9" ht="18.75" x14ac:dyDescent="0.25">
      <c r="A49" s="93">
        <v>46</v>
      </c>
      <c r="B49" s="79"/>
      <c r="C49" s="96">
        <v>0</v>
      </c>
      <c r="D49" s="96">
        <v>0</v>
      </c>
      <c r="E49" s="47"/>
      <c r="F49" s="79"/>
      <c r="G49" s="96">
        <v>0</v>
      </c>
      <c r="H49" s="96">
        <v>0</v>
      </c>
      <c r="I49" s="47"/>
    </row>
    <row r="50" spans="1:9" ht="18.75" x14ac:dyDescent="0.25">
      <c r="A50" s="93">
        <v>47</v>
      </c>
      <c r="B50" s="79"/>
      <c r="C50" s="96">
        <v>0</v>
      </c>
      <c r="D50" s="96">
        <v>0</v>
      </c>
      <c r="E50" s="47"/>
      <c r="F50" s="79"/>
      <c r="G50" s="96">
        <v>0</v>
      </c>
      <c r="H50" s="96">
        <v>0</v>
      </c>
      <c r="I50" s="47"/>
    </row>
    <row r="51" spans="1:9" ht="18.75" x14ac:dyDescent="0.25">
      <c r="A51" s="93">
        <v>48</v>
      </c>
      <c r="B51" s="79"/>
      <c r="C51" s="96">
        <v>0</v>
      </c>
      <c r="D51" s="96">
        <v>0</v>
      </c>
      <c r="E51" s="47"/>
      <c r="F51" s="79"/>
      <c r="G51" s="96">
        <v>0</v>
      </c>
      <c r="H51" s="96">
        <v>0</v>
      </c>
      <c r="I51" s="47"/>
    </row>
    <row r="52" spans="1:9" ht="18.75" x14ac:dyDescent="0.25">
      <c r="A52" s="93">
        <v>49</v>
      </c>
      <c r="B52" s="79"/>
      <c r="C52" s="96">
        <v>0</v>
      </c>
      <c r="D52" s="96">
        <v>0</v>
      </c>
      <c r="E52" s="47"/>
      <c r="F52" s="79"/>
      <c r="G52" s="96">
        <v>0</v>
      </c>
      <c r="H52" s="96">
        <v>0</v>
      </c>
      <c r="I52" s="47"/>
    </row>
    <row r="53" spans="1:9" ht="18.75" x14ac:dyDescent="0.25">
      <c r="A53" s="93">
        <v>50</v>
      </c>
      <c r="B53" s="79"/>
      <c r="C53" s="96">
        <v>0</v>
      </c>
      <c r="D53" s="96">
        <v>0</v>
      </c>
      <c r="E53" s="47"/>
      <c r="F53" s="79"/>
      <c r="G53" s="96">
        <v>0</v>
      </c>
      <c r="H53" s="96">
        <v>0</v>
      </c>
      <c r="I53" s="47"/>
    </row>
    <row r="54" spans="1:9" ht="18.75" x14ac:dyDescent="0.25">
      <c r="A54" s="93">
        <v>51</v>
      </c>
      <c r="B54" s="79"/>
      <c r="C54" s="96">
        <v>0</v>
      </c>
      <c r="D54" s="96">
        <v>0</v>
      </c>
      <c r="E54" s="47"/>
      <c r="F54" s="79"/>
      <c r="G54" s="96">
        <v>0</v>
      </c>
      <c r="H54" s="96">
        <v>0</v>
      </c>
      <c r="I54" s="47"/>
    </row>
    <row r="55" spans="1:9" ht="18.75" x14ac:dyDescent="0.25">
      <c r="A55" s="93">
        <v>52</v>
      </c>
      <c r="B55" s="79"/>
      <c r="C55" s="96">
        <v>0</v>
      </c>
      <c r="D55" s="96">
        <v>0</v>
      </c>
      <c r="E55" s="47"/>
      <c r="F55" s="79"/>
      <c r="G55" s="96">
        <v>0</v>
      </c>
      <c r="H55" s="96">
        <v>0</v>
      </c>
      <c r="I55" s="47"/>
    </row>
    <row r="56" spans="1:9" ht="18.75" x14ac:dyDescent="0.25">
      <c r="A56" s="93">
        <v>53</v>
      </c>
      <c r="B56" s="79"/>
      <c r="C56" s="96">
        <v>0</v>
      </c>
      <c r="D56" s="96">
        <v>0</v>
      </c>
      <c r="E56" s="47"/>
      <c r="F56" s="79"/>
      <c r="G56" s="96">
        <v>0</v>
      </c>
      <c r="H56" s="96">
        <v>0</v>
      </c>
      <c r="I56" s="47"/>
    </row>
    <row r="57" spans="1:9" ht="18.75" x14ac:dyDescent="0.25">
      <c r="A57" s="93">
        <v>52</v>
      </c>
      <c r="B57" s="79"/>
      <c r="C57" s="96">
        <v>0</v>
      </c>
      <c r="D57" s="96">
        <v>0</v>
      </c>
      <c r="E57" s="47"/>
      <c r="F57" s="79"/>
      <c r="G57" s="96">
        <v>0</v>
      </c>
      <c r="H57" s="96">
        <v>0</v>
      </c>
      <c r="I57" s="47"/>
    </row>
    <row r="58" spans="1:9" ht="18.75" x14ac:dyDescent="0.25">
      <c r="A58" s="93">
        <v>55</v>
      </c>
      <c r="B58" s="79"/>
      <c r="C58" s="23">
        <v>0</v>
      </c>
      <c r="D58" s="23">
        <v>0</v>
      </c>
      <c r="E58" s="47"/>
      <c r="F58" s="79"/>
      <c r="G58" s="96">
        <v>0</v>
      </c>
      <c r="H58" s="96">
        <v>0</v>
      </c>
      <c r="I58" s="47"/>
    </row>
    <row r="59" spans="1:9" ht="18.75" x14ac:dyDescent="0.25">
      <c r="A59" s="400" t="s">
        <v>84</v>
      </c>
      <c r="B59" s="401"/>
      <c r="C59" s="34">
        <f>SUM(C4:C58)</f>
        <v>1</v>
      </c>
      <c r="D59" s="34">
        <f>SUM(D4:D58)</f>
        <v>5</v>
      </c>
      <c r="E59" s="51"/>
      <c r="F59" s="51"/>
      <c r="G59" s="34">
        <f>SUM(G4:G58)</f>
        <v>0</v>
      </c>
      <c r="H59" s="34">
        <f>SUM(H4:H58)</f>
        <v>1342</v>
      </c>
      <c r="I59" s="51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topLeftCell="A4" zoomScale="87" zoomScaleNormal="80" zoomScaleSheetLayoutView="87" workbookViewId="0">
      <selection activeCell="G9" sqref="G9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223</v>
      </c>
      <c r="B1" s="48"/>
      <c r="C1" s="48"/>
      <c r="D1" s="48"/>
      <c r="E1" s="48"/>
      <c r="F1" s="48"/>
      <c r="G1" s="48"/>
      <c r="H1" s="60"/>
      <c r="I1" s="60"/>
      <c r="J1" s="60"/>
      <c r="K1" s="60"/>
      <c r="L1" s="60"/>
      <c r="M1" s="60"/>
      <c r="N1" s="60"/>
    </row>
    <row r="2" spans="1:14" ht="18.75" x14ac:dyDescent="0.3">
      <c r="A2" s="407" t="s">
        <v>237</v>
      </c>
      <c r="B2" s="407"/>
      <c r="C2" s="407"/>
      <c r="D2" s="407"/>
      <c r="E2" s="407"/>
      <c r="F2" s="407"/>
      <c r="G2" s="407"/>
      <c r="H2" s="37"/>
      <c r="I2" s="60"/>
      <c r="J2" s="60"/>
      <c r="K2" s="37"/>
      <c r="L2" s="37"/>
      <c r="M2" s="37"/>
      <c r="N2" s="37"/>
    </row>
    <row r="3" spans="1:14" s="5" customFormat="1" ht="18.75" customHeight="1" x14ac:dyDescent="0.25">
      <c r="A3" s="376" t="s">
        <v>113</v>
      </c>
      <c r="B3" s="405" t="s">
        <v>107</v>
      </c>
      <c r="C3" s="405"/>
      <c r="D3" s="376" t="s">
        <v>242</v>
      </c>
      <c r="E3" s="406" t="s">
        <v>235</v>
      </c>
      <c r="F3" s="376" t="s">
        <v>115</v>
      </c>
      <c r="G3" s="376" t="s">
        <v>116</v>
      </c>
      <c r="H3" s="376" t="s">
        <v>113</v>
      </c>
      <c r="I3" s="405" t="s">
        <v>107</v>
      </c>
      <c r="J3" s="405"/>
      <c r="K3" s="376" t="s">
        <v>241</v>
      </c>
      <c r="L3" s="406" t="s">
        <v>235</v>
      </c>
      <c r="M3" s="376" t="s">
        <v>115</v>
      </c>
      <c r="N3" s="376" t="s">
        <v>116</v>
      </c>
    </row>
    <row r="4" spans="1:14" s="5" customFormat="1" ht="102.75" customHeight="1" x14ac:dyDescent="0.25">
      <c r="A4" s="376"/>
      <c r="B4" s="49" t="s">
        <v>53</v>
      </c>
      <c r="C4" s="49" t="s">
        <v>83</v>
      </c>
      <c r="D4" s="376"/>
      <c r="E4" s="406"/>
      <c r="F4" s="376"/>
      <c r="G4" s="376"/>
      <c r="H4" s="376"/>
      <c r="I4" s="49" t="s">
        <v>53</v>
      </c>
      <c r="J4" s="49" t="s">
        <v>83</v>
      </c>
      <c r="K4" s="376"/>
      <c r="L4" s="406"/>
      <c r="M4" s="376"/>
      <c r="N4" s="376"/>
    </row>
    <row r="5" spans="1:14" ht="18.75" x14ac:dyDescent="0.3">
      <c r="A5" s="61" t="s">
        <v>215</v>
      </c>
      <c r="B5" s="34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28</v>
      </c>
      <c r="C5" s="34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28</v>
      </c>
      <c r="D5" s="241"/>
      <c r="E5" s="241"/>
      <c r="F5" s="34">
        <f>SUM(F6:F146)</f>
        <v>17554</v>
      </c>
      <c r="G5" s="241"/>
      <c r="H5" s="61" t="s">
        <v>114</v>
      </c>
      <c r="I5" s="34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0</v>
      </c>
      <c r="J5" s="34">
        <f>SUM(J6:J146)</f>
        <v>0</v>
      </c>
      <c r="K5" s="241"/>
      <c r="L5" s="241"/>
      <c r="M5" s="34">
        <f>SUM(M6:M146)</f>
        <v>0</v>
      </c>
      <c r="N5" s="241"/>
    </row>
    <row r="6" spans="1:14" ht="18.75" x14ac:dyDescent="0.25">
      <c r="A6" s="174"/>
      <c r="B6" s="448"/>
      <c r="C6" s="448"/>
      <c r="D6" s="449"/>
      <c r="E6" s="450"/>
      <c r="F6" s="448"/>
      <c r="G6" s="267" t="s">
        <v>298</v>
      </c>
      <c r="H6" s="174"/>
      <c r="I6" s="173">
        <v>0</v>
      </c>
      <c r="J6" s="173">
        <v>0</v>
      </c>
      <c r="K6" s="171"/>
      <c r="L6" s="172"/>
      <c r="M6" s="173">
        <v>0</v>
      </c>
      <c r="N6" s="172"/>
    </row>
    <row r="7" spans="1:14" ht="56.25" x14ac:dyDescent="0.25">
      <c r="A7" s="62"/>
      <c r="B7" s="258">
        <v>7</v>
      </c>
      <c r="C7" s="258">
        <v>7</v>
      </c>
      <c r="D7" s="262" t="s">
        <v>287</v>
      </c>
      <c r="E7" s="259" t="s">
        <v>219</v>
      </c>
      <c r="F7" s="258">
        <v>3463</v>
      </c>
      <c r="G7" s="259" t="s">
        <v>299</v>
      </c>
      <c r="H7" s="62"/>
      <c r="I7" s="21">
        <v>0</v>
      </c>
      <c r="J7" s="21">
        <v>0</v>
      </c>
      <c r="K7" s="66"/>
      <c r="L7" s="93"/>
      <c r="M7" s="21">
        <v>0</v>
      </c>
      <c r="N7" s="54"/>
    </row>
    <row r="8" spans="1:14" ht="56.25" x14ac:dyDescent="0.25">
      <c r="A8" s="62"/>
      <c r="B8" s="258">
        <v>1</v>
      </c>
      <c r="C8" s="258">
        <v>1</v>
      </c>
      <c r="D8" s="262" t="s">
        <v>288</v>
      </c>
      <c r="E8" s="259" t="s">
        <v>219</v>
      </c>
      <c r="F8" s="258">
        <v>146</v>
      </c>
      <c r="G8" s="259" t="s">
        <v>299</v>
      </c>
      <c r="H8" s="62"/>
      <c r="I8" s="21">
        <v>0</v>
      </c>
      <c r="J8" s="21">
        <v>0</v>
      </c>
      <c r="K8" s="66"/>
      <c r="L8" s="93"/>
      <c r="M8" s="21">
        <v>0</v>
      </c>
      <c r="N8" s="54"/>
    </row>
    <row r="9" spans="1:14" ht="56.25" x14ac:dyDescent="0.25">
      <c r="A9" s="62"/>
      <c r="B9" s="258">
        <v>1</v>
      </c>
      <c r="C9" s="258">
        <v>1</v>
      </c>
      <c r="D9" s="262" t="s">
        <v>289</v>
      </c>
      <c r="E9" s="259" t="s">
        <v>219</v>
      </c>
      <c r="F9" s="258">
        <v>20</v>
      </c>
      <c r="G9" s="259" t="s">
        <v>299</v>
      </c>
      <c r="H9" s="62"/>
      <c r="I9" s="21">
        <v>0</v>
      </c>
      <c r="J9" s="21">
        <v>0</v>
      </c>
      <c r="K9" s="66"/>
      <c r="L9" s="93"/>
      <c r="M9" s="21">
        <v>0</v>
      </c>
      <c r="N9" s="54"/>
    </row>
    <row r="10" spans="1:14" ht="75" x14ac:dyDescent="0.25">
      <c r="A10" s="62"/>
      <c r="B10" s="258">
        <v>1</v>
      </c>
      <c r="C10" s="258">
        <v>1</v>
      </c>
      <c r="D10" s="262" t="s">
        <v>290</v>
      </c>
      <c r="E10" s="259" t="s">
        <v>219</v>
      </c>
      <c r="F10" s="258">
        <v>96</v>
      </c>
      <c r="G10" s="259" t="s">
        <v>300</v>
      </c>
      <c r="H10" s="62"/>
      <c r="I10" s="21">
        <v>0</v>
      </c>
      <c r="J10" s="21">
        <v>0</v>
      </c>
      <c r="K10" s="66"/>
      <c r="L10" s="93"/>
      <c r="M10" s="21">
        <v>0</v>
      </c>
      <c r="N10" s="54"/>
    </row>
    <row r="11" spans="1:14" ht="75" x14ac:dyDescent="0.25">
      <c r="A11" s="62"/>
      <c r="B11" s="258">
        <v>1</v>
      </c>
      <c r="C11" s="258">
        <v>1</v>
      </c>
      <c r="D11" s="262" t="s">
        <v>291</v>
      </c>
      <c r="E11" s="259" t="s">
        <v>219</v>
      </c>
      <c r="F11" s="124">
        <v>4463</v>
      </c>
      <c r="G11" s="259" t="s">
        <v>301</v>
      </c>
      <c r="H11" s="62"/>
      <c r="I11" s="21">
        <v>0</v>
      </c>
      <c r="J11" s="21">
        <v>0</v>
      </c>
      <c r="K11" s="66"/>
      <c r="L11" s="93"/>
      <c r="M11" s="21">
        <v>0</v>
      </c>
      <c r="N11" s="54"/>
    </row>
    <row r="12" spans="1:14" ht="56.25" x14ac:dyDescent="0.25">
      <c r="A12" s="62"/>
      <c r="B12" s="258">
        <v>1</v>
      </c>
      <c r="C12" s="258">
        <v>1</v>
      </c>
      <c r="D12" s="262" t="s">
        <v>292</v>
      </c>
      <c r="E12" s="259" t="s">
        <v>219</v>
      </c>
      <c r="F12" s="258">
        <v>5000</v>
      </c>
      <c r="G12" s="259" t="s">
        <v>300</v>
      </c>
      <c r="H12" s="62"/>
      <c r="I12" s="21">
        <v>0</v>
      </c>
      <c r="J12" s="21">
        <v>0</v>
      </c>
      <c r="K12" s="66"/>
      <c r="L12" s="93"/>
      <c r="M12" s="21">
        <v>0</v>
      </c>
      <c r="N12" s="54"/>
    </row>
    <row r="13" spans="1:14" ht="150" x14ac:dyDescent="0.25">
      <c r="A13" s="62"/>
      <c r="B13" s="258">
        <v>1</v>
      </c>
      <c r="C13" s="258">
        <v>1</v>
      </c>
      <c r="D13" s="262" t="s">
        <v>293</v>
      </c>
      <c r="E13" s="259" t="s">
        <v>294</v>
      </c>
      <c r="F13" s="258">
        <v>200</v>
      </c>
      <c r="G13" s="259" t="s">
        <v>302</v>
      </c>
      <c r="H13" s="62"/>
      <c r="I13" s="21">
        <v>0</v>
      </c>
      <c r="J13" s="21">
        <v>0</v>
      </c>
      <c r="K13" s="66"/>
      <c r="L13" s="93"/>
      <c r="M13" s="21">
        <v>0</v>
      </c>
      <c r="N13" s="54"/>
    </row>
    <row r="14" spans="1:14" ht="56.25" x14ac:dyDescent="0.25">
      <c r="A14" s="62"/>
      <c r="B14" s="258">
        <v>1</v>
      </c>
      <c r="C14" s="258">
        <v>1</v>
      </c>
      <c r="D14" s="262" t="s">
        <v>295</v>
      </c>
      <c r="E14" s="259" t="s">
        <v>219</v>
      </c>
      <c r="F14" s="258">
        <v>250</v>
      </c>
      <c r="G14" s="259" t="s">
        <v>300</v>
      </c>
      <c r="H14" s="62"/>
      <c r="I14" s="21">
        <v>0</v>
      </c>
      <c r="J14" s="21">
        <v>0</v>
      </c>
      <c r="K14" s="66"/>
      <c r="L14" s="93"/>
      <c r="M14" s="21">
        <v>0</v>
      </c>
      <c r="N14" s="54"/>
    </row>
    <row r="15" spans="1:14" ht="75" x14ac:dyDescent="0.25">
      <c r="A15" s="62"/>
      <c r="B15" s="258">
        <v>1</v>
      </c>
      <c r="C15" s="258">
        <v>1</v>
      </c>
      <c r="D15" s="262" t="s">
        <v>296</v>
      </c>
      <c r="E15" s="259" t="s">
        <v>219</v>
      </c>
      <c r="F15" s="258">
        <v>150</v>
      </c>
      <c r="G15" s="259" t="s">
        <v>300</v>
      </c>
      <c r="H15" s="62"/>
      <c r="I15" s="21">
        <v>0</v>
      </c>
      <c r="J15" s="21">
        <v>0</v>
      </c>
      <c r="K15" s="66"/>
      <c r="L15" s="93"/>
      <c r="M15" s="21">
        <v>0</v>
      </c>
      <c r="N15" s="54"/>
    </row>
    <row r="16" spans="1:14" ht="150" x14ac:dyDescent="0.25">
      <c r="A16" s="62"/>
      <c r="B16" s="258">
        <v>1</v>
      </c>
      <c r="C16" s="258">
        <v>1</v>
      </c>
      <c r="D16" s="262" t="s">
        <v>297</v>
      </c>
      <c r="E16" s="259" t="s">
        <v>294</v>
      </c>
      <c r="F16" s="258">
        <v>250</v>
      </c>
      <c r="G16" s="259" t="s">
        <v>302</v>
      </c>
      <c r="H16" s="62"/>
      <c r="I16" s="21">
        <v>0</v>
      </c>
      <c r="J16" s="21">
        <v>0</v>
      </c>
      <c r="K16" s="66"/>
      <c r="L16" s="93"/>
      <c r="M16" s="21">
        <v>0</v>
      </c>
      <c r="N16" s="54"/>
    </row>
    <row r="17" spans="1:14" ht="75" x14ac:dyDescent="0.25">
      <c r="A17" s="269"/>
      <c r="B17" s="301">
        <v>1</v>
      </c>
      <c r="C17" s="301">
        <v>1</v>
      </c>
      <c r="D17" s="305" t="s">
        <v>307</v>
      </c>
      <c r="E17" s="261" t="s">
        <v>55</v>
      </c>
      <c r="F17" s="301">
        <v>306</v>
      </c>
      <c r="G17" s="303" t="s">
        <v>300</v>
      </c>
      <c r="H17" s="62"/>
      <c r="I17" s="21">
        <v>0</v>
      </c>
      <c r="J17" s="21">
        <v>0</v>
      </c>
      <c r="K17" s="66"/>
      <c r="L17" s="93"/>
      <c r="M17" s="21">
        <v>0</v>
      </c>
      <c r="N17" s="54"/>
    </row>
    <row r="18" spans="1:14" ht="131.25" x14ac:dyDescent="0.25">
      <c r="A18" s="261"/>
      <c r="B18" s="301">
        <v>1</v>
      </c>
      <c r="C18" s="301">
        <v>1</v>
      </c>
      <c r="D18" s="305" t="s">
        <v>360</v>
      </c>
      <c r="E18" s="261" t="s">
        <v>54</v>
      </c>
      <c r="F18" s="301">
        <v>100</v>
      </c>
      <c r="G18" s="303" t="s">
        <v>300</v>
      </c>
      <c r="H18" s="62"/>
      <c r="I18" s="21">
        <v>0</v>
      </c>
      <c r="J18" s="21">
        <v>0</v>
      </c>
      <c r="K18" s="66"/>
      <c r="L18" s="93"/>
      <c r="M18" s="21">
        <v>0</v>
      </c>
      <c r="N18" s="54"/>
    </row>
    <row r="19" spans="1:14" ht="93.75" x14ac:dyDescent="0.25">
      <c r="A19" s="261"/>
      <c r="B19" s="301">
        <v>1</v>
      </c>
      <c r="C19" s="301">
        <v>1</v>
      </c>
      <c r="D19" s="305" t="s">
        <v>487</v>
      </c>
      <c r="E19" s="261" t="s">
        <v>55</v>
      </c>
      <c r="F19" s="301">
        <v>842</v>
      </c>
      <c r="G19" s="303" t="s">
        <v>300</v>
      </c>
      <c r="H19" s="62"/>
      <c r="I19" s="21">
        <v>0</v>
      </c>
      <c r="J19" s="21">
        <v>0</v>
      </c>
      <c r="K19" s="66"/>
      <c r="L19" s="93"/>
      <c r="M19" s="21">
        <v>0</v>
      </c>
      <c r="N19" s="54"/>
    </row>
    <row r="20" spans="1:14" ht="56.25" x14ac:dyDescent="0.25">
      <c r="A20" s="261"/>
      <c r="B20" s="301">
        <v>1</v>
      </c>
      <c r="C20" s="301">
        <v>1</v>
      </c>
      <c r="D20" s="305" t="s">
        <v>316</v>
      </c>
      <c r="E20" s="261" t="s">
        <v>55</v>
      </c>
      <c r="F20" s="301">
        <v>200</v>
      </c>
      <c r="G20" s="303" t="s">
        <v>300</v>
      </c>
      <c r="H20" s="62"/>
      <c r="I20" s="21">
        <v>0</v>
      </c>
      <c r="J20" s="21">
        <v>0</v>
      </c>
      <c r="K20" s="66"/>
      <c r="L20" s="93"/>
      <c r="M20" s="21">
        <v>0</v>
      </c>
      <c r="N20" s="54"/>
    </row>
    <row r="21" spans="1:14" ht="56.25" x14ac:dyDescent="0.25">
      <c r="A21" s="261"/>
      <c r="B21" s="301">
        <v>1</v>
      </c>
      <c r="C21" s="301">
        <v>1</v>
      </c>
      <c r="D21" s="305" t="s">
        <v>317</v>
      </c>
      <c r="E21" s="261" t="s">
        <v>55</v>
      </c>
      <c r="F21" s="301">
        <v>976</v>
      </c>
      <c r="G21" s="303" t="s">
        <v>300</v>
      </c>
      <c r="H21" s="62"/>
      <c r="I21" s="21">
        <v>0</v>
      </c>
      <c r="J21" s="21">
        <v>0</v>
      </c>
      <c r="K21" s="66"/>
      <c r="L21" s="93"/>
      <c r="M21" s="21">
        <v>0</v>
      </c>
      <c r="N21" s="54"/>
    </row>
    <row r="22" spans="1:14" ht="75" x14ac:dyDescent="0.25">
      <c r="A22" s="261"/>
      <c r="B22" s="260">
        <v>1</v>
      </c>
      <c r="C22" s="260">
        <v>1</v>
      </c>
      <c r="D22" s="323" t="s">
        <v>318</v>
      </c>
      <c r="E22" s="273" t="s">
        <v>54</v>
      </c>
      <c r="F22" s="260">
        <v>800</v>
      </c>
      <c r="G22" s="303" t="s">
        <v>300</v>
      </c>
      <c r="H22" s="62"/>
      <c r="I22" s="21">
        <v>0</v>
      </c>
      <c r="J22" s="21">
        <v>0</v>
      </c>
      <c r="K22" s="66"/>
      <c r="L22" s="93"/>
      <c r="M22" s="21">
        <v>0</v>
      </c>
      <c r="N22" s="54"/>
    </row>
    <row r="23" spans="1:14" ht="75" x14ac:dyDescent="0.25">
      <c r="A23" s="261"/>
      <c r="B23" s="268">
        <v>1</v>
      </c>
      <c r="C23" s="268">
        <v>1</v>
      </c>
      <c r="D23" s="266" t="s">
        <v>469</v>
      </c>
      <c r="E23" s="267" t="s">
        <v>361</v>
      </c>
      <c r="F23" s="268">
        <v>82</v>
      </c>
      <c r="G23" s="267" t="s">
        <v>299</v>
      </c>
      <c r="H23" s="62"/>
      <c r="I23" s="21">
        <v>0</v>
      </c>
      <c r="J23" s="21">
        <v>0</v>
      </c>
      <c r="K23" s="66"/>
      <c r="L23" s="93"/>
      <c r="M23" s="21">
        <v>0</v>
      </c>
      <c r="N23" s="54"/>
    </row>
    <row r="24" spans="1:14" ht="56.25" x14ac:dyDescent="0.25">
      <c r="A24" s="261"/>
      <c r="B24" s="301">
        <v>1</v>
      </c>
      <c r="C24" s="301">
        <v>1</v>
      </c>
      <c r="D24" s="305" t="s">
        <v>363</v>
      </c>
      <c r="E24" s="324" t="s">
        <v>219</v>
      </c>
      <c r="F24" s="301">
        <v>44</v>
      </c>
      <c r="G24" s="303" t="s">
        <v>286</v>
      </c>
      <c r="H24" s="62"/>
      <c r="I24" s="21">
        <v>0</v>
      </c>
      <c r="J24" s="21">
        <v>0</v>
      </c>
      <c r="K24" s="66"/>
      <c r="L24" s="93"/>
      <c r="M24" s="21">
        <v>0</v>
      </c>
      <c r="N24" s="54"/>
    </row>
    <row r="25" spans="1:14" ht="56.25" x14ac:dyDescent="0.25">
      <c r="A25" s="261"/>
      <c r="B25" s="301">
        <v>1</v>
      </c>
      <c r="C25" s="301">
        <v>1</v>
      </c>
      <c r="D25" s="305" t="s">
        <v>362</v>
      </c>
      <c r="E25" s="303" t="s">
        <v>219</v>
      </c>
      <c r="F25" s="301">
        <v>43</v>
      </c>
      <c r="G25" s="303" t="s">
        <v>301</v>
      </c>
      <c r="H25" s="62"/>
      <c r="I25" s="21">
        <v>0</v>
      </c>
      <c r="J25" s="21">
        <v>0</v>
      </c>
      <c r="K25" s="66"/>
      <c r="L25" s="93"/>
      <c r="M25" s="21">
        <v>0</v>
      </c>
      <c r="N25" s="54"/>
    </row>
    <row r="26" spans="1:14" ht="75" x14ac:dyDescent="0.25">
      <c r="A26" s="261"/>
      <c r="B26" s="301">
        <v>1</v>
      </c>
      <c r="C26" s="301">
        <v>1</v>
      </c>
      <c r="D26" s="305" t="s">
        <v>364</v>
      </c>
      <c r="E26" s="303" t="s">
        <v>219</v>
      </c>
      <c r="F26" s="301">
        <v>50</v>
      </c>
      <c r="G26" s="303" t="s">
        <v>300</v>
      </c>
      <c r="H26" s="62"/>
      <c r="I26" s="21">
        <v>0</v>
      </c>
      <c r="J26" s="21">
        <v>0</v>
      </c>
      <c r="K26" s="66"/>
      <c r="L26" s="93"/>
      <c r="M26" s="21">
        <v>0</v>
      </c>
      <c r="N26" s="54"/>
    </row>
    <row r="27" spans="1:14" ht="75" x14ac:dyDescent="0.25">
      <c r="A27" s="261"/>
      <c r="B27" s="301">
        <v>1</v>
      </c>
      <c r="C27" s="301">
        <v>1</v>
      </c>
      <c r="D27" s="305" t="s">
        <v>365</v>
      </c>
      <c r="E27" s="303" t="s">
        <v>219</v>
      </c>
      <c r="F27" s="301">
        <v>15</v>
      </c>
      <c r="G27" s="303" t="s">
        <v>366</v>
      </c>
      <c r="H27" s="62"/>
      <c r="I27" s="21">
        <v>0</v>
      </c>
      <c r="J27" s="21">
        <v>0</v>
      </c>
      <c r="K27" s="66"/>
      <c r="L27" s="93"/>
      <c r="M27" s="21">
        <v>0</v>
      </c>
      <c r="N27" s="54"/>
    </row>
    <row r="28" spans="1:14" ht="75" x14ac:dyDescent="0.25">
      <c r="A28" s="261"/>
      <c r="B28" s="301">
        <v>1</v>
      </c>
      <c r="C28" s="301">
        <v>1</v>
      </c>
      <c r="D28" s="305" t="s">
        <v>367</v>
      </c>
      <c r="E28" s="303" t="s">
        <v>219</v>
      </c>
      <c r="F28" s="301">
        <v>58</v>
      </c>
      <c r="G28" s="303" t="s">
        <v>299</v>
      </c>
      <c r="H28" s="62"/>
      <c r="I28" s="21">
        <v>0</v>
      </c>
      <c r="J28" s="21">
        <v>0</v>
      </c>
      <c r="K28" s="66"/>
      <c r="L28" s="93"/>
      <c r="M28" s="21">
        <v>0</v>
      </c>
      <c r="N28" s="54"/>
    </row>
    <row r="29" spans="1:14" ht="18.75" x14ac:dyDescent="0.25">
      <c r="A29" s="261"/>
      <c r="B29" s="258">
        <v>0</v>
      </c>
      <c r="C29" s="258">
        <v>0</v>
      </c>
      <c r="D29" s="162"/>
      <c r="E29" s="261"/>
      <c r="F29" s="258">
        <v>0</v>
      </c>
      <c r="G29" s="303"/>
      <c r="H29" s="62"/>
      <c r="I29" s="21">
        <v>0</v>
      </c>
      <c r="J29" s="21">
        <v>0</v>
      </c>
      <c r="K29" s="66"/>
      <c r="L29" s="93"/>
      <c r="M29" s="21">
        <v>0</v>
      </c>
      <c r="N29" s="54"/>
    </row>
    <row r="30" spans="1:14" ht="18.75" x14ac:dyDescent="0.25">
      <c r="A30" s="261"/>
      <c r="B30" s="301">
        <v>0</v>
      </c>
      <c r="C30" s="301">
        <v>0</v>
      </c>
      <c r="D30" s="162"/>
      <c r="E30" s="261"/>
      <c r="F30" s="301">
        <v>0</v>
      </c>
      <c r="G30" s="303"/>
      <c r="H30" s="62"/>
      <c r="I30" s="21">
        <v>0</v>
      </c>
      <c r="J30" s="21">
        <v>0</v>
      </c>
      <c r="K30" s="66"/>
      <c r="L30" s="93"/>
      <c r="M30" s="21">
        <v>0</v>
      </c>
      <c r="N30" s="54"/>
    </row>
    <row r="31" spans="1:14" ht="18.75" x14ac:dyDescent="0.25">
      <c r="A31" s="261"/>
      <c r="B31" s="301">
        <v>0</v>
      </c>
      <c r="C31" s="301">
        <v>0</v>
      </c>
      <c r="D31" s="162"/>
      <c r="E31" s="272"/>
      <c r="F31" s="301">
        <v>0</v>
      </c>
      <c r="G31" s="303"/>
      <c r="H31" s="62"/>
      <c r="I31" s="21">
        <v>0</v>
      </c>
      <c r="J31" s="21">
        <v>0</v>
      </c>
      <c r="K31" s="66"/>
      <c r="L31" s="93"/>
      <c r="M31" s="21">
        <v>0</v>
      </c>
      <c r="N31" s="54"/>
    </row>
    <row r="32" spans="1:14" ht="18.75" x14ac:dyDescent="0.25">
      <c r="A32" s="261"/>
      <c r="B32" s="301">
        <v>0</v>
      </c>
      <c r="C32" s="301">
        <v>0</v>
      </c>
      <c r="D32" s="162"/>
      <c r="E32" s="272"/>
      <c r="F32" s="301">
        <v>0</v>
      </c>
      <c r="G32" s="303"/>
      <c r="H32" s="62"/>
      <c r="I32" s="21">
        <v>0</v>
      </c>
      <c r="J32" s="21">
        <v>0</v>
      </c>
      <c r="K32" s="66"/>
      <c r="L32" s="93"/>
      <c r="M32" s="21">
        <v>0</v>
      </c>
      <c r="N32" s="54"/>
    </row>
    <row r="33" spans="1:14" ht="18.75" x14ac:dyDescent="0.25">
      <c r="A33" s="261"/>
      <c r="B33" s="301">
        <v>0</v>
      </c>
      <c r="C33" s="301">
        <v>0</v>
      </c>
      <c r="D33" s="162"/>
      <c r="E33" s="261"/>
      <c r="F33" s="301">
        <v>0</v>
      </c>
      <c r="G33" s="303"/>
      <c r="H33" s="62"/>
      <c r="I33" s="21">
        <v>0</v>
      </c>
      <c r="J33" s="21">
        <v>0</v>
      </c>
      <c r="K33" s="66"/>
      <c r="L33" s="93"/>
      <c r="M33" s="21">
        <v>0</v>
      </c>
      <c r="N33" s="54"/>
    </row>
    <row r="34" spans="1:14" ht="18.75" x14ac:dyDescent="0.25">
      <c r="A34" s="261"/>
      <c r="B34" s="301">
        <v>0</v>
      </c>
      <c r="C34" s="301">
        <v>0</v>
      </c>
      <c r="D34" s="262"/>
      <c r="E34" s="261"/>
      <c r="F34" s="301">
        <v>0</v>
      </c>
      <c r="G34" s="303"/>
      <c r="H34" s="62"/>
      <c r="I34" s="21">
        <v>0</v>
      </c>
      <c r="J34" s="21">
        <v>0</v>
      </c>
      <c r="K34" s="66"/>
      <c r="L34" s="93"/>
      <c r="M34" s="21">
        <v>0</v>
      </c>
      <c r="N34" s="54"/>
    </row>
    <row r="35" spans="1:14" ht="18.75" x14ac:dyDescent="0.25">
      <c r="A35" s="261"/>
      <c r="B35" s="301">
        <v>0</v>
      </c>
      <c r="C35" s="301">
        <v>0</v>
      </c>
      <c r="D35" s="323"/>
      <c r="E35" s="273"/>
      <c r="F35" s="301">
        <v>0</v>
      </c>
      <c r="G35" s="303"/>
      <c r="H35" s="62"/>
      <c r="I35" s="21">
        <v>0</v>
      </c>
      <c r="J35" s="21">
        <v>0</v>
      </c>
      <c r="K35" s="66"/>
      <c r="L35" s="93"/>
      <c r="M35" s="21">
        <v>0</v>
      </c>
      <c r="N35" s="54"/>
    </row>
    <row r="36" spans="1:14" ht="18.75" x14ac:dyDescent="0.25">
      <c r="A36" s="62"/>
      <c r="B36" s="301">
        <v>0</v>
      </c>
      <c r="C36" s="301">
        <v>0</v>
      </c>
      <c r="D36" s="323"/>
      <c r="E36" s="273"/>
      <c r="F36" s="301">
        <v>0</v>
      </c>
      <c r="G36" s="303"/>
      <c r="H36" s="62"/>
      <c r="I36" s="21">
        <v>0</v>
      </c>
      <c r="J36" s="21">
        <v>0</v>
      </c>
      <c r="K36" s="66"/>
      <c r="L36" s="93"/>
      <c r="M36" s="21">
        <v>0</v>
      </c>
      <c r="N36" s="54"/>
    </row>
    <row r="37" spans="1:14" ht="18.75" x14ac:dyDescent="0.25">
      <c r="A37" s="62"/>
      <c r="B37" s="301">
        <v>0</v>
      </c>
      <c r="C37" s="301">
        <v>0</v>
      </c>
      <c r="D37" s="323"/>
      <c r="E37" s="261"/>
      <c r="F37" s="301">
        <v>0</v>
      </c>
      <c r="G37" s="303"/>
      <c r="H37" s="62"/>
      <c r="I37" s="21">
        <v>0</v>
      </c>
      <c r="J37" s="21">
        <v>0</v>
      </c>
      <c r="K37" s="66"/>
      <c r="L37" s="93"/>
      <c r="M37" s="21">
        <v>0</v>
      </c>
      <c r="N37" s="54"/>
    </row>
    <row r="38" spans="1:14" ht="18.75" x14ac:dyDescent="0.25">
      <c r="A38" s="62"/>
      <c r="B38" s="301">
        <v>0</v>
      </c>
      <c r="C38" s="301">
        <v>0</v>
      </c>
      <c r="D38" s="323"/>
      <c r="E38" s="261"/>
      <c r="F38" s="301">
        <v>0</v>
      </c>
      <c r="G38" s="303"/>
      <c r="H38" s="62"/>
      <c r="I38" s="21">
        <v>0</v>
      </c>
      <c r="J38" s="21">
        <v>0</v>
      </c>
      <c r="K38" s="66"/>
      <c r="L38" s="93"/>
      <c r="M38" s="21">
        <v>0</v>
      </c>
      <c r="N38" s="54"/>
    </row>
    <row r="39" spans="1:14" ht="18.75" x14ac:dyDescent="0.25">
      <c r="A39" s="62"/>
      <c r="B39" s="301">
        <v>0</v>
      </c>
      <c r="C39" s="301">
        <v>0</v>
      </c>
      <c r="D39" s="323"/>
      <c r="E39" s="261"/>
      <c r="F39" s="301">
        <v>0</v>
      </c>
      <c r="G39" s="303"/>
      <c r="H39" s="62"/>
      <c r="I39" s="21">
        <v>0</v>
      </c>
      <c r="J39" s="21">
        <v>0</v>
      </c>
      <c r="K39" s="66"/>
      <c r="L39" s="93"/>
      <c r="M39" s="21">
        <v>0</v>
      </c>
      <c r="N39" s="54"/>
    </row>
    <row r="40" spans="1:14" ht="18.75" x14ac:dyDescent="0.25">
      <c r="A40" s="62"/>
      <c r="B40" s="301">
        <v>0</v>
      </c>
      <c r="C40" s="301">
        <v>0</v>
      </c>
      <c r="D40" s="323"/>
      <c r="E40" s="261"/>
      <c r="F40" s="301">
        <v>0</v>
      </c>
      <c r="G40" s="303"/>
      <c r="H40" s="62"/>
      <c r="I40" s="21">
        <v>0</v>
      </c>
      <c r="J40" s="21">
        <v>0</v>
      </c>
      <c r="K40" s="66"/>
      <c r="L40" s="93"/>
      <c r="M40" s="21">
        <v>0</v>
      </c>
      <c r="N40" s="54"/>
    </row>
    <row r="41" spans="1:14" ht="18.75" x14ac:dyDescent="0.25">
      <c r="A41" s="62"/>
      <c r="B41" s="301">
        <v>0</v>
      </c>
      <c r="C41" s="301">
        <v>0</v>
      </c>
      <c r="D41" s="305"/>
      <c r="E41" s="261"/>
      <c r="F41" s="301">
        <v>0</v>
      </c>
      <c r="G41" s="303"/>
      <c r="H41" s="62"/>
      <c r="I41" s="21">
        <v>0</v>
      </c>
      <c r="J41" s="21">
        <v>0</v>
      </c>
      <c r="K41" s="66"/>
      <c r="L41" s="93"/>
      <c r="M41" s="21">
        <v>0</v>
      </c>
      <c r="N41" s="54"/>
    </row>
    <row r="42" spans="1:14" ht="18.75" x14ac:dyDescent="0.25">
      <c r="A42" s="62"/>
      <c r="B42" s="301">
        <v>0</v>
      </c>
      <c r="C42" s="301">
        <v>0</v>
      </c>
      <c r="D42" s="305"/>
      <c r="E42" s="261"/>
      <c r="F42" s="301">
        <v>0</v>
      </c>
      <c r="G42" s="303"/>
      <c r="H42" s="62"/>
      <c r="I42" s="21">
        <v>0</v>
      </c>
      <c r="J42" s="21">
        <v>0</v>
      </c>
      <c r="K42" s="66"/>
      <c r="L42" s="93"/>
      <c r="M42" s="21">
        <v>0</v>
      </c>
      <c r="N42" s="54"/>
    </row>
    <row r="43" spans="1:14" ht="18.75" x14ac:dyDescent="0.25">
      <c r="A43" s="62"/>
      <c r="B43" s="301">
        <v>0</v>
      </c>
      <c r="C43" s="301">
        <v>0</v>
      </c>
      <c r="D43" s="305"/>
      <c r="E43" s="261"/>
      <c r="F43" s="301">
        <v>0</v>
      </c>
      <c r="G43" s="303"/>
      <c r="H43" s="62"/>
      <c r="I43" s="21">
        <v>0</v>
      </c>
      <c r="J43" s="21">
        <v>0</v>
      </c>
      <c r="K43" s="66"/>
      <c r="L43" s="93"/>
      <c r="M43" s="21">
        <v>0</v>
      </c>
      <c r="N43" s="54"/>
    </row>
    <row r="44" spans="1:14" ht="18.75" x14ac:dyDescent="0.25">
      <c r="A44" s="62"/>
      <c r="B44" s="301">
        <v>0</v>
      </c>
      <c r="C44" s="301">
        <v>0</v>
      </c>
      <c r="D44" s="305"/>
      <c r="E44" s="261"/>
      <c r="F44" s="301">
        <v>0</v>
      </c>
      <c r="G44" s="303"/>
      <c r="H44" s="62"/>
      <c r="I44" s="21">
        <v>0</v>
      </c>
      <c r="J44" s="21">
        <v>0</v>
      </c>
      <c r="K44" s="66"/>
      <c r="L44" s="93"/>
      <c r="M44" s="21">
        <v>0</v>
      </c>
      <c r="N44" s="54"/>
    </row>
    <row r="45" spans="1:14" ht="18.75" x14ac:dyDescent="0.25">
      <c r="A45" s="62"/>
      <c r="B45" s="301">
        <v>0</v>
      </c>
      <c r="C45" s="301">
        <v>0</v>
      </c>
      <c r="D45" s="305"/>
      <c r="E45" s="261"/>
      <c r="F45" s="301">
        <v>0</v>
      </c>
      <c r="G45" s="303"/>
      <c r="H45" s="62"/>
      <c r="I45" s="21">
        <v>0</v>
      </c>
      <c r="J45" s="21">
        <v>0</v>
      </c>
      <c r="K45" s="66"/>
      <c r="L45" s="93"/>
      <c r="M45" s="21">
        <v>0</v>
      </c>
      <c r="N45" s="54"/>
    </row>
    <row r="46" spans="1:14" ht="18.75" x14ac:dyDescent="0.25">
      <c r="A46" s="62"/>
      <c r="B46" s="301">
        <v>0</v>
      </c>
      <c r="C46" s="301">
        <v>0</v>
      </c>
      <c r="D46" s="266"/>
      <c r="E46" s="267"/>
      <c r="F46" s="301">
        <v>0</v>
      </c>
      <c r="G46" s="267"/>
      <c r="H46" s="62"/>
      <c r="I46" s="21">
        <v>0</v>
      </c>
      <c r="J46" s="21">
        <v>0</v>
      </c>
      <c r="K46" s="66"/>
      <c r="L46" s="93"/>
      <c r="M46" s="21">
        <v>0</v>
      </c>
      <c r="N46" s="54"/>
    </row>
    <row r="47" spans="1:14" ht="18.75" x14ac:dyDescent="0.25">
      <c r="A47" s="62"/>
      <c r="B47" s="301">
        <v>0</v>
      </c>
      <c r="C47" s="301">
        <v>0</v>
      </c>
      <c r="D47" s="305"/>
      <c r="E47" s="324"/>
      <c r="F47" s="301">
        <v>0</v>
      </c>
      <c r="G47" s="303"/>
      <c r="H47" s="62"/>
      <c r="I47" s="21">
        <v>0</v>
      </c>
      <c r="J47" s="21">
        <v>0</v>
      </c>
      <c r="K47" s="66"/>
      <c r="L47" s="93"/>
      <c r="M47" s="21">
        <v>0</v>
      </c>
      <c r="N47" s="54"/>
    </row>
    <row r="48" spans="1:14" ht="18.75" x14ac:dyDescent="0.25">
      <c r="A48" s="62"/>
      <c r="B48" s="301">
        <v>0</v>
      </c>
      <c r="C48" s="301">
        <v>0</v>
      </c>
      <c r="D48" s="305"/>
      <c r="E48" s="303"/>
      <c r="F48" s="301">
        <v>0</v>
      </c>
      <c r="G48" s="303"/>
      <c r="H48" s="62"/>
      <c r="I48" s="21">
        <v>0</v>
      </c>
      <c r="J48" s="21">
        <v>0</v>
      </c>
      <c r="K48" s="66"/>
      <c r="L48" s="93"/>
      <c r="M48" s="21">
        <v>0</v>
      </c>
      <c r="N48" s="54"/>
    </row>
    <row r="49" spans="1:14" ht="18.75" x14ac:dyDescent="0.25">
      <c r="A49" s="62"/>
      <c r="B49" s="301">
        <v>0</v>
      </c>
      <c r="C49" s="301">
        <v>0</v>
      </c>
      <c r="D49" s="305"/>
      <c r="E49" s="303"/>
      <c r="F49" s="301">
        <v>0</v>
      </c>
      <c r="G49" s="303"/>
      <c r="H49" s="62"/>
      <c r="I49" s="21">
        <v>0</v>
      </c>
      <c r="J49" s="21">
        <v>0</v>
      </c>
      <c r="K49" s="66"/>
      <c r="L49" s="93"/>
      <c r="M49" s="21">
        <v>0</v>
      </c>
      <c r="N49" s="54"/>
    </row>
    <row r="50" spans="1:14" ht="18.75" x14ac:dyDescent="0.25">
      <c r="A50" s="62"/>
      <c r="B50" s="301">
        <v>0</v>
      </c>
      <c r="C50" s="301">
        <v>0</v>
      </c>
      <c r="D50" s="305"/>
      <c r="E50" s="303"/>
      <c r="F50" s="301">
        <v>0</v>
      </c>
      <c r="G50" s="303"/>
      <c r="H50" s="62"/>
      <c r="I50" s="21">
        <v>0</v>
      </c>
      <c r="J50" s="21">
        <v>0</v>
      </c>
      <c r="K50" s="66"/>
      <c r="L50" s="93"/>
      <c r="M50" s="21">
        <v>0</v>
      </c>
      <c r="N50" s="54"/>
    </row>
    <row r="51" spans="1:14" ht="18.75" x14ac:dyDescent="0.25">
      <c r="A51" s="62"/>
      <c r="B51" s="301">
        <v>0</v>
      </c>
      <c r="C51" s="301">
        <v>0</v>
      </c>
      <c r="D51" s="305"/>
      <c r="E51" s="303"/>
      <c r="F51" s="301">
        <v>0</v>
      </c>
      <c r="G51" s="303"/>
      <c r="H51" s="62"/>
      <c r="I51" s="21">
        <v>0</v>
      </c>
      <c r="J51" s="21">
        <v>0</v>
      </c>
      <c r="K51" s="66"/>
      <c r="L51" s="93"/>
      <c r="M51" s="21">
        <v>0</v>
      </c>
      <c r="N51" s="54"/>
    </row>
    <row r="52" spans="1:14" ht="18.75" x14ac:dyDescent="0.25">
      <c r="A52" s="62"/>
      <c r="B52" s="301">
        <v>0</v>
      </c>
      <c r="C52" s="301">
        <v>0</v>
      </c>
      <c r="D52" s="305"/>
      <c r="E52" s="303"/>
      <c r="F52" s="301">
        <v>0</v>
      </c>
      <c r="G52" s="303"/>
      <c r="H52" s="62"/>
      <c r="I52" s="21">
        <v>0</v>
      </c>
      <c r="J52" s="21">
        <v>0</v>
      </c>
      <c r="K52" s="66"/>
      <c r="L52" s="93"/>
      <c r="M52" s="21">
        <v>0</v>
      </c>
      <c r="N52" s="54"/>
    </row>
    <row r="53" spans="1:14" ht="18.75" x14ac:dyDescent="0.25">
      <c r="A53" s="62"/>
      <c r="B53" s="301">
        <v>0</v>
      </c>
      <c r="C53" s="301">
        <v>0</v>
      </c>
      <c r="D53" s="305"/>
      <c r="E53" s="303"/>
      <c r="F53" s="301">
        <v>0</v>
      </c>
      <c r="G53" s="303"/>
      <c r="H53" s="62"/>
      <c r="I53" s="21">
        <v>0</v>
      </c>
      <c r="J53" s="21">
        <v>0</v>
      </c>
      <c r="K53" s="66"/>
      <c r="L53" s="93"/>
      <c r="M53" s="21">
        <v>0</v>
      </c>
      <c r="N53" s="54"/>
    </row>
    <row r="54" spans="1:14" ht="18.75" x14ac:dyDescent="0.25">
      <c r="A54" s="62"/>
      <c r="B54" s="301">
        <v>0</v>
      </c>
      <c r="C54" s="301">
        <v>0</v>
      </c>
      <c r="D54" s="305"/>
      <c r="E54" s="303"/>
      <c r="F54" s="301">
        <v>0</v>
      </c>
      <c r="G54" s="303"/>
      <c r="H54" s="62"/>
      <c r="I54" s="21">
        <v>0</v>
      </c>
      <c r="J54" s="21">
        <v>0</v>
      </c>
      <c r="K54" s="66"/>
      <c r="L54" s="93"/>
      <c r="M54" s="21">
        <v>0</v>
      </c>
      <c r="N54" s="54"/>
    </row>
    <row r="55" spans="1:14" ht="18.75" x14ac:dyDescent="0.25">
      <c r="A55" s="62"/>
      <c r="B55" s="21">
        <v>0</v>
      </c>
      <c r="C55" s="21">
        <v>0</v>
      </c>
      <c r="D55" s="66"/>
      <c r="E55" s="93"/>
      <c r="F55" s="301">
        <v>0</v>
      </c>
      <c r="G55" s="54"/>
      <c r="H55" s="62"/>
      <c r="I55" s="21">
        <v>0</v>
      </c>
      <c r="J55" s="21">
        <v>0</v>
      </c>
      <c r="K55" s="66"/>
      <c r="L55" s="93"/>
      <c r="M55" s="21">
        <v>0</v>
      </c>
      <c r="N55" s="54"/>
    </row>
    <row r="56" spans="1:14" ht="18.75" x14ac:dyDescent="0.25">
      <c r="A56" s="62"/>
      <c r="B56" s="21">
        <v>0</v>
      </c>
      <c r="C56" s="21">
        <v>0</v>
      </c>
      <c r="D56" s="66"/>
      <c r="E56" s="93"/>
      <c r="F56" s="21">
        <v>0</v>
      </c>
      <c r="G56" s="54"/>
      <c r="H56" s="62"/>
      <c r="I56" s="21">
        <v>0</v>
      </c>
      <c r="J56" s="21">
        <v>0</v>
      </c>
      <c r="K56" s="66"/>
      <c r="L56" s="93"/>
      <c r="M56" s="21">
        <v>0</v>
      </c>
      <c r="N56" s="54"/>
    </row>
    <row r="57" spans="1:14" ht="18.75" x14ac:dyDescent="0.25">
      <c r="A57" s="62"/>
      <c r="B57" s="21">
        <v>0</v>
      </c>
      <c r="C57" s="21">
        <v>0</v>
      </c>
      <c r="D57" s="66"/>
      <c r="E57" s="93"/>
      <c r="F57" s="21">
        <v>0</v>
      </c>
      <c r="G57" s="54"/>
      <c r="H57" s="62"/>
      <c r="I57" s="21">
        <v>0</v>
      </c>
      <c r="J57" s="21">
        <v>0</v>
      </c>
      <c r="K57" s="66"/>
      <c r="L57" s="93"/>
      <c r="M57" s="21">
        <v>0</v>
      </c>
      <c r="N57" s="54"/>
    </row>
    <row r="58" spans="1:14" ht="18.75" x14ac:dyDescent="0.25">
      <c r="A58" s="62"/>
      <c r="B58" s="21">
        <v>0</v>
      </c>
      <c r="C58" s="21">
        <v>0</v>
      </c>
      <c r="D58" s="66"/>
      <c r="E58" s="93"/>
      <c r="F58" s="21">
        <v>0</v>
      </c>
      <c r="G58" s="54"/>
      <c r="H58" s="62"/>
      <c r="I58" s="21">
        <v>0</v>
      </c>
      <c r="J58" s="21">
        <v>0</v>
      </c>
      <c r="K58" s="66"/>
      <c r="L58" s="93"/>
      <c r="M58" s="21">
        <v>0</v>
      </c>
      <c r="N58" s="54"/>
    </row>
    <row r="59" spans="1:14" ht="18.75" x14ac:dyDescent="0.25">
      <c r="A59" s="62"/>
      <c r="B59" s="21">
        <v>0</v>
      </c>
      <c r="C59" s="21">
        <v>0</v>
      </c>
      <c r="D59" s="66"/>
      <c r="E59" s="93"/>
      <c r="F59" s="21">
        <v>0</v>
      </c>
      <c r="G59" s="54"/>
      <c r="H59" s="62"/>
      <c r="I59" s="21">
        <v>0</v>
      </c>
      <c r="J59" s="21">
        <v>0</v>
      </c>
      <c r="K59" s="66"/>
      <c r="L59" s="93"/>
      <c r="M59" s="21">
        <v>0</v>
      </c>
      <c r="N59" s="54"/>
    </row>
    <row r="60" spans="1:14" ht="18.75" x14ac:dyDescent="0.25">
      <c r="A60" s="62"/>
      <c r="B60" s="21">
        <v>0</v>
      </c>
      <c r="C60" s="21">
        <v>0</v>
      </c>
      <c r="D60" s="66"/>
      <c r="E60" s="93"/>
      <c r="F60" s="21">
        <v>0</v>
      </c>
      <c r="G60" s="54"/>
      <c r="H60" s="62"/>
      <c r="I60" s="21">
        <v>0</v>
      </c>
      <c r="J60" s="21">
        <v>0</v>
      </c>
      <c r="K60" s="66"/>
      <c r="L60" s="93"/>
      <c r="M60" s="21">
        <v>0</v>
      </c>
      <c r="N60" s="54"/>
    </row>
    <row r="61" spans="1:14" ht="18.75" x14ac:dyDescent="0.25">
      <c r="A61" s="62"/>
      <c r="B61" s="21">
        <v>0</v>
      </c>
      <c r="C61" s="21">
        <v>0</v>
      </c>
      <c r="D61" s="66"/>
      <c r="E61" s="93"/>
      <c r="F61" s="21">
        <v>0</v>
      </c>
      <c r="G61" s="54"/>
      <c r="H61" s="62"/>
      <c r="I61" s="21">
        <v>0</v>
      </c>
      <c r="J61" s="21">
        <v>0</v>
      </c>
      <c r="K61" s="66"/>
      <c r="L61" s="93"/>
      <c r="M61" s="21">
        <v>0</v>
      </c>
      <c r="N61" s="54"/>
    </row>
    <row r="62" spans="1:14" ht="18.75" x14ac:dyDescent="0.25">
      <c r="A62" s="62"/>
      <c r="B62" s="21">
        <v>0</v>
      </c>
      <c r="C62" s="21">
        <v>0</v>
      </c>
      <c r="D62" s="66"/>
      <c r="E62" s="93"/>
      <c r="F62" s="21">
        <v>0</v>
      </c>
      <c r="G62" s="54"/>
      <c r="H62" s="62"/>
      <c r="I62" s="21">
        <v>0</v>
      </c>
      <c r="J62" s="21">
        <v>0</v>
      </c>
      <c r="K62" s="66"/>
      <c r="L62" s="93"/>
      <c r="M62" s="21">
        <v>0</v>
      </c>
      <c r="N62" s="54"/>
    </row>
    <row r="63" spans="1:14" ht="18.75" x14ac:dyDescent="0.25">
      <c r="A63" s="62"/>
      <c r="B63" s="21">
        <v>0</v>
      </c>
      <c r="C63" s="21">
        <v>0</v>
      </c>
      <c r="D63" s="66"/>
      <c r="E63" s="93"/>
      <c r="F63" s="21">
        <v>0</v>
      </c>
      <c r="G63" s="54"/>
      <c r="H63" s="62"/>
      <c r="I63" s="21">
        <v>0</v>
      </c>
      <c r="J63" s="21">
        <v>0</v>
      </c>
      <c r="K63" s="66"/>
      <c r="L63" s="93"/>
      <c r="M63" s="21">
        <v>0</v>
      </c>
      <c r="N63" s="54"/>
    </row>
    <row r="64" spans="1:14" ht="18.75" x14ac:dyDescent="0.25">
      <c r="A64" s="62"/>
      <c r="B64" s="21">
        <v>0</v>
      </c>
      <c r="C64" s="21">
        <v>0</v>
      </c>
      <c r="D64" s="66"/>
      <c r="E64" s="93"/>
      <c r="F64" s="21">
        <v>0</v>
      </c>
      <c r="G64" s="54"/>
      <c r="H64" s="62"/>
      <c r="I64" s="21">
        <v>0</v>
      </c>
      <c r="J64" s="21">
        <v>0</v>
      </c>
      <c r="K64" s="66"/>
      <c r="L64" s="93"/>
      <c r="M64" s="21">
        <v>0</v>
      </c>
      <c r="N64" s="54"/>
    </row>
    <row r="65" spans="1:14" ht="18.75" x14ac:dyDescent="0.25">
      <c r="A65" s="62"/>
      <c r="B65" s="21">
        <v>0</v>
      </c>
      <c r="C65" s="21">
        <v>0</v>
      </c>
      <c r="D65" s="66"/>
      <c r="E65" s="93"/>
      <c r="F65" s="21">
        <v>0</v>
      </c>
      <c r="G65" s="54"/>
      <c r="H65" s="62"/>
      <c r="I65" s="21">
        <v>0</v>
      </c>
      <c r="J65" s="21">
        <v>0</v>
      </c>
      <c r="K65" s="66"/>
      <c r="L65" s="93"/>
      <c r="M65" s="21">
        <v>0</v>
      </c>
      <c r="N65" s="54"/>
    </row>
    <row r="66" spans="1:14" ht="18.75" x14ac:dyDescent="0.25">
      <c r="A66" s="62"/>
      <c r="B66" s="21">
        <v>0</v>
      </c>
      <c r="C66" s="21">
        <v>0</v>
      </c>
      <c r="D66" s="66"/>
      <c r="E66" s="93"/>
      <c r="F66" s="21">
        <v>0</v>
      </c>
      <c r="G66" s="54"/>
      <c r="H66" s="62"/>
      <c r="I66" s="21">
        <v>0</v>
      </c>
      <c r="J66" s="21">
        <v>0</v>
      </c>
      <c r="K66" s="66"/>
      <c r="L66" s="93"/>
      <c r="M66" s="21">
        <v>0</v>
      </c>
      <c r="N66" s="54"/>
    </row>
    <row r="67" spans="1:14" ht="18.75" x14ac:dyDescent="0.25">
      <c r="A67" s="62"/>
      <c r="B67" s="21">
        <v>0</v>
      </c>
      <c r="C67" s="21">
        <v>0</v>
      </c>
      <c r="D67" s="66"/>
      <c r="E67" s="93"/>
      <c r="F67" s="21">
        <v>0</v>
      </c>
      <c r="G67" s="54"/>
      <c r="H67" s="62"/>
      <c r="I67" s="21">
        <v>0</v>
      </c>
      <c r="J67" s="21">
        <v>0</v>
      </c>
      <c r="K67" s="66"/>
      <c r="L67" s="93"/>
      <c r="M67" s="21">
        <v>0</v>
      </c>
      <c r="N67" s="54"/>
    </row>
    <row r="68" spans="1:14" ht="18.75" x14ac:dyDescent="0.25">
      <c r="A68" s="62"/>
      <c r="B68" s="21">
        <v>0</v>
      </c>
      <c r="C68" s="21">
        <v>0</v>
      </c>
      <c r="D68" s="66"/>
      <c r="E68" s="93"/>
      <c r="F68" s="21">
        <v>0</v>
      </c>
      <c r="G68" s="54"/>
      <c r="H68" s="62"/>
      <c r="I68" s="21">
        <v>0</v>
      </c>
      <c r="J68" s="21">
        <v>0</v>
      </c>
      <c r="K68" s="66"/>
      <c r="L68" s="93"/>
      <c r="M68" s="21">
        <v>0</v>
      </c>
      <c r="N68" s="54"/>
    </row>
    <row r="69" spans="1:14" ht="18.75" x14ac:dyDescent="0.25">
      <c r="A69" s="62"/>
      <c r="B69" s="21">
        <v>0</v>
      </c>
      <c r="C69" s="21">
        <v>0</v>
      </c>
      <c r="D69" s="66"/>
      <c r="E69" s="93"/>
      <c r="F69" s="21">
        <v>0</v>
      </c>
      <c r="G69" s="54"/>
      <c r="H69" s="62"/>
      <c r="I69" s="21">
        <v>0</v>
      </c>
      <c r="J69" s="21">
        <v>0</v>
      </c>
      <c r="K69" s="66"/>
      <c r="L69" s="93"/>
      <c r="M69" s="21">
        <v>0</v>
      </c>
      <c r="N69" s="54"/>
    </row>
    <row r="70" spans="1:14" ht="18.75" x14ac:dyDescent="0.25">
      <c r="A70" s="55"/>
      <c r="B70" s="21">
        <v>0</v>
      </c>
      <c r="C70" s="21">
        <v>0</v>
      </c>
      <c r="D70" s="66"/>
      <c r="E70" s="93"/>
      <c r="F70" s="21">
        <v>0</v>
      </c>
      <c r="G70" s="54"/>
      <c r="H70" s="62"/>
      <c r="I70" s="21">
        <v>0</v>
      </c>
      <c r="J70" s="21">
        <v>0</v>
      </c>
      <c r="K70" s="66"/>
      <c r="L70" s="93"/>
      <c r="M70" s="21">
        <v>0</v>
      </c>
      <c r="N70" s="54"/>
    </row>
    <row r="71" spans="1:14" ht="18.75" x14ac:dyDescent="0.25">
      <c r="A71" s="55"/>
      <c r="B71" s="21">
        <v>0</v>
      </c>
      <c r="C71" s="21">
        <v>0</v>
      </c>
      <c r="D71" s="66"/>
      <c r="E71" s="93"/>
      <c r="F71" s="21">
        <v>0</v>
      </c>
      <c r="G71" s="54"/>
      <c r="H71" s="62"/>
      <c r="I71" s="21">
        <v>0</v>
      </c>
      <c r="J71" s="21">
        <v>0</v>
      </c>
      <c r="K71" s="66"/>
      <c r="L71" s="93"/>
      <c r="M71" s="21">
        <v>0</v>
      </c>
      <c r="N71" s="54"/>
    </row>
    <row r="72" spans="1:14" ht="18.75" x14ac:dyDescent="0.25">
      <c r="A72" s="55"/>
      <c r="B72" s="21">
        <v>0</v>
      </c>
      <c r="C72" s="21">
        <v>0</v>
      </c>
      <c r="D72" s="66"/>
      <c r="E72" s="93"/>
      <c r="F72" s="21">
        <v>0</v>
      </c>
      <c r="G72" s="54"/>
      <c r="H72" s="62"/>
      <c r="I72" s="21">
        <v>0</v>
      </c>
      <c r="J72" s="21">
        <v>0</v>
      </c>
      <c r="K72" s="66"/>
      <c r="L72" s="93"/>
      <c r="M72" s="21">
        <v>0</v>
      </c>
      <c r="N72" s="54"/>
    </row>
    <row r="73" spans="1:14" ht="18.75" x14ac:dyDescent="0.25">
      <c r="A73" s="55"/>
      <c r="B73" s="21">
        <v>0</v>
      </c>
      <c r="C73" s="21">
        <v>0</v>
      </c>
      <c r="D73" s="66"/>
      <c r="E73" s="93"/>
      <c r="F73" s="21">
        <v>0</v>
      </c>
      <c r="G73" s="54"/>
      <c r="H73" s="62"/>
      <c r="I73" s="21">
        <v>0</v>
      </c>
      <c r="J73" s="21">
        <v>0</v>
      </c>
      <c r="K73" s="66"/>
      <c r="L73" s="93"/>
      <c r="M73" s="21">
        <v>0</v>
      </c>
      <c r="N73" s="54"/>
    </row>
    <row r="74" spans="1:14" ht="18.75" x14ac:dyDescent="0.25">
      <c r="A74" s="55"/>
      <c r="B74" s="21">
        <v>0</v>
      </c>
      <c r="C74" s="21">
        <v>0</v>
      </c>
      <c r="D74" s="66"/>
      <c r="E74" s="93"/>
      <c r="F74" s="21">
        <v>0</v>
      </c>
      <c r="G74" s="54"/>
      <c r="H74" s="62"/>
      <c r="I74" s="21">
        <v>0</v>
      </c>
      <c r="J74" s="21">
        <v>0</v>
      </c>
      <c r="K74" s="66"/>
      <c r="L74" s="93"/>
      <c r="M74" s="21">
        <v>0</v>
      </c>
      <c r="N74" s="54"/>
    </row>
    <row r="75" spans="1:14" ht="18.75" x14ac:dyDescent="0.25">
      <c r="A75" s="55"/>
      <c r="B75" s="21">
        <v>0</v>
      </c>
      <c r="C75" s="21">
        <v>0</v>
      </c>
      <c r="D75" s="66"/>
      <c r="E75" s="93"/>
      <c r="F75" s="21">
        <v>0</v>
      </c>
      <c r="G75" s="54"/>
      <c r="H75" s="62"/>
      <c r="I75" s="21">
        <v>0</v>
      </c>
      <c r="J75" s="21">
        <v>0</v>
      </c>
      <c r="K75" s="66"/>
      <c r="L75" s="93"/>
      <c r="M75" s="21">
        <v>0</v>
      </c>
      <c r="N75" s="54"/>
    </row>
    <row r="76" spans="1:14" ht="18.75" x14ac:dyDescent="0.25">
      <c r="A76" s="55"/>
      <c r="B76" s="21">
        <v>0</v>
      </c>
      <c r="C76" s="21">
        <v>0</v>
      </c>
      <c r="D76" s="66"/>
      <c r="E76" s="93"/>
      <c r="F76" s="21">
        <v>0</v>
      </c>
      <c r="G76" s="54"/>
      <c r="H76" s="62"/>
      <c r="I76" s="21">
        <v>0</v>
      </c>
      <c r="J76" s="21">
        <v>0</v>
      </c>
      <c r="K76" s="66"/>
      <c r="L76" s="93"/>
      <c r="M76" s="21">
        <v>0</v>
      </c>
      <c r="N76" s="54"/>
    </row>
    <row r="77" spans="1:14" ht="18.75" x14ac:dyDescent="0.25">
      <c r="A77" s="55"/>
      <c r="B77" s="21">
        <v>0</v>
      </c>
      <c r="C77" s="21">
        <v>0</v>
      </c>
      <c r="D77" s="66"/>
      <c r="E77" s="93"/>
      <c r="F77" s="21">
        <v>0</v>
      </c>
      <c r="G77" s="54"/>
      <c r="H77" s="62"/>
      <c r="I77" s="21">
        <v>0</v>
      </c>
      <c r="J77" s="21">
        <v>0</v>
      </c>
      <c r="K77" s="66"/>
      <c r="L77" s="93"/>
      <c r="M77" s="21">
        <v>0</v>
      </c>
      <c r="N77" s="54"/>
    </row>
    <row r="78" spans="1:14" ht="18.75" x14ac:dyDescent="0.25">
      <c r="A78" s="55"/>
      <c r="B78" s="21">
        <v>0</v>
      </c>
      <c r="C78" s="21">
        <v>0</v>
      </c>
      <c r="D78" s="66"/>
      <c r="E78" s="93"/>
      <c r="F78" s="21">
        <v>0</v>
      </c>
      <c r="G78" s="54"/>
      <c r="H78" s="62"/>
      <c r="I78" s="21">
        <v>0</v>
      </c>
      <c r="J78" s="21">
        <v>0</v>
      </c>
      <c r="K78" s="66"/>
      <c r="L78" s="93"/>
      <c r="M78" s="21">
        <v>0</v>
      </c>
      <c r="N78" s="54"/>
    </row>
    <row r="79" spans="1:14" ht="18.75" x14ac:dyDescent="0.25">
      <c r="A79" s="55"/>
      <c r="B79" s="21">
        <v>0</v>
      </c>
      <c r="C79" s="21">
        <v>0</v>
      </c>
      <c r="D79" s="66"/>
      <c r="E79" s="93"/>
      <c r="F79" s="21">
        <v>0</v>
      </c>
      <c r="G79" s="54"/>
      <c r="H79" s="62"/>
      <c r="I79" s="21">
        <v>0</v>
      </c>
      <c r="J79" s="21">
        <v>0</v>
      </c>
      <c r="K79" s="66"/>
      <c r="L79" s="93"/>
      <c r="M79" s="21">
        <v>0</v>
      </c>
      <c r="N79" s="54"/>
    </row>
    <row r="80" spans="1:14" ht="18.75" x14ac:dyDescent="0.25">
      <c r="A80" s="55"/>
      <c r="B80" s="21">
        <v>0</v>
      </c>
      <c r="C80" s="21">
        <v>0</v>
      </c>
      <c r="D80" s="66"/>
      <c r="E80" s="93"/>
      <c r="F80" s="21">
        <v>0</v>
      </c>
      <c r="G80" s="54"/>
      <c r="H80" s="62"/>
      <c r="I80" s="21">
        <v>0</v>
      </c>
      <c r="J80" s="21">
        <v>0</v>
      </c>
      <c r="K80" s="66"/>
      <c r="L80" s="93"/>
      <c r="M80" s="21">
        <v>0</v>
      </c>
      <c r="N80" s="54"/>
    </row>
    <row r="81" spans="1:14" ht="18.75" x14ac:dyDescent="0.25">
      <c r="A81" s="55"/>
      <c r="B81" s="21">
        <v>0</v>
      </c>
      <c r="C81" s="21">
        <v>0</v>
      </c>
      <c r="D81" s="66"/>
      <c r="E81" s="93"/>
      <c r="F81" s="21">
        <v>0</v>
      </c>
      <c r="G81" s="54"/>
      <c r="H81" s="62"/>
      <c r="I81" s="21">
        <v>0</v>
      </c>
      <c r="J81" s="21">
        <v>0</v>
      </c>
      <c r="K81" s="66"/>
      <c r="L81" s="93"/>
      <c r="M81" s="21">
        <v>0</v>
      </c>
      <c r="N81" s="54"/>
    </row>
    <row r="82" spans="1:14" ht="18.75" x14ac:dyDescent="0.25">
      <c r="A82" s="55"/>
      <c r="B82" s="21">
        <v>0</v>
      </c>
      <c r="C82" s="21">
        <v>0</v>
      </c>
      <c r="D82" s="66"/>
      <c r="E82" s="93"/>
      <c r="F82" s="21">
        <v>0</v>
      </c>
      <c r="G82" s="54"/>
      <c r="H82" s="62"/>
      <c r="I82" s="21">
        <v>0</v>
      </c>
      <c r="J82" s="21">
        <v>0</v>
      </c>
      <c r="K82" s="66"/>
      <c r="L82" s="93"/>
      <c r="M82" s="21">
        <v>0</v>
      </c>
      <c r="N82" s="54"/>
    </row>
    <row r="83" spans="1:14" ht="18.75" x14ac:dyDescent="0.25">
      <c r="A83" s="55"/>
      <c r="B83" s="21">
        <v>0</v>
      </c>
      <c r="C83" s="21">
        <v>0</v>
      </c>
      <c r="D83" s="66"/>
      <c r="E83" s="93"/>
      <c r="F83" s="21">
        <v>0</v>
      </c>
      <c r="G83" s="54"/>
      <c r="H83" s="62"/>
      <c r="I83" s="21">
        <v>0</v>
      </c>
      <c r="J83" s="21">
        <v>0</v>
      </c>
      <c r="K83" s="66"/>
      <c r="L83" s="93"/>
      <c r="M83" s="21">
        <v>0</v>
      </c>
      <c r="N83" s="54"/>
    </row>
    <row r="84" spans="1:14" ht="18.75" x14ac:dyDescent="0.25">
      <c r="A84" s="55"/>
      <c r="B84" s="21">
        <v>0</v>
      </c>
      <c r="C84" s="21">
        <v>0</v>
      </c>
      <c r="D84" s="66"/>
      <c r="E84" s="93"/>
      <c r="F84" s="21">
        <v>0</v>
      </c>
      <c r="G84" s="54"/>
      <c r="H84" s="62"/>
      <c r="I84" s="21">
        <v>0</v>
      </c>
      <c r="J84" s="21">
        <v>0</v>
      </c>
      <c r="K84" s="66"/>
      <c r="L84" s="93"/>
      <c r="M84" s="21">
        <v>0</v>
      </c>
      <c r="N84" s="54"/>
    </row>
    <row r="85" spans="1:14" ht="18.75" x14ac:dyDescent="0.25">
      <c r="A85" s="55"/>
      <c r="B85" s="21">
        <v>0</v>
      </c>
      <c r="C85" s="21">
        <v>0</v>
      </c>
      <c r="D85" s="66"/>
      <c r="E85" s="93"/>
      <c r="F85" s="21">
        <v>0</v>
      </c>
      <c r="G85" s="54"/>
      <c r="H85" s="62"/>
      <c r="I85" s="21">
        <v>0</v>
      </c>
      <c r="J85" s="21">
        <v>0</v>
      </c>
      <c r="K85" s="66"/>
      <c r="L85" s="93"/>
      <c r="M85" s="21">
        <v>0</v>
      </c>
      <c r="N85" s="54"/>
    </row>
    <row r="86" spans="1:14" ht="18.75" x14ac:dyDescent="0.25">
      <c r="A86" s="55"/>
      <c r="B86" s="21">
        <v>0</v>
      </c>
      <c r="C86" s="21">
        <v>0</v>
      </c>
      <c r="D86" s="66"/>
      <c r="E86" s="93"/>
      <c r="F86" s="21">
        <v>0</v>
      </c>
      <c r="G86" s="54"/>
      <c r="H86" s="62"/>
      <c r="I86" s="21">
        <v>0</v>
      </c>
      <c r="J86" s="21">
        <v>0</v>
      </c>
      <c r="K86" s="66"/>
      <c r="L86" s="93"/>
      <c r="M86" s="21">
        <v>0</v>
      </c>
      <c r="N86" s="54"/>
    </row>
    <row r="87" spans="1:14" ht="18.75" x14ac:dyDescent="0.25">
      <c r="A87" s="55"/>
      <c r="B87" s="21">
        <v>0</v>
      </c>
      <c r="C87" s="21">
        <v>0</v>
      </c>
      <c r="D87" s="66"/>
      <c r="E87" s="93"/>
      <c r="F87" s="21">
        <v>0</v>
      </c>
      <c r="G87" s="54"/>
      <c r="H87" s="62"/>
      <c r="I87" s="21">
        <v>0</v>
      </c>
      <c r="J87" s="21">
        <v>0</v>
      </c>
      <c r="K87" s="66"/>
      <c r="L87" s="93"/>
      <c r="M87" s="21">
        <v>0</v>
      </c>
      <c r="N87" s="54"/>
    </row>
    <row r="88" spans="1:14" ht="18.75" x14ac:dyDescent="0.25">
      <c r="A88" s="55"/>
      <c r="B88" s="21">
        <v>0</v>
      </c>
      <c r="C88" s="21">
        <v>0</v>
      </c>
      <c r="D88" s="66"/>
      <c r="E88" s="93"/>
      <c r="F88" s="21">
        <v>0</v>
      </c>
      <c r="G88" s="54"/>
      <c r="H88" s="62"/>
      <c r="I88" s="21">
        <v>0</v>
      </c>
      <c r="J88" s="21">
        <v>0</v>
      </c>
      <c r="K88" s="66"/>
      <c r="L88" s="93"/>
      <c r="M88" s="21">
        <v>0</v>
      </c>
      <c r="N88" s="54"/>
    </row>
    <row r="89" spans="1:14" ht="18.75" x14ac:dyDescent="0.25">
      <c r="A89" s="55"/>
      <c r="B89" s="21">
        <v>0</v>
      </c>
      <c r="C89" s="21">
        <v>0</v>
      </c>
      <c r="D89" s="66"/>
      <c r="E89" s="93"/>
      <c r="F89" s="21">
        <v>0</v>
      </c>
      <c r="G89" s="54"/>
      <c r="H89" s="62"/>
      <c r="I89" s="21">
        <v>0</v>
      </c>
      <c r="J89" s="21">
        <v>0</v>
      </c>
      <c r="K89" s="66"/>
      <c r="L89" s="93"/>
      <c r="M89" s="21">
        <v>0</v>
      </c>
      <c r="N89" s="54"/>
    </row>
    <row r="90" spans="1:14" ht="18.75" x14ac:dyDescent="0.25">
      <c r="A90" s="55"/>
      <c r="B90" s="21">
        <v>0</v>
      </c>
      <c r="C90" s="21">
        <v>0</v>
      </c>
      <c r="D90" s="66"/>
      <c r="E90" s="93"/>
      <c r="F90" s="21">
        <v>0</v>
      </c>
      <c r="G90" s="54"/>
      <c r="H90" s="62"/>
      <c r="I90" s="21">
        <v>0</v>
      </c>
      <c r="J90" s="21">
        <v>0</v>
      </c>
      <c r="K90" s="66"/>
      <c r="L90" s="93"/>
      <c r="M90" s="21">
        <v>0</v>
      </c>
      <c r="N90" s="54"/>
    </row>
    <row r="91" spans="1:14" ht="18.75" x14ac:dyDescent="0.25">
      <c r="A91" s="55"/>
      <c r="B91" s="21">
        <v>0</v>
      </c>
      <c r="C91" s="21">
        <v>0</v>
      </c>
      <c r="D91" s="66"/>
      <c r="E91" s="93"/>
      <c r="F91" s="21">
        <v>0</v>
      </c>
      <c r="G91" s="54"/>
      <c r="H91" s="62"/>
      <c r="I91" s="21">
        <v>0</v>
      </c>
      <c r="J91" s="21">
        <v>0</v>
      </c>
      <c r="K91" s="66"/>
      <c r="L91" s="93"/>
      <c r="M91" s="21">
        <v>0</v>
      </c>
      <c r="N91" s="54"/>
    </row>
    <row r="92" spans="1:14" ht="18.75" x14ac:dyDescent="0.25">
      <c r="A92" s="55"/>
      <c r="B92" s="21">
        <v>0</v>
      </c>
      <c r="C92" s="21">
        <v>0</v>
      </c>
      <c r="D92" s="66"/>
      <c r="E92" s="93"/>
      <c r="F92" s="21">
        <v>0</v>
      </c>
      <c r="G92" s="54"/>
      <c r="H92" s="62"/>
      <c r="I92" s="21">
        <v>0</v>
      </c>
      <c r="J92" s="21">
        <v>0</v>
      </c>
      <c r="K92" s="66"/>
      <c r="L92" s="93"/>
      <c r="M92" s="21">
        <v>0</v>
      </c>
      <c r="N92" s="54"/>
    </row>
    <row r="93" spans="1:14" ht="18.75" x14ac:dyDescent="0.25">
      <c r="A93" s="55"/>
      <c r="B93" s="21">
        <v>0</v>
      </c>
      <c r="C93" s="21">
        <v>0</v>
      </c>
      <c r="D93" s="66"/>
      <c r="E93" s="93"/>
      <c r="F93" s="21">
        <v>0</v>
      </c>
      <c r="G93" s="54"/>
      <c r="H93" s="62"/>
      <c r="I93" s="21">
        <v>0</v>
      </c>
      <c r="J93" s="21">
        <v>0</v>
      </c>
      <c r="K93" s="66"/>
      <c r="L93" s="93"/>
      <c r="M93" s="21">
        <v>0</v>
      </c>
      <c r="N93" s="54"/>
    </row>
    <row r="94" spans="1:14" ht="18.75" x14ac:dyDescent="0.25">
      <c r="A94" s="55"/>
      <c r="B94" s="21">
        <v>0</v>
      </c>
      <c r="C94" s="21">
        <v>0</v>
      </c>
      <c r="D94" s="66"/>
      <c r="E94" s="93"/>
      <c r="F94" s="21">
        <v>0</v>
      </c>
      <c r="G94" s="54"/>
      <c r="H94" s="62"/>
      <c r="I94" s="21">
        <v>0</v>
      </c>
      <c r="J94" s="21">
        <v>0</v>
      </c>
      <c r="K94" s="66"/>
      <c r="L94" s="93"/>
      <c r="M94" s="21">
        <v>0</v>
      </c>
      <c r="N94" s="54"/>
    </row>
    <row r="95" spans="1:14" ht="18.75" x14ac:dyDescent="0.25">
      <c r="A95" s="55"/>
      <c r="B95" s="21">
        <v>0</v>
      </c>
      <c r="C95" s="21">
        <v>0</v>
      </c>
      <c r="D95" s="66"/>
      <c r="E95" s="93"/>
      <c r="F95" s="21">
        <v>0</v>
      </c>
      <c r="G95" s="54"/>
      <c r="H95" s="62"/>
      <c r="I95" s="21">
        <v>0</v>
      </c>
      <c r="J95" s="21">
        <v>0</v>
      </c>
      <c r="K95" s="66"/>
      <c r="L95" s="93"/>
      <c r="M95" s="21">
        <v>0</v>
      </c>
      <c r="N95" s="54"/>
    </row>
    <row r="96" spans="1:14" ht="18.75" x14ac:dyDescent="0.25">
      <c r="A96" s="55"/>
      <c r="B96" s="21">
        <v>0</v>
      </c>
      <c r="C96" s="21">
        <v>0</v>
      </c>
      <c r="D96" s="66"/>
      <c r="E96" s="93"/>
      <c r="F96" s="21">
        <v>0</v>
      </c>
      <c r="G96" s="54"/>
      <c r="H96" s="62"/>
      <c r="I96" s="21">
        <v>0</v>
      </c>
      <c r="J96" s="21">
        <v>0</v>
      </c>
      <c r="K96" s="66"/>
      <c r="L96" s="93"/>
      <c r="M96" s="21">
        <v>0</v>
      </c>
      <c r="N96" s="54"/>
    </row>
    <row r="97" spans="1:14" ht="18.75" x14ac:dyDescent="0.25">
      <c r="A97" s="55"/>
      <c r="B97" s="21">
        <v>0</v>
      </c>
      <c r="C97" s="21">
        <v>0</v>
      </c>
      <c r="D97" s="66"/>
      <c r="E97" s="93"/>
      <c r="F97" s="21">
        <v>0</v>
      </c>
      <c r="G97" s="54"/>
      <c r="H97" s="62"/>
      <c r="I97" s="21">
        <v>0</v>
      </c>
      <c r="J97" s="21">
        <v>0</v>
      </c>
      <c r="K97" s="66"/>
      <c r="L97" s="93"/>
      <c r="M97" s="21">
        <v>0</v>
      </c>
      <c r="N97" s="54"/>
    </row>
    <row r="98" spans="1:14" ht="18.75" x14ac:dyDescent="0.25">
      <c r="A98" s="55"/>
      <c r="B98" s="21">
        <v>0</v>
      </c>
      <c r="C98" s="21">
        <v>0</v>
      </c>
      <c r="D98" s="66"/>
      <c r="E98" s="93"/>
      <c r="F98" s="21">
        <v>0</v>
      </c>
      <c r="G98" s="54"/>
      <c r="H98" s="62"/>
      <c r="I98" s="21">
        <v>0</v>
      </c>
      <c r="J98" s="21">
        <v>0</v>
      </c>
      <c r="K98" s="66"/>
      <c r="L98" s="93"/>
      <c r="M98" s="21">
        <v>0</v>
      </c>
      <c r="N98" s="54"/>
    </row>
    <row r="99" spans="1:14" ht="18.75" x14ac:dyDescent="0.25">
      <c r="A99" s="55"/>
      <c r="B99" s="21">
        <v>0</v>
      </c>
      <c r="C99" s="21">
        <v>0</v>
      </c>
      <c r="D99" s="66"/>
      <c r="E99" s="93"/>
      <c r="F99" s="21">
        <v>0</v>
      </c>
      <c r="G99" s="54"/>
      <c r="H99" s="62"/>
      <c r="I99" s="21">
        <v>0</v>
      </c>
      <c r="J99" s="21">
        <v>0</v>
      </c>
      <c r="K99" s="66"/>
      <c r="L99" s="93"/>
      <c r="M99" s="21">
        <v>0</v>
      </c>
      <c r="N99" s="54"/>
    </row>
    <row r="100" spans="1:14" ht="18.75" x14ac:dyDescent="0.25">
      <c r="A100" s="55"/>
      <c r="B100" s="21">
        <v>0</v>
      </c>
      <c r="C100" s="21">
        <v>0</v>
      </c>
      <c r="D100" s="66"/>
      <c r="E100" s="93"/>
      <c r="F100" s="21">
        <v>0</v>
      </c>
      <c r="G100" s="54"/>
      <c r="H100" s="62"/>
      <c r="I100" s="21">
        <v>0</v>
      </c>
      <c r="J100" s="21">
        <v>0</v>
      </c>
      <c r="K100" s="66"/>
      <c r="L100" s="93"/>
      <c r="M100" s="21">
        <v>0</v>
      </c>
      <c r="N100" s="54"/>
    </row>
    <row r="101" spans="1:14" ht="18.75" x14ac:dyDescent="0.25">
      <c r="A101" s="55"/>
      <c r="B101" s="21">
        <v>0</v>
      </c>
      <c r="C101" s="21">
        <v>0</v>
      </c>
      <c r="D101" s="66"/>
      <c r="E101" s="93"/>
      <c r="F101" s="21">
        <v>0</v>
      </c>
      <c r="G101" s="54"/>
      <c r="H101" s="62"/>
      <c r="I101" s="21">
        <v>0</v>
      </c>
      <c r="J101" s="21">
        <v>0</v>
      </c>
      <c r="K101" s="66"/>
      <c r="L101" s="93"/>
      <c r="M101" s="21">
        <v>0</v>
      </c>
      <c r="N101" s="54"/>
    </row>
    <row r="102" spans="1:14" ht="18.75" x14ac:dyDescent="0.25">
      <c r="A102" s="55"/>
      <c r="B102" s="21">
        <v>0</v>
      </c>
      <c r="C102" s="21">
        <v>0</v>
      </c>
      <c r="D102" s="66"/>
      <c r="E102" s="93"/>
      <c r="F102" s="21">
        <v>0</v>
      </c>
      <c r="G102" s="54"/>
      <c r="H102" s="62"/>
      <c r="I102" s="21">
        <v>0</v>
      </c>
      <c r="J102" s="21">
        <v>0</v>
      </c>
      <c r="K102" s="66"/>
      <c r="L102" s="93"/>
      <c r="M102" s="21">
        <v>0</v>
      </c>
      <c r="N102" s="54"/>
    </row>
    <row r="103" spans="1:14" ht="18.75" x14ac:dyDescent="0.25">
      <c r="A103" s="55"/>
      <c r="B103" s="21">
        <v>0</v>
      </c>
      <c r="C103" s="21">
        <v>0</v>
      </c>
      <c r="D103" s="66"/>
      <c r="E103" s="93"/>
      <c r="F103" s="21">
        <v>0</v>
      </c>
      <c r="G103" s="54"/>
      <c r="H103" s="62"/>
      <c r="I103" s="21">
        <v>0</v>
      </c>
      <c r="J103" s="21">
        <v>0</v>
      </c>
      <c r="K103" s="66"/>
      <c r="L103" s="93"/>
      <c r="M103" s="21">
        <v>0</v>
      </c>
      <c r="N103" s="54"/>
    </row>
    <row r="104" spans="1:14" ht="18.75" x14ac:dyDescent="0.25">
      <c r="A104" s="55"/>
      <c r="B104" s="21">
        <v>0</v>
      </c>
      <c r="C104" s="21">
        <v>0</v>
      </c>
      <c r="D104" s="66"/>
      <c r="E104" s="93"/>
      <c r="F104" s="21">
        <v>0</v>
      </c>
      <c r="G104" s="54"/>
      <c r="H104" s="62"/>
      <c r="I104" s="21">
        <v>0</v>
      </c>
      <c r="J104" s="21">
        <v>0</v>
      </c>
      <c r="K104" s="66"/>
      <c r="L104" s="93"/>
      <c r="M104" s="21">
        <v>0</v>
      </c>
      <c r="N104" s="54"/>
    </row>
    <row r="105" spans="1:14" ht="18.75" x14ac:dyDescent="0.25">
      <c r="A105" s="55"/>
      <c r="B105" s="21">
        <v>0</v>
      </c>
      <c r="C105" s="21">
        <v>0</v>
      </c>
      <c r="D105" s="66"/>
      <c r="E105" s="93"/>
      <c r="F105" s="21">
        <v>0</v>
      </c>
      <c r="G105" s="54"/>
      <c r="H105" s="62"/>
      <c r="I105" s="21">
        <v>0</v>
      </c>
      <c r="J105" s="21">
        <v>0</v>
      </c>
      <c r="K105" s="66"/>
      <c r="L105" s="93"/>
      <c r="M105" s="21">
        <v>0</v>
      </c>
      <c r="N105" s="54"/>
    </row>
    <row r="106" spans="1:14" ht="18.75" x14ac:dyDescent="0.25">
      <c r="A106" s="55"/>
      <c r="B106" s="21">
        <v>0</v>
      </c>
      <c r="C106" s="21">
        <v>0</v>
      </c>
      <c r="D106" s="66"/>
      <c r="E106" s="93"/>
      <c r="F106" s="21">
        <v>0</v>
      </c>
      <c r="G106" s="54"/>
      <c r="H106" s="62"/>
      <c r="I106" s="21">
        <v>0</v>
      </c>
      <c r="J106" s="21">
        <v>0</v>
      </c>
      <c r="K106" s="66"/>
      <c r="L106" s="93"/>
      <c r="M106" s="21">
        <v>0</v>
      </c>
      <c r="N106" s="54"/>
    </row>
    <row r="107" spans="1:14" ht="18.75" x14ac:dyDescent="0.25">
      <c r="A107" s="55"/>
      <c r="B107" s="21">
        <v>0</v>
      </c>
      <c r="C107" s="21">
        <v>0</v>
      </c>
      <c r="D107" s="66"/>
      <c r="E107" s="93"/>
      <c r="F107" s="21">
        <v>0</v>
      </c>
      <c r="G107" s="54"/>
      <c r="H107" s="62"/>
      <c r="I107" s="21">
        <v>0</v>
      </c>
      <c r="J107" s="21">
        <v>0</v>
      </c>
      <c r="K107" s="66"/>
      <c r="L107" s="93"/>
      <c r="M107" s="21">
        <v>0</v>
      </c>
      <c r="N107" s="54"/>
    </row>
    <row r="108" spans="1:14" ht="18.75" x14ac:dyDescent="0.25">
      <c r="A108" s="55"/>
      <c r="B108" s="21">
        <v>0</v>
      </c>
      <c r="C108" s="21">
        <v>0</v>
      </c>
      <c r="D108" s="66"/>
      <c r="E108" s="93"/>
      <c r="F108" s="21">
        <v>0</v>
      </c>
      <c r="G108" s="54"/>
      <c r="H108" s="62"/>
      <c r="I108" s="21">
        <v>0</v>
      </c>
      <c r="J108" s="21">
        <v>0</v>
      </c>
      <c r="K108" s="66"/>
      <c r="L108" s="93"/>
      <c r="M108" s="21">
        <v>0</v>
      </c>
      <c r="N108" s="54"/>
    </row>
    <row r="109" spans="1:14" ht="18.75" x14ac:dyDescent="0.25">
      <c r="A109" s="55"/>
      <c r="B109" s="21">
        <v>0</v>
      </c>
      <c r="C109" s="21">
        <v>0</v>
      </c>
      <c r="D109" s="66"/>
      <c r="E109" s="93"/>
      <c r="F109" s="21">
        <v>0</v>
      </c>
      <c r="G109" s="54"/>
      <c r="H109" s="62"/>
      <c r="I109" s="21">
        <v>0</v>
      </c>
      <c r="J109" s="21">
        <v>0</v>
      </c>
      <c r="K109" s="66"/>
      <c r="L109" s="93"/>
      <c r="M109" s="21">
        <v>0</v>
      </c>
      <c r="N109" s="54"/>
    </row>
    <row r="110" spans="1:14" ht="18.75" x14ac:dyDescent="0.25">
      <c r="A110" s="55"/>
      <c r="B110" s="21">
        <v>0</v>
      </c>
      <c r="C110" s="21">
        <v>0</v>
      </c>
      <c r="D110" s="66"/>
      <c r="E110" s="93"/>
      <c r="F110" s="21">
        <v>0</v>
      </c>
      <c r="G110" s="54"/>
      <c r="H110" s="62"/>
      <c r="I110" s="21">
        <v>0</v>
      </c>
      <c r="J110" s="21">
        <v>0</v>
      </c>
      <c r="K110" s="66"/>
      <c r="L110" s="93"/>
      <c r="M110" s="21">
        <v>0</v>
      </c>
      <c r="N110" s="54"/>
    </row>
    <row r="111" spans="1:14" ht="18.75" x14ac:dyDescent="0.25">
      <c r="A111" s="55"/>
      <c r="B111" s="21">
        <v>0</v>
      </c>
      <c r="C111" s="21">
        <v>0</v>
      </c>
      <c r="D111" s="66"/>
      <c r="E111" s="93"/>
      <c r="F111" s="21">
        <v>0</v>
      </c>
      <c r="G111" s="54"/>
      <c r="H111" s="62"/>
      <c r="I111" s="21">
        <v>0</v>
      </c>
      <c r="J111" s="21">
        <v>0</v>
      </c>
      <c r="K111" s="66"/>
      <c r="L111" s="93"/>
      <c r="M111" s="21">
        <v>0</v>
      </c>
      <c r="N111" s="54"/>
    </row>
    <row r="112" spans="1:14" ht="18.75" x14ac:dyDescent="0.25">
      <c r="A112" s="55"/>
      <c r="B112" s="21">
        <v>0</v>
      </c>
      <c r="C112" s="21">
        <v>0</v>
      </c>
      <c r="D112" s="66"/>
      <c r="E112" s="93"/>
      <c r="F112" s="21">
        <v>0</v>
      </c>
      <c r="G112" s="54"/>
      <c r="H112" s="62"/>
      <c r="I112" s="21">
        <v>0</v>
      </c>
      <c r="J112" s="21">
        <v>0</v>
      </c>
      <c r="K112" s="66"/>
      <c r="L112" s="93"/>
      <c r="M112" s="21">
        <v>0</v>
      </c>
      <c r="N112" s="54"/>
    </row>
    <row r="113" spans="1:14" ht="18.75" x14ac:dyDescent="0.25">
      <c r="A113" s="55"/>
      <c r="B113" s="21">
        <v>0</v>
      </c>
      <c r="C113" s="21">
        <v>0</v>
      </c>
      <c r="D113" s="66"/>
      <c r="E113" s="93"/>
      <c r="F113" s="21">
        <v>0</v>
      </c>
      <c r="G113" s="54"/>
      <c r="H113" s="62"/>
      <c r="I113" s="21">
        <v>0</v>
      </c>
      <c r="J113" s="21">
        <v>0</v>
      </c>
      <c r="K113" s="66"/>
      <c r="L113" s="93"/>
      <c r="M113" s="21">
        <v>0</v>
      </c>
      <c r="N113" s="54"/>
    </row>
    <row r="114" spans="1:14" ht="18.75" x14ac:dyDescent="0.25">
      <c r="A114" s="55"/>
      <c r="B114" s="21">
        <v>0</v>
      </c>
      <c r="C114" s="21">
        <v>0</v>
      </c>
      <c r="D114" s="66"/>
      <c r="E114" s="93"/>
      <c r="F114" s="21">
        <v>0</v>
      </c>
      <c r="G114" s="54"/>
      <c r="H114" s="62"/>
      <c r="I114" s="21">
        <v>0</v>
      </c>
      <c r="J114" s="21">
        <v>0</v>
      </c>
      <c r="K114" s="66"/>
      <c r="L114" s="93"/>
      <c r="M114" s="21">
        <v>0</v>
      </c>
      <c r="N114" s="54"/>
    </row>
    <row r="115" spans="1:14" ht="18.75" x14ac:dyDescent="0.25">
      <c r="A115" s="55"/>
      <c r="B115" s="21">
        <v>0</v>
      </c>
      <c r="C115" s="21">
        <v>0</v>
      </c>
      <c r="D115" s="66"/>
      <c r="E115" s="93"/>
      <c r="F115" s="21">
        <v>0</v>
      </c>
      <c r="G115" s="54"/>
      <c r="H115" s="62"/>
      <c r="I115" s="21">
        <v>0</v>
      </c>
      <c r="J115" s="21">
        <v>0</v>
      </c>
      <c r="K115" s="66"/>
      <c r="L115" s="93"/>
      <c r="M115" s="21">
        <v>0</v>
      </c>
      <c r="N115" s="54"/>
    </row>
    <row r="116" spans="1:14" ht="18.75" x14ac:dyDescent="0.25">
      <c r="A116" s="55"/>
      <c r="B116" s="21">
        <v>0</v>
      </c>
      <c r="C116" s="21">
        <v>0</v>
      </c>
      <c r="D116" s="66"/>
      <c r="E116" s="93"/>
      <c r="F116" s="21">
        <v>0</v>
      </c>
      <c r="G116" s="54"/>
      <c r="H116" s="62"/>
      <c r="I116" s="21">
        <v>0</v>
      </c>
      <c r="J116" s="21">
        <v>0</v>
      </c>
      <c r="K116" s="66"/>
      <c r="L116" s="93"/>
      <c r="M116" s="21">
        <v>0</v>
      </c>
      <c r="N116" s="54"/>
    </row>
    <row r="117" spans="1:14" ht="18.75" x14ac:dyDescent="0.25">
      <c r="A117" s="55"/>
      <c r="B117" s="21">
        <v>0</v>
      </c>
      <c r="C117" s="21">
        <v>0</v>
      </c>
      <c r="D117" s="66"/>
      <c r="E117" s="93"/>
      <c r="F117" s="21">
        <v>0</v>
      </c>
      <c r="G117" s="54"/>
      <c r="H117" s="62"/>
      <c r="I117" s="21">
        <v>0</v>
      </c>
      <c r="J117" s="21">
        <v>0</v>
      </c>
      <c r="K117" s="66"/>
      <c r="L117" s="93"/>
      <c r="M117" s="21">
        <v>0</v>
      </c>
      <c r="N117" s="54"/>
    </row>
    <row r="118" spans="1:14" ht="18.75" x14ac:dyDescent="0.25">
      <c r="A118" s="55"/>
      <c r="B118" s="21">
        <v>0</v>
      </c>
      <c r="C118" s="21">
        <v>0</v>
      </c>
      <c r="D118" s="66"/>
      <c r="E118" s="93"/>
      <c r="F118" s="21">
        <v>0</v>
      </c>
      <c r="G118" s="54"/>
      <c r="H118" s="62"/>
      <c r="I118" s="21">
        <v>0</v>
      </c>
      <c r="J118" s="21">
        <v>0</v>
      </c>
      <c r="K118" s="66"/>
      <c r="L118" s="93"/>
      <c r="M118" s="21">
        <v>0</v>
      </c>
      <c r="N118" s="54"/>
    </row>
    <row r="119" spans="1:14" ht="18.75" x14ac:dyDescent="0.25">
      <c r="A119" s="55"/>
      <c r="B119" s="21">
        <v>0</v>
      </c>
      <c r="C119" s="21">
        <v>0</v>
      </c>
      <c r="D119" s="66"/>
      <c r="E119" s="93"/>
      <c r="F119" s="21">
        <v>0</v>
      </c>
      <c r="G119" s="54"/>
      <c r="H119" s="62"/>
      <c r="I119" s="21">
        <v>0</v>
      </c>
      <c r="J119" s="21">
        <v>0</v>
      </c>
      <c r="K119" s="66"/>
      <c r="L119" s="93"/>
      <c r="M119" s="21">
        <v>0</v>
      </c>
      <c r="N119" s="54"/>
    </row>
    <row r="120" spans="1:14" ht="18.75" x14ac:dyDescent="0.25">
      <c r="A120" s="55"/>
      <c r="B120" s="21">
        <v>0</v>
      </c>
      <c r="C120" s="21">
        <v>0</v>
      </c>
      <c r="D120" s="66"/>
      <c r="E120" s="93"/>
      <c r="F120" s="21">
        <v>0</v>
      </c>
      <c r="G120" s="54"/>
      <c r="H120" s="62"/>
      <c r="I120" s="21">
        <v>0</v>
      </c>
      <c r="J120" s="21">
        <v>0</v>
      </c>
      <c r="K120" s="66"/>
      <c r="L120" s="93"/>
      <c r="M120" s="21">
        <v>0</v>
      </c>
      <c r="N120" s="54"/>
    </row>
    <row r="121" spans="1:14" ht="18.75" x14ac:dyDescent="0.25">
      <c r="B121" s="21">
        <v>0</v>
      </c>
      <c r="C121" s="21">
        <v>0</v>
      </c>
      <c r="D121" s="66"/>
      <c r="E121" s="93"/>
      <c r="F121" s="21">
        <v>0</v>
      </c>
      <c r="G121" s="54"/>
      <c r="H121" s="62"/>
      <c r="I121" s="21">
        <v>0</v>
      </c>
      <c r="J121" s="21">
        <v>0</v>
      </c>
      <c r="K121" s="66"/>
      <c r="L121" s="93"/>
      <c r="M121" s="21">
        <v>0</v>
      </c>
      <c r="N121" s="54"/>
    </row>
    <row r="122" spans="1:14" ht="18.75" x14ac:dyDescent="0.25">
      <c r="A122" s="55"/>
      <c r="B122" s="21">
        <v>0</v>
      </c>
      <c r="C122" s="21">
        <v>0</v>
      </c>
      <c r="D122" s="66"/>
      <c r="E122" s="93"/>
      <c r="F122" s="21">
        <v>0</v>
      </c>
      <c r="G122" s="54"/>
      <c r="H122" s="62"/>
      <c r="I122" s="21">
        <v>0</v>
      </c>
      <c r="J122" s="21">
        <v>0</v>
      </c>
      <c r="K122" s="66"/>
      <c r="L122" s="93"/>
      <c r="M122" s="21">
        <v>0</v>
      </c>
      <c r="N122" s="54"/>
    </row>
    <row r="123" spans="1:14" ht="18.75" x14ac:dyDescent="0.25">
      <c r="A123" s="55"/>
      <c r="B123" s="21">
        <v>0</v>
      </c>
      <c r="C123" s="21">
        <v>0</v>
      </c>
      <c r="D123" s="66"/>
      <c r="E123" s="93"/>
      <c r="F123" s="21">
        <v>0</v>
      </c>
      <c r="G123" s="54"/>
      <c r="H123" s="62"/>
      <c r="I123" s="21">
        <v>0</v>
      </c>
      <c r="J123" s="21">
        <v>0</v>
      </c>
      <c r="K123" s="66"/>
      <c r="L123" s="93"/>
      <c r="M123" s="21">
        <v>0</v>
      </c>
      <c r="N123" s="54"/>
    </row>
    <row r="124" spans="1:14" ht="18.75" x14ac:dyDescent="0.25">
      <c r="A124" s="55"/>
      <c r="B124" s="21">
        <v>0</v>
      </c>
      <c r="C124" s="21">
        <v>0</v>
      </c>
      <c r="D124" s="66"/>
      <c r="E124" s="93"/>
      <c r="F124" s="21">
        <v>0</v>
      </c>
      <c r="G124" s="54"/>
      <c r="H124" s="62"/>
      <c r="I124" s="21">
        <v>0</v>
      </c>
      <c r="J124" s="21">
        <v>0</v>
      </c>
      <c r="K124" s="66"/>
      <c r="L124" s="93"/>
      <c r="M124" s="21">
        <v>0</v>
      </c>
      <c r="N124" s="54"/>
    </row>
    <row r="125" spans="1:14" ht="18.75" x14ac:dyDescent="0.25">
      <c r="A125" s="55"/>
      <c r="B125" s="21">
        <v>0</v>
      </c>
      <c r="C125" s="21">
        <v>0</v>
      </c>
      <c r="D125" s="66"/>
      <c r="E125" s="93"/>
      <c r="F125" s="21">
        <v>0</v>
      </c>
      <c r="G125" s="54"/>
      <c r="H125" s="62"/>
      <c r="I125" s="21">
        <v>0</v>
      </c>
      <c r="J125" s="21">
        <v>0</v>
      </c>
      <c r="K125" s="66"/>
      <c r="L125" s="93"/>
      <c r="M125" s="21">
        <v>0</v>
      </c>
      <c r="N125" s="54"/>
    </row>
    <row r="126" spans="1:14" ht="18.75" x14ac:dyDescent="0.25">
      <c r="A126" s="55"/>
      <c r="B126" s="21">
        <v>0</v>
      </c>
      <c r="C126" s="21">
        <v>0</v>
      </c>
      <c r="D126" s="66"/>
      <c r="E126" s="93"/>
      <c r="F126" s="21">
        <v>0</v>
      </c>
      <c r="G126" s="54"/>
      <c r="H126" s="62"/>
      <c r="I126" s="21">
        <v>0</v>
      </c>
      <c r="J126" s="21">
        <v>0</v>
      </c>
      <c r="K126" s="66"/>
      <c r="L126" s="93"/>
      <c r="M126" s="21">
        <v>0</v>
      </c>
      <c r="N126" s="54"/>
    </row>
    <row r="127" spans="1:14" ht="18.75" x14ac:dyDescent="0.25">
      <c r="A127" s="55"/>
      <c r="B127" s="21">
        <v>0</v>
      </c>
      <c r="C127" s="21">
        <v>0</v>
      </c>
      <c r="D127" s="66"/>
      <c r="E127" s="93"/>
      <c r="F127" s="21">
        <v>0</v>
      </c>
      <c r="G127" s="54"/>
      <c r="H127" s="62"/>
      <c r="I127" s="21">
        <v>0</v>
      </c>
      <c r="J127" s="21">
        <v>0</v>
      </c>
      <c r="K127" s="66"/>
      <c r="L127" s="93"/>
      <c r="M127" s="21">
        <v>0</v>
      </c>
      <c r="N127" s="54"/>
    </row>
    <row r="128" spans="1:14" ht="18.75" x14ac:dyDescent="0.25">
      <c r="A128" s="55"/>
      <c r="B128" s="21">
        <v>0</v>
      </c>
      <c r="C128" s="21">
        <v>0</v>
      </c>
      <c r="D128" s="66"/>
      <c r="E128" s="93"/>
      <c r="F128" s="21">
        <v>0</v>
      </c>
      <c r="G128" s="54"/>
      <c r="H128" s="62"/>
      <c r="I128" s="21">
        <v>0</v>
      </c>
      <c r="J128" s="21">
        <v>0</v>
      </c>
      <c r="K128" s="66"/>
      <c r="L128" s="93"/>
      <c r="M128" s="21">
        <v>0</v>
      </c>
      <c r="N128" s="54"/>
    </row>
    <row r="129" spans="1:14" ht="18.75" x14ac:dyDescent="0.25">
      <c r="A129" s="55"/>
      <c r="B129" s="21">
        <v>0</v>
      </c>
      <c r="C129" s="21">
        <v>0</v>
      </c>
      <c r="D129" s="66"/>
      <c r="E129" s="93"/>
      <c r="F129" s="21">
        <v>0</v>
      </c>
      <c r="G129" s="54"/>
      <c r="H129" s="62"/>
      <c r="I129" s="21">
        <v>0</v>
      </c>
      <c r="J129" s="21">
        <v>0</v>
      </c>
      <c r="K129" s="66"/>
      <c r="L129" s="93"/>
      <c r="M129" s="21">
        <v>0</v>
      </c>
      <c r="N129" s="54"/>
    </row>
    <row r="130" spans="1:14" ht="18.75" x14ac:dyDescent="0.25">
      <c r="A130" s="55"/>
      <c r="B130" s="21">
        <v>0</v>
      </c>
      <c r="C130" s="21">
        <v>0</v>
      </c>
      <c r="D130" s="66"/>
      <c r="E130" s="93"/>
      <c r="F130" s="21">
        <v>0</v>
      </c>
      <c r="G130" s="54"/>
      <c r="H130" s="62"/>
      <c r="I130" s="21">
        <v>0</v>
      </c>
      <c r="J130" s="21">
        <v>0</v>
      </c>
      <c r="K130" s="66"/>
      <c r="L130" s="93"/>
      <c r="M130" s="21">
        <v>0</v>
      </c>
      <c r="N130" s="54"/>
    </row>
    <row r="131" spans="1:14" ht="18.75" x14ac:dyDescent="0.25">
      <c r="A131" s="55"/>
      <c r="B131" s="21">
        <v>0</v>
      </c>
      <c r="C131" s="21">
        <v>0</v>
      </c>
      <c r="D131" s="66"/>
      <c r="E131" s="93"/>
      <c r="F131" s="21">
        <v>0</v>
      </c>
      <c r="G131" s="54"/>
      <c r="H131" s="62"/>
      <c r="I131" s="21">
        <v>0</v>
      </c>
      <c r="J131" s="21">
        <v>0</v>
      </c>
      <c r="K131" s="66"/>
      <c r="L131" s="93"/>
      <c r="M131" s="21">
        <v>0</v>
      </c>
      <c r="N131" s="54"/>
    </row>
    <row r="132" spans="1:14" ht="18.75" x14ac:dyDescent="0.25">
      <c r="A132" s="55"/>
      <c r="B132" s="21">
        <v>0</v>
      </c>
      <c r="C132" s="21">
        <v>0</v>
      </c>
      <c r="D132" s="66"/>
      <c r="E132" s="93"/>
      <c r="F132" s="21">
        <v>0</v>
      </c>
      <c r="G132" s="54"/>
      <c r="H132" s="62"/>
      <c r="I132" s="21">
        <v>0</v>
      </c>
      <c r="J132" s="21">
        <v>0</v>
      </c>
      <c r="K132" s="66"/>
      <c r="L132" s="93"/>
      <c r="M132" s="21">
        <v>0</v>
      </c>
      <c r="N132" s="54"/>
    </row>
    <row r="133" spans="1:14" ht="18.75" x14ac:dyDescent="0.25">
      <c r="A133" s="55"/>
      <c r="B133" s="21">
        <v>0</v>
      </c>
      <c r="C133" s="21">
        <v>0</v>
      </c>
      <c r="D133" s="66"/>
      <c r="E133" s="93"/>
      <c r="F133" s="21">
        <v>0</v>
      </c>
      <c r="G133" s="54"/>
      <c r="H133" s="62"/>
      <c r="I133" s="21">
        <v>0</v>
      </c>
      <c r="J133" s="21">
        <v>0</v>
      </c>
      <c r="K133" s="66"/>
      <c r="L133" s="93"/>
      <c r="M133" s="21">
        <v>0</v>
      </c>
      <c r="N133" s="54"/>
    </row>
    <row r="134" spans="1:14" ht="18.75" x14ac:dyDescent="0.25">
      <c r="A134" s="55"/>
      <c r="B134" s="21">
        <v>0</v>
      </c>
      <c r="C134" s="21">
        <v>0</v>
      </c>
      <c r="D134" s="66"/>
      <c r="E134" s="93"/>
      <c r="F134" s="21">
        <v>0</v>
      </c>
      <c r="G134" s="54"/>
      <c r="H134" s="62"/>
      <c r="I134" s="21">
        <v>0</v>
      </c>
      <c r="J134" s="21">
        <v>0</v>
      </c>
      <c r="K134" s="66"/>
      <c r="L134" s="93"/>
      <c r="M134" s="21">
        <v>0</v>
      </c>
      <c r="N134" s="54"/>
    </row>
    <row r="135" spans="1:14" ht="18.75" x14ac:dyDescent="0.25">
      <c r="A135" s="55"/>
      <c r="B135" s="21">
        <v>0</v>
      </c>
      <c r="C135" s="21">
        <v>0</v>
      </c>
      <c r="D135" s="66"/>
      <c r="E135" s="93"/>
      <c r="F135" s="21">
        <v>0</v>
      </c>
      <c r="G135" s="54"/>
      <c r="H135" s="62"/>
      <c r="I135" s="21">
        <v>0</v>
      </c>
      <c r="J135" s="21">
        <v>0</v>
      </c>
      <c r="K135" s="66"/>
      <c r="L135" s="93"/>
      <c r="M135" s="21">
        <v>0</v>
      </c>
      <c r="N135" s="54"/>
    </row>
    <row r="136" spans="1:14" ht="18.75" x14ac:dyDescent="0.25">
      <c r="A136" s="55"/>
      <c r="B136" s="21">
        <v>0</v>
      </c>
      <c r="C136" s="21">
        <v>0</v>
      </c>
      <c r="D136" s="66"/>
      <c r="E136" s="93"/>
      <c r="F136" s="21">
        <v>0</v>
      </c>
      <c r="G136" s="54"/>
      <c r="H136" s="62"/>
      <c r="I136" s="21">
        <v>0</v>
      </c>
      <c r="J136" s="21">
        <v>0</v>
      </c>
      <c r="K136" s="66"/>
      <c r="L136" s="93"/>
      <c r="M136" s="21">
        <v>0</v>
      </c>
      <c r="N136" s="54"/>
    </row>
    <row r="137" spans="1:14" ht="18.75" x14ac:dyDescent="0.25">
      <c r="A137" s="55"/>
      <c r="B137" s="21">
        <v>0</v>
      </c>
      <c r="C137" s="21">
        <v>0</v>
      </c>
      <c r="D137" s="66"/>
      <c r="E137" s="93"/>
      <c r="F137" s="21">
        <v>0</v>
      </c>
      <c r="G137" s="54"/>
      <c r="H137" s="62"/>
      <c r="I137" s="21">
        <v>0</v>
      </c>
      <c r="J137" s="21">
        <v>0</v>
      </c>
      <c r="K137" s="66"/>
      <c r="L137" s="93"/>
      <c r="M137" s="21">
        <v>0</v>
      </c>
      <c r="N137" s="54"/>
    </row>
    <row r="138" spans="1:14" ht="18.75" x14ac:dyDescent="0.25">
      <c r="A138" s="55"/>
      <c r="B138" s="21">
        <v>0</v>
      </c>
      <c r="C138" s="21">
        <v>0</v>
      </c>
      <c r="D138" s="66"/>
      <c r="E138" s="93"/>
      <c r="F138" s="21">
        <v>0</v>
      </c>
      <c r="G138" s="54"/>
      <c r="H138" s="62"/>
      <c r="I138" s="21">
        <v>0</v>
      </c>
      <c r="J138" s="21">
        <v>0</v>
      </c>
      <c r="K138" s="66"/>
      <c r="L138" s="93"/>
      <c r="M138" s="21">
        <v>0</v>
      </c>
      <c r="N138" s="54"/>
    </row>
    <row r="139" spans="1:14" ht="18.75" x14ac:dyDescent="0.25">
      <c r="A139" s="55"/>
      <c r="B139" s="21">
        <v>0</v>
      </c>
      <c r="C139" s="21">
        <v>0</v>
      </c>
      <c r="D139" s="66"/>
      <c r="E139" s="93"/>
      <c r="F139" s="21">
        <v>0</v>
      </c>
      <c r="G139" s="54"/>
      <c r="H139" s="62"/>
      <c r="I139" s="21">
        <v>0</v>
      </c>
      <c r="J139" s="21">
        <v>0</v>
      </c>
      <c r="K139" s="66"/>
      <c r="L139" s="93"/>
      <c r="M139" s="21">
        <v>0</v>
      </c>
      <c r="N139" s="54"/>
    </row>
    <row r="140" spans="1:14" ht="18.75" x14ac:dyDescent="0.25">
      <c r="A140" s="55"/>
      <c r="B140" s="21">
        <v>0</v>
      </c>
      <c r="C140" s="21">
        <v>0</v>
      </c>
      <c r="D140" s="66"/>
      <c r="E140" s="93"/>
      <c r="F140" s="21">
        <v>0</v>
      </c>
      <c r="G140" s="54"/>
      <c r="H140" s="62"/>
      <c r="I140" s="21">
        <v>0</v>
      </c>
      <c r="J140" s="21">
        <v>0</v>
      </c>
      <c r="K140" s="66"/>
      <c r="L140" s="93"/>
      <c r="M140" s="21">
        <v>0</v>
      </c>
      <c r="N140" s="54"/>
    </row>
    <row r="141" spans="1:14" ht="18.75" x14ac:dyDescent="0.25">
      <c r="A141" s="55"/>
      <c r="B141" s="21">
        <v>0</v>
      </c>
      <c r="C141" s="21">
        <v>0</v>
      </c>
      <c r="D141" s="66"/>
      <c r="E141" s="93"/>
      <c r="F141" s="21">
        <v>0</v>
      </c>
      <c r="G141" s="54"/>
      <c r="H141" s="62"/>
      <c r="I141" s="21">
        <v>0</v>
      </c>
      <c r="J141" s="21">
        <v>0</v>
      </c>
      <c r="K141" s="66"/>
      <c r="L141" s="93"/>
      <c r="M141" s="21">
        <v>0</v>
      </c>
      <c r="N141" s="54"/>
    </row>
    <row r="142" spans="1:14" ht="18.75" x14ac:dyDescent="0.25">
      <c r="A142" s="55"/>
      <c r="B142" s="21">
        <v>0</v>
      </c>
      <c r="C142" s="21">
        <v>0</v>
      </c>
      <c r="D142" s="66"/>
      <c r="E142" s="93"/>
      <c r="F142" s="21">
        <v>0</v>
      </c>
      <c r="G142" s="54"/>
      <c r="H142" s="62"/>
      <c r="I142" s="21">
        <v>0</v>
      </c>
      <c r="J142" s="21">
        <v>0</v>
      </c>
      <c r="K142" s="66"/>
      <c r="L142" s="93"/>
      <c r="M142" s="21">
        <v>0</v>
      </c>
      <c r="N142" s="54"/>
    </row>
    <row r="143" spans="1:14" ht="18.75" x14ac:dyDescent="0.25">
      <c r="A143" s="55"/>
      <c r="B143" s="21">
        <v>0</v>
      </c>
      <c r="C143" s="21">
        <v>0</v>
      </c>
      <c r="D143" s="66"/>
      <c r="E143" s="93"/>
      <c r="F143" s="21">
        <v>0</v>
      </c>
      <c r="G143" s="54"/>
      <c r="H143" s="62"/>
      <c r="I143" s="21">
        <v>0</v>
      </c>
      <c r="J143" s="21">
        <v>0</v>
      </c>
      <c r="K143" s="66"/>
      <c r="L143" s="93"/>
      <c r="M143" s="21">
        <v>0</v>
      </c>
      <c r="N143" s="54"/>
    </row>
    <row r="144" spans="1:14" ht="18.75" x14ac:dyDescent="0.25">
      <c r="A144" s="55"/>
      <c r="B144" s="21">
        <v>0</v>
      </c>
      <c r="C144" s="21">
        <v>0</v>
      </c>
      <c r="D144" s="66"/>
      <c r="E144" s="93"/>
      <c r="F144" s="21">
        <v>0</v>
      </c>
      <c r="G144" s="54"/>
      <c r="H144" s="62"/>
      <c r="I144" s="21">
        <v>0</v>
      </c>
      <c r="J144" s="21">
        <v>0</v>
      </c>
      <c r="K144" s="66"/>
      <c r="L144" s="93"/>
      <c r="M144" s="21">
        <v>0</v>
      </c>
      <c r="N144" s="54"/>
    </row>
    <row r="145" spans="1:14" ht="18.75" x14ac:dyDescent="0.25">
      <c r="A145" s="55"/>
      <c r="B145" s="21">
        <v>0</v>
      </c>
      <c r="C145" s="21">
        <v>0</v>
      </c>
      <c r="D145" s="66"/>
      <c r="E145" s="93"/>
      <c r="F145" s="21">
        <v>0</v>
      </c>
      <c r="G145" s="54"/>
      <c r="H145" s="62"/>
      <c r="I145" s="21">
        <v>0</v>
      </c>
      <c r="J145" s="21">
        <v>0</v>
      </c>
      <c r="K145" s="66"/>
      <c r="L145" s="93"/>
      <c r="M145" s="21">
        <v>0</v>
      </c>
      <c r="N145" s="54"/>
    </row>
    <row r="146" spans="1:14" ht="18.75" x14ac:dyDescent="0.25">
      <c r="A146" s="55"/>
      <c r="B146" s="21">
        <v>0</v>
      </c>
      <c r="C146" s="21">
        <v>0</v>
      </c>
      <c r="D146" s="66"/>
      <c r="E146" s="93"/>
      <c r="F146" s="21">
        <v>0</v>
      </c>
      <c r="G146" s="54"/>
      <c r="H146" s="62"/>
      <c r="I146" s="21">
        <v>0</v>
      </c>
      <c r="J146" s="21">
        <v>0</v>
      </c>
      <c r="K146" s="66"/>
      <c r="L146" s="93"/>
      <c r="M146" s="21">
        <v>0</v>
      </c>
      <c r="N146" s="93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40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40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E18" sqref="E18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16" t="s">
        <v>238</v>
      </c>
      <c r="B1" s="116"/>
      <c r="C1" s="116"/>
      <c r="D1" s="116"/>
    </row>
    <row r="2" spans="1:4" ht="94.5" customHeight="1" x14ac:dyDescent="0.25">
      <c r="A2" s="95" t="s">
        <v>236</v>
      </c>
      <c r="B2" s="114" t="s">
        <v>206</v>
      </c>
      <c r="C2" s="114" t="s">
        <v>207</v>
      </c>
      <c r="D2" s="114" t="s">
        <v>180</v>
      </c>
    </row>
    <row r="3" spans="1:4" ht="37.5" customHeight="1" x14ac:dyDescent="0.25">
      <c r="A3" s="90" t="s">
        <v>54</v>
      </c>
      <c r="B3" s="136">
        <v>0</v>
      </c>
      <c r="C3" s="96">
        <v>0</v>
      </c>
      <c r="D3" s="96">
        <v>0</v>
      </c>
    </row>
    <row r="4" spans="1:4" ht="37.5" customHeight="1" x14ac:dyDescent="0.25">
      <c r="A4" s="90" t="s">
        <v>55</v>
      </c>
      <c r="B4" s="136">
        <v>0</v>
      </c>
      <c r="C4" s="96">
        <v>0</v>
      </c>
      <c r="D4" s="96">
        <v>0</v>
      </c>
    </row>
    <row r="5" spans="1:4" ht="37.5" customHeight="1" x14ac:dyDescent="0.25">
      <c r="A5" s="90" t="s">
        <v>63</v>
      </c>
      <c r="B5" s="136">
        <v>0</v>
      </c>
      <c r="C5" s="96">
        <v>0</v>
      </c>
      <c r="D5" s="96">
        <v>0</v>
      </c>
    </row>
    <row r="6" spans="1:4" ht="37.5" customHeight="1" x14ac:dyDescent="0.25">
      <c r="A6" s="90" t="s">
        <v>64</v>
      </c>
      <c r="B6" s="136">
        <v>0</v>
      </c>
      <c r="C6" s="96">
        <v>0</v>
      </c>
      <c r="D6" s="96">
        <v>0</v>
      </c>
    </row>
    <row r="7" spans="1:4" ht="37.5" customHeight="1" x14ac:dyDescent="0.25">
      <c r="A7" s="90" t="s">
        <v>65</v>
      </c>
      <c r="B7" s="136">
        <v>0</v>
      </c>
      <c r="C7" s="96">
        <v>0</v>
      </c>
      <c r="D7" s="96">
        <v>0</v>
      </c>
    </row>
    <row r="8" spans="1:4" ht="37.5" customHeight="1" x14ac:dyDescent="0.25">
      <c r="A8" s="90" t="s">
        <v>66</v>
      </c>
      <c r="B8" s="136">
        <v>0</v>
      </c>
      <c r="C8" s="96">
        <v>0</v>
      </c>
      <c r="D8" s="96">
        <v>0</v>
      </c>
    </row>
    <row r="9" spans="1:4" ht="37.5" customHeight="1" x14ac:dyDescent="0.25">
      <c r="A9" s="115" t="s">
        <v>84</v>
      </c>
      <c r="B9" s="34">
        <f>SUM(B3:B8)</f>
        <v>0</v>
      </c>
      <c r="C9" s="34">
        <f>SUM(C3:C8)</f>
        <v>0</v>
      </c>
      <c r="D9" s="34">
        <f>SUM(D3:D8)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  <vt:lpstr>'Раздел 3'!Область_печати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2022-11-01T07:03:03Z</cp:lastPrinted>
  <dcterms:created xsi:type="dcterms:W3CDTF">2013-11-25T08:04:18Z</dcterms:created>
  <dcterms:modified xsi:type="dcterms:W3CDTF">2022-11-24T07:00:50Z</dcterms:modified>
</cp:coreProperties>
</file>