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201000\Desktop\Статистика СБОР\Статистика 2022\"/>
    </mc:Choice>
  </mc:AlternateContent>
  <bookViews>
    <workbookView xWindow="0" yWindow="0" windowWidth="28800" windowHeight="13275" tabRatio="715" firstSheet="3" activeTab="11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35" l="1"/>
  <c r="B10" i="35"/>
  <c r="C16" i="32"/>
  <c r="C15" i="32"/>
  <c r="C14" i="32"/>
  <c r="C13" i="32"/>
  <c r="C12" i="32"/>
  <c r="C11" i="32"/>
  <c r="C9" i="32"/>
  <c r="C8" i="32"/>
  <c r="C7" i="32"/>
  <c r="C6" i="32"/>
  <c r="C5" i="32"/>
  <c r="C4" i="32"/>
  <c r="D9" i="16" l="1"/>
  <c r="B19" i="30" l="1"/>
  <c r="L108" i="33" l="1"/>
  <c r="D96" i="33"/>
  <c r="C96" i="33"/>
  <c r="D5" i="33" l="1"/>
  <c r="B10" i="32" l="1"/>
  <c r="D10" i="35" l="1"/>
  <c r="C10" i="35"/>
  <c r="D7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H112" i="33"/>
  <c r="G112" i="33"/>
  <c r="D112" i="33"/>
  <c r="C112" i="33"/>
  <c r="K108" i="33"/>
  <c r="J108" i="33"/>
  <c r="I108" i="33"/>
  <c r="H108" i="33"/>
  <c r="H107" i="33" s="1"/>
  <c r="G108" i="33"/>
  <c r="D108" i="33"/>
  <c r="C108" i="33"/>
  <c r="J107" i="33"/>
  <c r="G107" i="33"/>
  <c r="D107" i="33"/>
  <c r="L102" i="33"/>
  <c r="K102" i="33"/>
  <c r="J102" i="33"/>
  <c r="L96" i="33"/>
  <c r="K96" i="33"/>
  <c r="J96" i="33"/>
  <c r="I96" i="33"/>
  <c r="H96" i="33"/>
  <c r="G96" i="33"/>
  <c r="L92" i="33"/>
  <c r="K92" i="33"/>
  <c r="J92" i="33"/>
  <c r="I92" i="33"/>
  <c r="H92" i="33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H75" i="33" s="1"/>
  <c r="G76" i="33"/>
  <c r="G75" i="33" s="1"/>
  <c r="D76" i="33"/>
  <c r="C76" i="33"/>
  <c r="C75" i="33" s="1"/>
  <c r="L75" i="33"/>
  <c r="K75" i="33"/>
  <c r="J75" i="33"/>
  <c r="I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H62" i="33"/>
  <c r="H61" i="33" s="1"/>
  <c r="G62" i="33"/>
  <c r="G61" i="33" s="1"/>
  <c r="D62" i="33"/>
  <c r="C62" i="33"/>
  <c r="I61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K47" i="33" s="1"/>
  <c r="J48" i="33"/>
  <c r="I48" i="33"/>
  <c r="I47" i="33" s="1"/>
  <c r="H48" i="33"/>
  <c r="H47" i="33" s="1"/>
  <c r="G48" i="33"/>
  <c r="D48" i="33"/>
  <c r="C48" i="33"/>
  <c r="C47" i="33" s="1"/>
  <c r="J47" i="33"/>
  <c r="G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G29" i="33" s="1"/>
  <c r="D30" i="33"/>
  <c r="D29" i="33" s="1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I12" i="33"/>
  <c r="H12" i="33"/>
  <c r="G12" i="33"/>
  <c r="D12" i="33"/>
  <c r="D4" i="33" s="1"/>
  <c r="C12" i="33"/>
  <c r="L5" i="33"/>
  <c r="K5" i="33"/>
  <c r="J5" i="33"/>
  <c r="J4" i="33" s="1"/>
  <c r="I5" i="33"/>
  <c r="H5" i="33"/>
  <c r="G5" i="33"/>
  <c r="G4" i="33" s="1"/>
  <c r="C5" i="33"/>
  <c r="I107" i="33" l="1"/>
  <c r="D75" i="33"/>
  <c r="K91" i="33"/>
  <c r="K107" i="33"/>
  <c r="C107" i="33"/>
  <c r="J91" i="33"/>
  <c r="L91" i="33"/>
  <c r="C61" i="33"/>
  <c r="D61" i="33"/>
  <c r="D47" i="33"/>
  <c r="L47" i="33"/>
  <c r="L4" i="33"/>
  <c r="H4" i="33"/>
  <c r="L29" i="33"/>
  <c r="K4" i="33"/>
  <c r="C4" i="33"/>
  <c r="K29" i="33"/>
  <c r="I16" i="31" l="1"/>
  <c r="H7" i="8" l="1"/>
  <c r="G7" i="8"/>
  <c r="M5" i="9" l="1"/>
  <c r="F5" i="9"/>
  <c r="J5" i="9"/>
  <c r="C7" i="8" l="1"/>
  <c r="H91" i="33" l="1"/>
  <c r="I91" i="33"/>
  <c r="G91" i="33"/>
  <c r="D91" i="33"/>
  <c r="C91" i="33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<sst xmlns="http://schemas.openxmlformats.org/spreadsheetml/2006/main" count="1082" uniqueCount="800">
  <si>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</si>
  <si>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</si>
  <si>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</si>
  <si>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</si>
  <si>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</si>
  <si>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</si>
  <si>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</si>
  <si>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</si>
  <si>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</si>
  <si>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</si>
  <si>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</si>
  <si>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</si>
  <si>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</si>
  <si>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</si>
  <si>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</si>
  <si>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</si>
  <si>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</si>
  <si>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</si>
  <si>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</si>
  <si>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</si>
  <si>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</si>
  <si>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</si>
  <si>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</si>
  <si>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</si>
  <si>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</si>
  <si>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</si>
  <si>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</si>
  <si>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</si>
  <si>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</si>
  <si>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</si>
  <si>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</si>
  <si>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</si>
  <si>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</si>
  <si>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</si>
  <si>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</si>
  <si>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</si>
  <si>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</si>
  <si>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</si>
  <si>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</si>
  <si>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</si>
  <si>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</si>
  <si>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</si>
  <si>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</si>
  <si>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</si>
  <si>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</si>
  <si>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</si>
  <si>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</si>
  <si>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</si>
  <si>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</si>
  <si>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</si>
  <si>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</si>
  <si>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</si>
  <si>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</si>
  <si>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</si>
  <si>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</si>
  <si>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</si>
  <si>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</si>
  <si>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</si>
  <si>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</si>
  <si>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</si>
  <si>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</si>
  <si>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</si>
  <si>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</si>
  <si>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</si>
  <si>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</si>
  <si>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</si>
  <si>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</si>
  <si>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</si>
  <si>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</si>
  <si>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</si>
  <si>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</si>
  <si>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</si>
  <si>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</si>
  <si>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</si>
  <si>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</si>
  <si>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</si>
  <si>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</si>
  <si>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</si>
  <si>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</si>
  <si>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</si>
  <si>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</si>
  <si>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</si>
  <si>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</si>
  <si>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</si>
  <si>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</si>
  <si>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</si>
  <si>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</si>
  <si>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</si>
  <si>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</si>
  <si>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</si>
  <si>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</si>
  <si>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</si>
  <si>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</si>
  <si>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</si>
  <si>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</si>
  <si>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</si>
  <si>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</si>
  <si>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</si>
  <si>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</si>
  <si>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</si>
  <si>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</si>
  <si>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</si>
  <si>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</si>
  <si>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</si>
  <si>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</si>
  <si>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</si>
  <si>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</si>
  <si>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</si>
  <si>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</si>
  <si>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</si>
  <si>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</si>
  <si>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</si>
  <si>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</si>
  <si>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</si>
  <si>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</si>
  <si>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</si>
  <si>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</si>
  <si>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</si>
  <si>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</si>
  <si>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</si>
  <si>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</si>
  <si>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</si>
  <si>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</si>
  <si>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</si>
  <si>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</si>
  <si>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</si>
  <si>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</si>
  <si>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</si>
  <si>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</si>
  <si>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</si>
  <si>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</si>
  <si>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</si>
  <si>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</si>
  <si>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</si>
  <si>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</si>
  <si>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</si>
  <si>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</si>
  <si>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</si>
  <si>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</si>
  <si>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</si>
  <si>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</si>
  <si>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</si>
  <si>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</si>
  <si>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</si>
  <si>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</si>
  <si>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</si>
  <si>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</si>
  <si>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</si>
  <si>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</si>
  <si>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</si>
  <si>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</si>
  <si>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</si>
  <si>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</si>
  <si>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</si>
  <si>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</si>
  <si>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</si>
  <si>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</si>
  <si>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</si>
  <si>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</si>
  <si>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</si>
  <si>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</si>
  <si>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</si>
  <si>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</si>
  <si>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</si>
  <si>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</si>
  <si>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</si>
  <si>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</si>
  <si>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</si>
  <si>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</si>
  <si>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</si>
  <si>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</si>
  <si>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</si>
  <si>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</si>
  <si>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</si>
  <si>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</si>
  <si>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</si>
  <si>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</si>
  <si>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</si>
  <si>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</si>
  <si>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</si>
  <si>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</si>
  <si>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</si>
  <si>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</si>
  <si>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</si>
  <si>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</si>
  <si>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</si>
  <si>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</si>
  <si>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</si>
  <si>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</si>
  <si>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</si>
  <si>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</si>
  <si>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</si>
  <si>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</si>
  <si>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</si>
  <si>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</si>
  <si>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</si>
  <si>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</si>
  <si>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</si>
  <si>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</si>
  <si>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</si>
  <si>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</si>
  <si>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</si>
  <si>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</si>
  <si>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</si>
  <si>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</si>
  <si>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</si>
  <si>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</si>
  <si>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</si>
  <si>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</si>
  <si>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</si>
  <si>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</si>
  <si>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</si>
  <si>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</si>
  <si>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</si>
  <si>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</si>
  <si>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</si>
  <si>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</si>
  <si>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</si>
  <si>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</si>
  <si>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</si>
  <si>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</si>
  <si>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</si>
  <si>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</si>
  <si>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</si>
  <si>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</si>
  <si>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</si>
  <si>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</si>
  <si>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</si>
  <si>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</si>
  <si>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</si>
  <si>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</si>
  <si>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</si>
  <si>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</si>
  <si>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</si>
  <si>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</si>
  <si>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</si>
  <si>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</si>
  <si>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</si>
  <si>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</si>
  <si>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</si>
  <si>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</si>
  <si>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</si>
  <si>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</si>
  <si>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</si>
  <si>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</si>
  <si>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</si>
  <si>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</si>
  <si>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</si>
  <si>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</si>
  <si>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</si>
  <si>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</si>
  <si>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</si>
  <si>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</si>
  <si>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</si>
  <si>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</si>
  <si>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</si>
  <si>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</si>
  <si>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</si>
  <si>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</si>
  <si>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</si>
  <si>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</si>
  <si>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</si>
  <si>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</si>
  <si>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</si>
  <si>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</si>
  <si>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</si>
  <si>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</si>
  <si>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</si>
  <si>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</si>
  <si>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</si>
  <si>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</si>
  <si>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</si>
  <si>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</si>
  <si>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</si>
  <si>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</si>
  <si>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</si>
  <si>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</si>
  <si>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</si>
  <si>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</si>
  <si>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февраль</t>
  </si>
  <si>
    <t>адресно</t>
  </si>
  <si>
    <t xml:space="preserve">Кубок КВН, НШТО </t>
  </si>
  <si>
    <t>Награждается , за активное участие в городской социальной акции НШТО «Снегоборцы 2022»</t>
  </si>
  <si>
    <t>МЦ Содружество, Кропоткина, 119/3</t>
  </si>
  <si>
    <t>Квест-игра «На районе», посвященная 85-летию Новосибирской области</t>
  </si>
  <si>
    <t>МБУ ЦМД «Левобережье»</t>
  </si>
  <si>
    <t>МБУ ЦМД «Левобережье», ОбьГЭС</t>
  </si>
  <si>
    <t>май</t>
  </si>
  <si>
    <t>июнь</t>
  </si>
  <si>
    <t>Диплом участника - 2 шт.,                   ТО «Феникс», куратор Терехова П. О.</t>
  </si>
  <si>
    <t xml:space="preserve">«Здравствуй, лето трудовое!» </t>
  </si>
  <si>
    <t>Районная игра "Тропа "</t>
  </si>
  <si>
    <t>МБУ «Центр «Молодежный»</t>
  </si>
  <si>
    <t>август</t>
  </si>
  <si>
    <t>Диплом участника - 2 шт.                                    ТО «Феникс» , куратор Терехова П. О.</t>
  </si>
  <si>
    <t>Диплом за участие,                                                  ТО «Феникс», куратор Терехова П. О.</t>
  </si>
  <si>
    <t>Благодарность - 4 шт                                ТО «Феникс», ТО «Беркут», куратор Терехова П. О.</t>
  </si>
  <si>
    <t>сентябрь</t>
  </si>
  <si>
    <t>«Сибирские гонки»</t>
  </si>
  <si>
    <t>МБУ «Территория молодежи», МБУК ПКИО Бугринская роща</t>
  </si>
  <si>
    <t>Диплом участника - 1 шт.,                   ТО «Феникс», куратор Терехова П. О.</t>
  </si>
  <si>
    <t xml:space="preserve">Городской фестиваль «Здорово Fest» </t>
  </si>
  <si>
    <t>«Меткий стрелок НШТО – 2022»</t>
  </si>
  <si>
    <t>МБУ ГГПЦ</t>
  </si>
  <si>
    <t>Диплом участника - 3                               ТО «Феникс», ТО «Беркут», куратор Терехова П. О.</t>
  </si>
  <si>
    <t>Районная акция «Трудовой десант»</t>
  </si>
  <si>
    <t>МЦ Зодиак, Монумент Славы</t>
  </si>
  <si>
    <t>Благодарственное письмо -1 шт.          ТО «Феникс», ТО «Беркут», ТО «Колибри», куратор Терехова П. О.</t>
  </si>
  <si>
    <t>НШТО, ККК им. В. Маяковского</t>
  </si>
  <si>
    <t>октябрь</t>
  </si>
  <si>
    <t>НШТО МЦ им. А. П. Чехова</t>
  </si>
  <si>
    <t>Курсанты в танцах</t>
  </si>
  <si>
    <t>июль</t>
  </si>
  <si>
    <t>Районный слет трудовых отрядов «Здравствуй, лето трудовое!»</t>
  </si>
  <si>
    <t>парк «У моря обского»</t>
  </si>
  <si>
    <t xml:space="preserve">Кулинарный конкурс «Эко стол», в рамках городской добровольческой акции «Экологический агиттеплоход-2022», </t>
  </si>
  <si>
    <t>НАДО,                                       о. Кораблик</t>
  </si>
  <si>
    <t>Спартакиада НШТО</t>
  </si>
  <si>
    <t>НШТО                                стадион «Фламинго»</t>
  </si>
  <si>
    <t>апрель</t>
  </si>
  <si>
    <t>МЦ Зодиак                           Мемориальный комплекс «Монумент славы»</t>
  </si>
  <si>
    <t>Квест «Дорога к обелиску», в рамках празднования 77-годовщины Победы в ВОВ</t>
  </si>
  <si>
    <t xml:space="preserve">Международный конкурс социально значимых плакатов «Люблю тебя, мой край родной!», </t>
  </si>
  <si>
    <t>Новосибирский государственный педагогический университет, Институт искусств, ул. Советская, 79</t>
  </si>
  <si>
    <t>Всероссийский конкурс по очистке от мусора берегов вводных объектов «Общий сбор» национального проекта «Экология»</t>
  </si>
  <si>
    <t>ФГБУ «Центр развития водохозяйственного комплекса» о. Кораблик</t>
  </si>
  <si>
    <t>муниципальное бюджетное учреждение  Ленинского района города Новосибирска "Молодежный центр им. А. П. Чехова" (МБУ МЦ им. А.П. Чехова)</t>
  </si>
  <si>
    <t>Департамент культуры, спорта и молодежной политики мэрии города Новосибирска</t>
  </si>
  <si>
    <t xml:space="preserve">630136, г. Новосибирск, ул. 1-й Петропавловский переулок,10                                                                                                   info@chehova.club  тел. 343-12-92                                                                                                                                                                   </t>
  </si>
  <si>
    <t>Филонова Ольга Анатольевна</t>
  </si>
  <si>
    <t xml:space="preserve">(Головное) СП "Чехова"ул. 1-й Петропавловский переулок,10  -двухэтажное отдельностоящее здание, зрительный зал и пристройка -спортивный зал - одноэтажные                                                                                              СП "Чехова" ул. Станиславского, 20, помещение находится на первом этаже пятиэтажного жилого дома с отдельным входом и выходом.                                                                           СП "Импульс" ул. Связистов,139/1 -двухэтажное отдельностоящее административное здание, занимаемое помещение находится на 2-м этаже с отдельным входом и выходом.              СП"Олимпик" ул.9-й Гвардейской дивизии, 2  -одноэтажное отдельностоящее здание, с подвальными помещениями, переоборудованными в тренажерные залы, раздевалки, сан.узлы, также имеется технический подвал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</si>
  <si>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(Головное) СП "Чехова"ул. 1-й Петропавловский переулок, 10 -1364,7 кв.м                                                                                             СП "Чехова" ул. Станиславского, 20 - 88.1 кв.м.                                                                                СП "Импульс" ул. Связистов,139/1 -302,4 кв.м                                                                                                                           СП "Олимпик" ул.9-й Гвардейской дивизии, 2 -723,8 кв.м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</si>
  <si>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(Головное) СП "Чехова"ул. 1-й Петропавловский переулок,10 -1325,9 кв.м                                    СП "Чехова" ул. Станиславского, 20 - 77,9                                                                                                      СП  "Импульс" ул. Связистов,139/1 -272,7 кв.м                                                                                                                           СП "Олимпик" ул.9-й Гвардейской Дивизии, 2 - 390,5 кв.м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</si>
  <si>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(Головное) Структурное подразделения "Чехова" - 37 чел.                                                                                                                                                                                                         Структурное подразделения"Импульс" - 15 чел.                                                                                                                 Структурное подразделения"Олимпик" - 17 чел.                                                                                                                           Итого: 69 чел.</t>
  </si>
  <si>
    <t xml:space="preserve">(Головное) СП «Чехова»:                                                                                                                                    по адресу: 1-й Петропавловский переулок, 10
8.00 – 22.00 понедельник – воскресенье;
по адресу: ул. Станиславского, 20                                                                                                  9.00 - 20.00 понедельник - пятница;
10.00 - 20.00 суббота, воскресенье                                                                                                         СП «Импульс»:                                                                                                                                      8.00 – 22.00 понедельник – воскресенье;
СП «Олимпик»: 
по адресу: ул.9-й Гвардейской Дивизии, 2 
9.00 – 22.00 понедельник-пятница 
10.00- 21.00 суббота
воскресенье выходной.
</t>
  </si>
  <si>
    <t>Социально-значимый проект «EVENT-ЧАРОДЕИ»</t>
  </si>
  <si>
    <t xml:space="preserve">среднесрочный январь 2022 - декабрь 2022 </t>
  </si>
  <si>
    <t>подростки, молодежь           12 - 35 лет</t>
  </si>
  <si>
    <t>Социально-значимый проект «ДЕТСТВО УЧИТСЯ, ИГРАЯ»</t>
  </si>
  <si>
    <t>среднесрочный январь 2022 - декабрь 2022</t>
  </si>
  <si>
    <t>Семьи, воспитывающие детей и подростков с ОВЗ</t>
  </si>
  <si>
    <t>Семейный тимбилдинг "МЫ" к международному Дню Семьи</t>
  </si>
  <si>
    <t>Содействие формированию активной жизненной позиции молодежи</t>
  </si>
  <si>
    <t>дети, подростки, молодежь,жители микрорайона 5-35 лет</t>
  </si>
  <si>
    <t>Онлайн-челлендж социально-значимых плакатов по профилактике потребления ПАВ "ЭТО - не модно!"</t>
  </si>
  <si>
    <t>дети, подростки, молодежь 10-35 лет</t>
  </si>
  <si>
    <t>Массовая зарядка к Международному дню здоровья "Заряд бодрости от ИМПУЛЬС"</t>
  </si>
  <si>
    <t>Масленица на микрорайоне "Эх, разгуляйся народ!"</t>
  </si>
  <si>
    <t xml:space="preserve">жители микрорайона 5-35 лет </t>
  </si>
  <si>
    <t>Фестиваль многообразия "Скажи мне: "Здравствуй!"</t>
  </si>
  <si>
    <t>Фестиваль районного творчества «Светлый праздник»</t>
  </si>
  <si>
    <t>МБУ МЦ "Стрижи"</t>
  </si>
  <si>
    <t xml:space="preserve">https://vk.com/wall-31259572_6096 </t>
  </si>
  <si>
    <t>Районная акция «Трудовой десант - 2022»</t>
  </si>
  <si>
    <t>Монумент Славы</t>
  </si>
  <si>
    <t xml:space="preserve">https://vk.com/wall-103867942_837 </t>
  </si>
  <si>
    <t>Благодарственное письмо (Дружина волонтеров «Сова», СРМ Рябова А.В.)</t>
  </si>
  <si>
    <t>Районный ХХIII творческий конкурс «Строки, опаленные войной», посвящённый празднованию 77-ой годовщине Великой Победы</t>
  </si>
  <si>
    <t>ДМ Советского района</t>
  </si>
  <si>
    <t xml:space="preserve">https://timolod.ru/ </t>
  </si>
  <si>
    <t>Музыкальная программа «Лейся песня» в рамках ежегодной всероссийской акции в поддержку чтения «Библионочь - 2022»</t>
  </si>
  <si>
    <t>МКУК ЦСБ им. П.П. Бажова Ленинского района</t>
  </si>
  <si>
    <t xml:space="preserve">https://www.bazhovansk.ru/tpost/3rabyl7lr1-biblionoch-2022 </t>
  </si>
  <si>
    <t>Благодарность (Клуб русского фольклора «Традиция», РКФ Лебедева Н.Д.)</t>
  </si>
  <si>
    <t>Экологическая акция «ЖИВИ, ЛЕС!»</t>
  </si>
  <si>
    <t>пос. Краснообск НСО</t>
  </si>
  <si>
    <t xml:space="preserve">https://vk.com/wall-180849532_623 </t>
  </si>
  <si>
    <t>Благодарственное письмо (Арт-клуб «Сова», РКФ Мелькова Л.С.)</t>
  </si>
  <si>
    <t>Межрайонный Троицкий фестиваль «Большой Локтинский Хоровод»</t>
  </si>
  <si>
    <t>Мошковский район НСО</t>
  </si>
  <si>
    <t xml:space="preserve">https://vk.com/event213712281?ysclid=l9pfkacjnu824955665 </t>
  </si>
  <si>
    <t>Диплом участия, Благодарственное письмо (Клуб русского фольклора «Традиция», РКФ Лебедева Н.Д.)</t>
  </si>
  <si>
    <t>Летняя оздоровительная кампания 2022</t>
  </si>
  <si>
    <t>Ленинский район</t>
  </si>
  <si>
    <t xml:space="preserve">https://t.me/leninka54 </t>
  </si>
  <si>
    <t>Благодарственное письмо (СРМ Харичковой К.В.)</t>
  </si>
  <si>
    <t xml:space="preserve">https://vk.com/wall-103867942_892 </t>
  </si>
  <si>
    <t>Шахматный фестиваль: «Октябрьский рапид в ШК «Инициатива» 2022</t>
  </si>
  <si>
    <t>ШК "Инициатива"</t>
  </si>
  <si>
    <t xml:space="preserve">https://vk.com/iniciativachess?ysclid=l9pfjhm9h0916281221 </t>
  </si>
  <si>
    <t>Районная акция «Чистый берег»</t>
  </si>
  <si>
    <t>Озеро Юго-западного жилмассива</t>
  </si>
  <si>
    <t xml:space="preserve">https://vk.com/wall-31259572_6286 </t>
  </si>
  <si>
    <t>Тренинг-курс для специалистов по работе с молодежью в рамках проекта «Корпоративного Университета»</t>
  </si>
  <si>
    <t xml:space="preserve">ГБУ НСО "АПМИ" </t>
  </si>
  <si>
    <t xml:space="preserve">https://vk.com/wall-193091950_783 </t>
  </si>
  <si>
    <t>Сертификат участника, СРМ Харичкова К.В.</t>
  </si>
  <si>
    <t xml:space="preserve"> Открытый конкурс профессионального мастерства среди флористов</t>
  </si>
  <si>
    <t xml:space="preserve">https://апминсо.рф/novosti/podvedeny-itogi-otkrytogo-konkursa-professionalnogo-masterstva-sredi-floristov/?ysclid=l9pfq9xz6u374717734 </t>
  </si>
  <si>
    <t>Благодарственное письмо за содействие в организации (Арт-клуб «Сова», РКФМелькова Л.С.)</t>
  </si>
  <si>
    <t>март-май</t>
  </si>
  <si>
    <t>Государственный экзамен студентов 4 курса отделения декоративно-прикладного искусства "НОККиИ"</t>
  </si>
  <si>
    <t>ГАПОУ НСО "НОККиИ"</t>
  </si>
  <si>
    <t xml:space="preserve">https://vk.com/club35493459?ysclid=l9pfidap7u702333132 </t>
  </si>
  <si>
    <t>Благодарственное письмо за творческое сотрудничество и методические консультации отделения декоративно-прикладного искусства ГАПОУ НСО "НОККиИ" (Арт-клуб «Сова», РКФ Мелькова Л.С.)</t>
  </si>
  <si>
    <t xml:space="preserve">Региональный этап Всероссийского конкурса «Семья года» - областного конкурса «Семейные ценности» </t>
  </si>
  <si>
    <t>онлайн (пакет документов)</t>
  </si>
  <si>
    <t xml:space="preserve">https://novo-sibirsk.ru/news/242378/?ysclid=l9pfasdcm0985349353 </t>
  </si>
  <si>
    <t>Областной Фестиваль «Здравствуй, школа!» (для детей и взрослых с ОВЗ)</t>
  </si>
  <si>
    <t>ДДТ им. Ефремова</t>
  </si>
  <si>
    <t xml:space="preserve">https://vk.com/wall-31259572_6239 https://vk.com/wall-31259572_6241  </t>
  </si>
  <si>
    <t>Форум молодежи Новосибирской области «PROрегион - 2022»</t>
  </si>
  <si>
    <t>ДОЛ им. О. Кошевого</t>
  </si>
  <si>
    <t xml:space="preserve">https://vk.com/wall-31259572_6274 </t>
  </si>
  <si>
    <t>Сертификат на поддержку проекта (СРМ Харичкова К.В.)</t>
  </si>
  <si>
    <t>Областная онлайн-викторина «Новосибирск – город трудовой доблести»</t>
  </si>
  <si>
    <t>онлайн</t>
  </si>
  <si>
    <t xml:space="preserve">https://znso.ru/%D0%B2%D0%B8%D0%BA%D1%82%D0%BE%D1%80%D0%B8%D0%BD%D0%B0/33 </t>
  </si>
  <si>
    <t>I Городской фестиваль детского творчества Snezhnyi.com</t>
  </si>
  <si>
    <t>КЗ "Первая Сцена", ул. Даргомыжского 8а</t>
  </si>
  <si>
    <t xml:space="preserve">https://vk.com/wall-77013035_3069?ysclid=l9pfv2emq4396124909 </t>
  </si>
  <si>
    <t>январь</t>
  </si>
  <si>
    <t>Городской театральный фестиваль «Чеховский день»</t>
  </si>
  <si>
    <t>МБУ МЦ им. А.П. Чехова</t>
  </si>
  <si>
    <t xml:space="preserve">https://vk.com/wall-31259572_5986 </t>
  </si>
  <si>
    <t>Диплом участника (Театральный клуб «Бегемот-наоборот», РКФ Чиненкова А.И.)</t>
  </si>
  <si>
    <t>март</t>
  </si>
  <si>
    <t>Городская патриотическая акция «Голос Победы», номинация «Художественное чтение»</t>
  </si>
  <si>
    <t xml:space="preserve">https://vk.com/event191553836 </t>
  </si>
  <si>
    <t>Открытое первенство «Гимназии Краснообска» по быстрым шахматам среди детей – 2022</t>
  </si>
  <si>
    <t>МАОУ Гимназия Краснообска НСО</t>
  </si>
  <si>
    <t xml:space="preserve">https://vk.com/wall-31259572_6091 </t>
  </si>
  <si>
    <t>VI Открытый Городской Конкурс Танцевальных команд и исполнителей «ТРАМВАЙ»</t>
  </si>
  <si>
    <t>Благодарственное письмо (Студия современного танца «Emotions», РКФ Варивода Е.Е.)</t>
  </si>
  <si>
    <t>Городской фестиваль клубов города Новосибирска «Семейный выходной» в Нарымском сквере</t>
  </si>
  <si>
    <t>Нарымский сквер</t>
  </si>
  <si>
    <t xml:space="preserve">https://vk.com/wall-31259572_6215 </t>
  </si>
  <si>
    <t>Благодарственное письмо (Клуб молодой семьи «Ход конем», РКФ Долинских Р.А.)</t>
  </si>
  <si>
    <t>"День соседей" (2 мероприятия на жилмассиве)</t>
  </si>
  <si>
    <t>ул. Титова, 196           ост. ул.Волховская (Бульвар Победы)</t>
  </si>
  <si>
    <t xml:space="preserve">https://vk.com/wall80085507_599 </t>
  </si>
  <si>
    <t>Благодарственное письмо, за сотрудничество в проведении совместных мероприятий на округе, выдано Депутатом Совета депутатов города Новосибирска Аникиным А.Г. (Студия современного танца «Emotions», РКФ Варивода Е.Е.)</t>
  </si>
  <si>
    <t xml:space="preserve">Городской фестиваль «Здорово FEST» </t>
  </si>
  <si>
    <t>ПКиО «Михайловская набережная</t>
  </si>
  <si>
    <t xml:space="preserve">https://vk.com/zdorovofest?ysclid=l9pfwzv2z2183192602  </t>
  </si>
  <si>
    <t>Диплом за участие (Студия современного танца «Emotions», РКФ Варивода Е.Е.)</t>
  </si>
  <si>
    <t>Городской проект «Арт-кварталы Прогресса»</t>
  </si>
  <si>
    <t>ДК "Прогресс"</t>
  </si>
  <si>
    <t xml:space="preserve">https://vk.com/wall231055665_3927?ysclid=l9pfymy49r297501989 </t>
  </si>
  <si>
    <t>Благодарность (Студия современного танца «Emotions», РКФ Варивода Е.Е.)</t>
  </si>
  <si>
    <t>Всероссийский Рождественский фестиваль - конкурс талантов «XMASFEST»</t>
  </si>
  <si>
    <t>Дом национальных культур им. Г. Д. Заволокина</t>
  </si>
  <si>
    <t xml:space="preserve">https://vk.com/wall-31259572_5897 </t>
  </si>
  <si>
    <t>Всероссийский многожанровый фестиваль детского и молодежного творчества «Сибирские пташки»</t>
  </si>
  <si>
    <t>КТЦ "Евразия"</t>
  </si>
  <si>
    <t xml:space="preserve">https://vk.com/wall-31259572_5913 </t>
  </si>
  <si>
    <t>Всероссийский Фестиваль Детского и Юношеского Творчества «Парад искусств»</t>
  </si>
  <si>
    <t xml:space="preserve">https://vk.com/wall-31259572_5925 </t>
  </si>
  <si>
    <t>Всероссийский творческий конкурс «Серебром украшена земля»</t>
  </si>
  <si>
    <t xml:space="preserve">http://art29.nios.ru/news/781 </t>
  </si>
  <si>
    <t>Всероссийский центр дистанциаонных мероприятий "БЭБИ-АРТ". Публикация методических материалов.</t>
  </si>
  <si>
    <t xml:space="preserve">https://vk.com/away.php?to=http%3A%2F%2Fwww.babyart-dou.ru%2Fpublikacya%2F2-uncategorised%2F322-metodicheskaya-razrabotka-rospis-po-steklu&amp;post=-31259572_5932&amp;cc_key= </t>
  </si>
  <si>
    <t>Диплом о публикации , свидетельство о публикации (РКФ Мелькова Л.С.)</t>
  </si>
  <si>
    <t>Всероссийский Фестиваль Детского и Юношеского Творчества «Золотой Кубок России»</t>
  </si>
  <si>
    <t xml:space="preserve">https://vk.com/wall-31259572_6023 </t>
  </si>
  <si>
    <t>Всероссийский фестиваль - конкурс хореографического мастерства «REDFEST»</t>
  </si>
  <si>
    <t xml:space="preserve">https://vk.com/wall-31259572_6047 </t>
  </si>
  <si>
    <t>VII Всероссийский фестиваль молодёжного и семейного экранного творчества «МультСемья»</t>
  </si>
  <si>
    <t>МЦ "Патриот"</t>
  </si>
  <si>
    <t xml:space="preserve">https://timolod.ru/media/news/festival-ekrannogo-tvorchestva-multsemya-2022-/?ysclid=l9pg8qabmn204575339 </t>
  </si>
  <si>
    <t xml:space="preserve">Всероссийская социально-культурная акция «Библионочь – 2022» </t>
  </si>
  <si>
    <t xml:space="preserve">https://libmoshkovo.ru/index.php/3451-b2022 </t>
  </si>
  <si>
    <t>Всероссийский Фестиваль «Национальных достояний»</t>
  </si>
  <si>
    <t xml:space="preserve">https://vk.com/club59748448?ysclid=l9pgasgab6209732154 </t>
  </si>
  <si>
    <t>Международный конкурс-фестиваль восходящих артистов «КЛЮКВА»</t>
  </si>
  <si>
    <t>ДДК им. Калинина</t>
  </si>
  <si>
    <t xml:space="preserve">https://vk.com/wall-211227092_9 </t>
  </si>
  <si>
    <t>IX Международный форум и выставка технологического развития «ТЕХНОПРОМ - 2022»</t>
  </si>
  <si>
    <t>Экспоцентр</t>
  </si>
  <si>
    <t xml:space="preserve">https://vk.com/wall-31259572_6216 </t>
  </si>
  <si>
    <t>Выступление специалиста в блоке «Питчинг проектных идей» (СРМ Харичкова К.В.)</t>
  </si>
  <si>
    <t xml:space="preserve">Всероссийский педагогический электронный журнал «БЭБИ-АРТ», методическая разработка «Роспись по стеклу", март 2022 http://www.babyart-dou.ru/publikacya/2-uncategorised/322-metodicheskaya-razrabotka-rospis-po-steklu   </t>
  </si>
  <si>
    <t xml:space="preserve">Всероссийский журнал «Инспектор по делам несовершеннолетних» №6, июнь 2022 http://mtsr.nso.ru/sites/mtsr.nso.ru/wodby_files/files/page_9729/ryabova_a.v_0.pdf </t>
  </si>
  <si>
    <t>Афиши: Масленица на микрорайоне "Эх, разгуляйся, народ!"(300 шт.); Массовая зарядка к Международному дню здоровья «Заряд бодрости от ИМПУЛЬС» (200 шт.); Семейный тимбилдинг "МЫ" к международному Дню Семьи (200 шт.); Творческая гостиная к Дню Пушкина "Поэт на все времена" (200 шт.); Фестиваль молодежи "На нашей волне!" (200 шт.)</t>
  </si>
  <si>
    <t>IX Международный форум и выставка технологического развития «ТЕХНОПРОМ - 2022». Выступление специалиста в блоке «Питчинг проектных идей».</t>
  </si>
  <si>
    <t xml:space="preserve"> Форум молодежи по Новосибирской области «PROрегион - 2022»</t>
  </si>
  <si>
    <t xml:space="preserve">https://форумтехнопром.рф/?ysclid=l9il6bx5w2514541400 </t>
  </si>
  <si>
    <t xml:space="preserve">https://vk.com/pro_region?ysclid=l9ilh42a70835568037 </t>
  </si>
  <si>
    <t>Дружина волонтеров "СОВА"</t>
  </si>
  <si>
    <t>12 - 35 лет</t>
  </si>
  <si>
    <t>Мост дружбы</t>
  </si>
  <si>
    <t>"Кубок призывника"</t>
  </si>
  <si>
    <t>Блиц-турнир по мини-фтболу,посвященный Дню города</t>
  </si>
  <si>
    <t>молодежь 18-28 лет</t>
  </si>
  <si>
    <t>молодежь 15-35 лет</t>
  </si>
  <si>
    <t>"Включайся"</t>
  </si>
  <si>
    <t>молодеежь 14-35 лет</t>
  </si>
  <si>
    <t>Спортивный праздник "Кубок призывника"</t>
  </si>
  <si>
    <t>Турнир по мини-футболу среди молодёжи в рамках открытия летнего футбольного сезона</t>
  </si>
  <si>
    <t>МБУ "Молодёжный центр"Современник"</t>
  </si>
  <si>
    <t>МБУ МЦ им. А. П. Чехова</t>
  </si>
  <si>
    <t xml:space="preserve">Филонова О. А. </t>
  </si>
  <si>
    <t>МБУ МЦ им. А. П. Чехова      ООО "Амарант"</t>
  </si>
  <si>
    <t>рабочий, администратор</t>
  </si>
  <si>
    <t>июнь-август</t>
  </si>
  <si>
    <t xml:space="preserve">Центр занятости Ленинского района                                                     МКУ Горзеленхоз                              Горводоканал, МУП г. Новосибирска                                          ООО "Амарант"                              </t>
  </si>
  <si>
    <t>ФГБОУ «Новосибирский государственный педагогический университет» (Институт культуры и молодежной политики, «Социальная работа с молодежью»), 2 курс</t>
  </si>
  <si>
    <t>"Феникс", "Беркут", "Колибри"</t>
  </si>
  <si>
    <t>14-18 лет</t>
  </si>
  <si>
    <t>Арт-лаборатория</t>
  </si>
  <si>
    <t>Трудовой отряд "Феникс"</t>
  </si>
  <si>
    <t xml:space="preserve"> молодежь           14 - 35 лет</t>
  </si>
  <si>
    <t xml:space="preserve"> молодежь           14 - 18 лет</t>
  </si>
  <si>
    <t>Учимся друг у друга</t>
  </si>
  <si>
    <t>Сила женственности</t>
  </si>
  <si>
    <t>молодые семьи 18-35</t>
  </si>
  <si>
    <t>Вожатский отряд "Орлиное племя"</t>
  </si>
  <si>
    <t>подростки, молодежь 12-18 лет</t>
  </si>
  <si>
    <t>подростки, молодежь                    12-18 лет</t>
  </si>
  <si>
    <t>Территория+</t>
  </si>
  <si>
    <t>молодежь                14-23 лет</t>
  </si>
  <si>
    <t>Социально -значимый проект "Ежевика"</t>
  </si>
  <si>
    <t>Благодарственное письмо - 3 шт. (СРМ Харичковой К.В., СРМ Печенкина М. Е., методист Анохина М. Е.)</t>
  </si>
  <si>
    <t>ОДМКиС Ленинского района</t>
  </si>
  <si>
    <t>Благодарственное письмо, администратор Анохин М. Д.</t>
  </si>
  <si>
    <t>Театральный фестиваль "Чеховский день"</t>
  </si>
  <si>
    <t>Городские соревнования по волейболу</t>
  </si>
  <si>
    <t>Соревнования по футбольному дворовому фристайлу среди молодёжи в рамках районного цикла мероприятий "Молодёжный старт", сезон 2022 года</t>
  </si>
  <si>
    <t>Кубок города Новосибирска по спортивной аэробике</t>
  </si>
  <si>
    <t>Федерация спортивной аэробики НСО</t>
  </si>
  <si>
    <t>73-ая легкоатлетическая эстафета памяти воинов-сибиряков, погибших в годы ВОВ</t>
  </si>
  <si>
    <t xml:space="preserve">Ленинский район г. Новосибирска </t>
  </si>
  <si>
    <t>Благотворительный марафон "Мы вместе"</t>
  </si>
  <si>
    <t>социальная сеть Вконтакте</t>
  </si>
  <si>
    <t>Городские соревнования по футболу "Футбольный MIXX " среди молодёжных команд, сезон 2022 года</t>
  </si>
  <si>
    <t>Чемпионат и первенство города Новосибирска по спортивной аэробике</t>
  </si>
  <si>
    <t>Чемпионат НСО по смешанному единоборству</t>
  </si>
  <si>
    <t>Федерация смешанного единоборства России</t>
  </si>
  <si>
    <t>Первенство НСО по боксу среди юношей 13-14 лет</t>
  </si>
  <si>
    <t>Министерство ФКиС НСО</t>
  </si>
  <si>
    <t>Открытые региональные соревнования по спортивной аэробике "Ритмы весны"</t>
  </si>
  <si>
    <t>г. Томск</t>
  </si>
  <si>
    <t xml:space="preserve">Фестиваль конкурс восточного танца «Колорит Востока» </t>
  </si>
  <si>
    <t>с. Криводановка Новосибирской области</t>
  </si>
  <si>
    <t>Фестиваль-конкурс восточного танца ALMA AL RAKS</t>
  </si>
  <si>
    <t xml:space="preserve"> г. Новокузнецк</t>
  </si>
  <si>
    <t>V юбилейный рейтинговый чемпионат по версии Лиги профессионалов "Жемчужина Востока"</t>
  </si>
  <si>
    <t>г. Томск, ДК "Авангард"</t>
  </si>
  <si>
    <t>Фестиваль танцевального искусства "Влюбленные в Belly dance"</t>
  </si>
  <si>
    <t>г. Барнаул, Алтайский государственный институт культуры</t>
  </si>
  <si>
    <t>XI международный открытый Чемпионат по Oriental, Bollywood "Таланты Сибири-2022", рейтинг России категории "В"</t>
  </si>
  <si>
    <t>г. Новосибирск ДК "Евразия"</t>
  </si>
  <si>
    <t>IX международный фестиваль восточного танца и танцев народов мира "Orientaliya"</t>
  </si>
  <si>
    <t>г. Новосибирск КДЦ им. Станиславского</t>
  </si>
  <si>
    <r>
      <t xml:space="preserve">Диплом в номинации </t>
    </r>
    <r>
      <rPr>
        <b/>
        <sz val="12"/>
        <color rgb="FFFF0000"/>
        <rFont val="Times New Roman"/>
        <family val="1"/>
        <charset val="204"/>
      </rPr>
      <t xml:space="preserve">«Абсолютный чемпион» - </t>
    </r>
    <r>
      <rPr>
        <b/>
        <sz val="12"/>
        <rFont val="Times New Roman"/>
        <family val="1"/>
        <charset val="204"/>
      </rPr>
      <t xml:space="preserve">9 шт.   </t>
    </r>
    <r>
      <rPr>
        <b/>
        <sz val="12"/>
        <color rgb="FFFF0000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 xml:space="preserve">                                     ТО «Феникс» , куратор Терехова П. О.</t>
    </r>
  </si>
  <si>
    <r>
      <rPr>
        <b/>
        <sz val="12"/>
        <color rgb="FFFF0000"/>
        <rFont val="Times New Roman"/>
        <family val="1"/>
        <charset val="204"/>
      </rPr>
      <t>Диплом Гран-при</t>
    </r>
    <r>
      <rPr>
        <sz val="12"/>
        <color theme="1"/>
        <rFont val="Times New Roman"/>
        <family val="1"/>
        <charset val="204"/>
      </rPr>
      <t>,                        Благодарность руководителю (Студия современного танца «Emotions», РКФ Варивода Е.Е.)</t>
    </r>
  </si>
  <si>
    <r>
      <rPr>
        <b/>
        <sz val="12"/>
        <color rgb="FFFF0000"/>
        <rFont val="Times New Roman"/>
        <family val="1"/>
        <charset val="204"/>
      </rPr>
      <t xml:space="preserve">Диплом I степени </t>
    </r>
    <r>
      <rPr>
        <b/>
        <sz val="12"/>
        <rFont val="Times New Roman"/>
        <family val="1"/>
        <charset val="204"/>
      </rPr>
      <t xml:space="preserve">- 6 шт.,              </t>
    </r>
    <r>
      <rPr>
        <b/>
        <sz val="12"/>
        <color rgb="FFFF0000"/>
        <rFont val="Times New Roman"/>
        <family val="1"/>
        <charset val="204"/>
      </rPr>
      <t xml:space="preserve"> Диплом II степени </t>
    </r>
    <r>
      <rPr>
        <sz val="12"/>
        <color theme="1"/>
        <rFont val="Times New Roman"/>
        <family val="1"/>
        <charset val="204"/>
      </rPr>
      <t>,                          Сертификат за проведение, Благодарность за содействие и помощь в организации, Благодарность за участие (Арт-клуб «Сова», РКФ Мелькова Л.С.)</t>
    </r>
  </si>
  <si>
    <r>
      <rPr>
        <b/>
        <sz val="12"/>
        <color rgb="FFFF0000"/>
        <rFont val="Times New Roman"/>
        <family val="1"/>
        <charset val="204"/>
      </rPr>
      <t>1 место</t>
    </r>
    <r>
      <rPr>
        <sz val="12"/>
        <color theme="1"/>
        <rFont val="Times New Roman"/>
        <family val="1"/>
        <charset val="204"/>
      </rPr>
      <t xml:space="preserve"> Казарина В.                                  </t>
    </r>
    <r>
      <rPr>
        <b/>
        <sz val="12"/>
        <color rgb="FFFF0000"/>
        <rFont val="Times New Roman"/>
        <family val="1"/>
        <charset val="204"/>
      </rPr>
      <t>2 место</t>
    </r>
    <r>
      <rPr>
        <sz val="12"/>
        <color theme="1"/>
        <rFont val="Times New Roman"/>
        <family val="1"/>
        <charset val="204"/>
      </rPr>
      <t xml:space="preserve"> Колонцова И., КФ "Саулешка", РКФ Гурина С.Б,</t>
    </r>
  </si>
  <si>
    <r>
      <rPr>
        <b/>
        <sz val="12"/>
        <color rgb="FFFF0000"/>
        <rFont val="Times New Roman"/>
        <family val="1"/>
        <charset val="204"/>
      </rPr>
      <t>1 место</t>
    </r>
    <r>
      <rPr>
        <b/>
        <sz val="12"/>
        <color theme="1"/>
        <rFont val="Times New Roman"/>
        <family val="1"/>
        <charset val="204"/>
      </rPr>
      <t xml:space="preserve"> - 15 шт. </t>
    </r>
    <r>
      <rPr>
        <sz val="12"/>
        <color theme="1"/>
        <rFont val="Times New Roman"/>
        <family val="1"/>
        <charset val="204"/>
      </rPr>
      <t xml:space="preserve">                                    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 xml:space="preserve"> 2 место</t>
    </r>
    <r>
      <rPr>
        <b/>
        <sz val="12"/>
        <color theme="1"/>
        <rFont val="Times New Roman"/>
        <family val="1"/>
        <charset val="204"/>
      </rPr>
      <t xml:space="preserve"> - 10 шт.      </t>
    </r>
    <r>
      <rPr>
        <sz val="12"/>
        <color theme="1"/>
        <rFont val="Times New Roman"/>
        <family val="1"/>
        <charset val="204"/>
      </rPr>
      <t xml:space="preserve">                                               воспитанники КФ "Саулешка", РКФ Гурина С.Б.</t>
    </r>
  </si>
  <si>
    <r>
      <rPr>
        <b/>
        <sz val="12"/>
        <color rgb="FFFF0000"/>
        <rFont val="Times New Roman"/>
        <family val="1"/>
        <charset val="204"/>
      </rPr>
      <t>3 место</t>
    </r>
    <r>
      <rPr>
        <b/>
        <sz val="12"/>
        <color theme="1"/>
        <rFont val="Times New Roman"/>
        <family val="1"/>
        <charset val="204"/>
      </rPr>
      <t xml:space="preserve"> - 5 шт.   </t>
    </r>
    <r>
      <rPr>
        <sz val="12"/>
        <color theme="1"/>
        <rFont val="Times New Roman"/>
        <family val="1"/>
        <charset val="204"/>
      </rPr>
      <t xml:space="preserve">                                   воспитанники КФ "Звезда", РКФ Луговая В.В.</t>
    </r>
  </si>
  <si>
    <r>
      <rPr>
        <b/>
        <sz val="12"/>
        <color rgb="FFFF0000"/>
        <rFont val="Times New Roman"/>
        <family val="1"/>
        <charset val="204"/>
      </rPr>
      <t>2 место</t>
    </r>
    <r>
      <rPr>
        <sz val="12"/>
        <color theme="1"/>
        <rFont val="Times New Roman"/>
        <family val="1"/>
        <charset val="204"/>
      </rPr>
      <t>, КФ "Чемпион", РКФ Гашута И.О.</t>
    </r>
  </si>
  <si>
    <r>
      <rPr>
        <b/>
        <sz val="12"/>
        <color rgb="FFFF0000"/>
        <rFont val="Times New Roman"/>
        <family val="1"/>
        <charset val="204"/>
      </rPr>
      <t>3 место</t>
    </r>
    <r>
      <rPr>
        <b/>
        <sz val="12"/>
        <color theme="1"/>
        <rFont val="Times New Roman"/>
        <family val="1"/>
        <charset val="204"/>
      </rPr>
      <t xml:space="preserve"> - 4 шт.</t>
    </r>
    <r>
      <rPr>
        <sz val="12"/>
        <color theme="1"/>
        <rFont val="Times New Roman"/>
        <family val="1"/>
        <charset val="204"/>
      </rPr>
      <t>, КФ "Звезда", РКФ Луговая В.В.</t>
    </r>
  </si>
  <si>
    <r>
      <rPr>
        <b/>
        <sz val="12"/>
        <color rgb="FFFF0000"/>
        <rFont val="Times New Roman"/>
        <family val="1"/>
        <charset val="204"/>
      </rPr>
      <t>Победитель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в номинации "Лучший курсант"</t>
    </r>
    <r>
      <rPr>
        <sz val="12"/>
        <color theme="1"/>
        <rFont val="Times New Roman"/>
        <family val="1"/>
        <charset val="204"/>
      </rPr>
      <t>, курсант ТО «Феникс»,            куратор Терехова П. О.</t>
    </r>
  </si>
  <si>
    <r>
      <rPr>
        <b/>
        <sz val="12"/>
        <color rgb="FFFF0000"/>
        <rFont val="Times New Roman"/>
        <family val="1"/>
        <charset val="204"/>
      </rPr>
      <t>Победитель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в номинации «Персона года» НШТО курсант</t>
    </r>
    <r>
      <rPr>
        <sz val="12"/>
        <color theme="1"/>
        <rFont val="Times New Roman"/>
        <family val="1"/>
        <charset val="204"/>
      </rPr>
      <t xml:space="preserve"> ТО «Беркут»,              куратор Терехова П. О.</t>
    </r>
  </si>
  <si>
    <r>
      <rPr>
        <b/>
        <sz val="12"/>
        <color rgb="FFFF0000"/>
        <rFont val="Times New Roman"/>
        <family val="1"/>
        <charset val="204"/>
      </rPr>
      <t>1 место</t>
    </r>
    <r>
      <rPr>
        <sz val="12"/>
        <color theme="1"/>
        <rFont val="Times New Roman"/>
        <family val="1"/>
        <charset val="204"/>
      </rPr>
      <t>, СРМ Кипренко М.Л.</t>
    </r>
  </si>
  <si>
    <r>
      <rPr>
        <b/>
        <sz val="12"/>
        <color rgb="FFFF0000"/>
        <rFont val="Times New Roman"/>
        <family val="1"/>
        <charset val="204"/>
      </rPr>
      <t>3 место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кулинарном конкурсе</t>
    </r>
    <r>
      <rPr>
        <sz val="12"/>
        <color theme="1"/>
        <rFont val="Times New Roman"/>
        <family val="1"/>
        <charset val="204"/>
      </rPr>
      <t xml:space="preserve">                                               ТО «Феникс», куратор Терехова П. О.</t>
    </r>
  </si>
  <si>
    <r>
      <rPr>
        <b/>
        <sz val="12"/>
        <color rgb="FFFF0000"/>
        <rFont val="Times New Roman"/>
        <family val="1"/>
        <charset val="204"/>
      </rPr>
      <t>2 место</t>
    </r>
    <r>
      <rPr>
        <sz val="12"/>
        <color theme="1"/>
        <rFont val="Times New Roman"/>
        <family val="1"/>
        <charset val="204"/>
      </rPr>
      <t xml:space="preserve"> в перетягивании каната              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>3 место</t>
    </r>
    <r>
      <rPr>
        <sz val="12"/>
        <color theme="1"/>
        <rFont val="Times New Roman"/>
        <family val="1"/>
        <charset val="204"/>
      </rPr>
      <t xml:space="preserve"> по прыжкам в длину                   ТО «Феникс», куратор Терехова П. О.</t>
    </r>
  </si>
  <si>
    <r>
      <rPr>
        <b/>
        <sz val="12"/>
        <color rgb="FFFF0000"/>
        <rFont val="Times New Roman"/>
        <family val="1"/>
        <charset val="204"/>
      </rPr>
      <t>1 место</t>
    </r>
    <r>
      <rPr>
        <b/>
        <sz val="12"/>
        <color theme="1"/>
        <rFont val="Times New Roman"/>
        <family val="1"/>
        <charset val="204"/>
      </rPr>
      <t xml:space="preserve"> - 4 шт</t>
    </r>
    <r>
      <rPr>
        <sz val="12"/>
        <color theme="1"/>
        <rFont val="Times New Roman"/>
        <family val="1"/>
        <charset val="204"/>
      </rPr>
      <t xml:space="preserve">.:                                     </t>
    </r>
    <r>
      <rPr>
        <b/>
        <sz val="12"/>
        <color rgb="FFFF0000"/>
        <rFont val="Times New Roman"/>
        <family val="1"/>
        <charset val="204"/>
      </rPr>
      <t>2 место</t>
    </r>
    <r>
      <rPr>
        <b/>
        <sz val="12"/>
        <color theme="1"/>
        <rFont val="Times New Roman"/>
        <family val="1"/>
        <charset val="204"/>
      </rPr>
      <t xml:space="preserve"> - 2 шт</t>
    </r>
    <r>
      <rPr>
        <sz val="12"/>
        <color theme="1"/>
        <rFont val="Times New Roman"/>
        <family val="1"/>
        <charset val="204"/>
      </rPr>
      <t xml:space="preserve">.:                                         </t>
    </r>
    <r>
      <rPr>
        <b/>
        <sz val="12"/>
        <color rgb="FFFF0000"/>
        <rFont val="Times New Roman"/>
        <family val="1"/>
        <charset val="204"/>
      </rPr>
      <t xml:space="preserve">3 место </t>
    </r>
    <r>
      <rPr>
        <b/>
        <sz val="12"/>
        <rFont val="Times New Roman"/>
        <family val="1"/>
        <charset val="204"/>
      </rPr>
      <t>- 4 шт</t>
    </r>
    <r>
      <rPr>
        <sz val="12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>:                                                                воспитанники КФ "Звезда", РКФ Луговая В.В.</t>
    </r>
  </si>
  <si>
    <r>
      <rPr>
        <b/>
        <sz val="12"/>
        <color rgb="FFFF0000"/>
        <rFont val="Times New Roman"/>
        <family val="1"/>
        <charset val="204"/>
      </rPr>
      <t>1 место</t>
    </r>
    <r>
      <rPr>
        <sz val="12"/>
        <color rgb="FFFF0000"/>
        <rFont val="Times New Roman"/>
        <family val="1"/>
        <charset val="204"/>
      </rPr>
      <t xml:space="preserve">                                                        </t>
    </r>
    <r>
      <rPr>
        <b/>
        <sz val="12"/>
        <color rgb="FFFF0000"/>
        <rFont val="Times New Roman"/>
        <family val="1"/>
        <charset val="204"/>
      </rPr>
      <t xml:space="preserve">   2 место</t>
    </r>
    <r>
      <rPr>
        <sz val="12"/>
        <color theme="1"/>
        <rFont val="Times New Roman"/>
        <family val="1"/>
        <charset val="204"/>
      </rPr>
      <t>, команда СП "Олимпик", НО Белин В.В.</t>
    </r>
  </si>
  <si>
    <t>Диплом участника -3 шт. (Театральный клуб «Бегемот-наоборот», РКФ Чиненкова А.И., участники: Альшева К., Буренина Е., Мамедова Е.)</t>
  </si>
  <si>
    <r>
      <rPr>
        <b/>
        <sz val="12"/>
        <color rgb="FFFF0000"/>
        <rFont val="Times New Roman"/>
        <family val="1"/>
        <charset val="204"/>
      </rPr>
      <t>1 место</t>
    </r>
    <r>
      <rPr>
        <b/>
        <sz val="12"/>
        <color theme="1"/>
        <rFont val="Times New Roman"/>
        <family val="1"/>
        <charset val="204"/>
      </rPr>
      <t xml:space="preserve"> - 5 шт.      </t>
    </r>
    <r>
      <rPr>
        <sz val="12"/>
        <color theme="1"/>
        <rFont val="Times New Roman"/>
        <family val="1"/>
        <charset val="204"/>
      </rPr>
      <t xml:space="preserve">                                        </t>
    </r>
    <r>
      <rPr>
        <b/>
        <sz val="12"/>
        <color theme="1"/>
        <rFont val="Times New Roman"/>
        <family val="1"/>
        <charset val="204"/>
      </rPr>
      <t xml:space="preserve">  </t>
    </r>
    <r>
      <rPr>
        <b/>
        <sz val="12"/>
        <color rgb="FFFF0000"/>
        <rFont val="Times New Roman"/>
        <family val="1"/>
        <charset val="204"/>
      </rPr>
      <t>2 место</t>
    </r>
    <r>
      <rPr>
        <b/>
        <sz val="12"/>
        <color theme="1"/>
        <rFont val="Times New Roman"/>
        <family val="1"/>
        <charset val="204"/>
      </rPr>
      <t xml:space="preserve">- 2 шт. </t>
    </r>
    <r>
      <rPr>
        <sz val="12"/>
        <color theme="1"/>
        <rFont val="Times New Roman"/>
        <family val="1"/>
        <charset val="204"/>
      </rPr>
      <t xml:space="preserve">                                           воспитанники КФ "Звезда", РКФ Луговая В. В.</t>
    </r>
  </si>
  <si>
    <r>
      <rPr>
        <b/>
        <sz val="12"/>
        <color rgb="FFFF0000"/>
        <rFont val="Times New Roman"/>
        <family val="1"/>
        <charset val="204"/>
      </rPr>
      <t>Диплом Лауреата I степени</t>
    </r>
    <r>
      <rPr>
        <sz val="12"/>
        <color theme="1"/>
        <rFont val="Times New Roman"/>
        <family val="1"/>
        <charset val="204"/>
      </rPr>
      <t xml:space="preserve">                   Студия современного танца «Emotions», РКФ Варивода Е.Е.</t>
    </r>
  </si>
  <si>
    <t xml:space="preserve">Слет НШТО </t>
  </si>
  <si>
    <t>сентябрь-октябрь</t>
  </si>
  <si>
    <r>
      <rPr>
        <b/>
        <sz val="12"/>
        <color rgb="FFFF0000"/>
        <rFont val="Times New Roman"/>
        <family val="1"/>
        <charset val="204"/>
      </rPr>
      <t>Диплом Гран-при,                                     Лауреат I степени</t>
    </r>
    <r>
      <rPr>
        <sz val="12"/>
        <color theme="1"/>
        <rFont val="Times New Roman"/>
        <family val="1"/>
        <charset val="204"/>
      </rPr>
      <t xml:space="preserve"> -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 шт</t>
    </r>
    <r>
      <rPr>
        <sz val="12"/>
        <rFont val="Times New Roman"/>
        <family val="1"/>
        <charset val="204"/>
      </rPr>
      <t>.</t>
    </r>
    <r>
      <rPr>
        <sz val="12"/>
        <color theme="1"/>
        <rFont val="Times New Roman"/>
        <family val="1"/>
        <charset val="204"/>
      </rPr>
      <t>, Благодарственное письмо (Студия современного танца «Emotions», РКФ Варивода Е.Е.)</t>
    </r>
  </si>
  <si>
    <t>https://superchexov.wixsite.com/chekhovcenter</t>
  </si>
  <si>
    <t xml:space="preserve">               -</t>
  </si>
  <si>
    <t xml:space="preserve">          -</t>
  </si>
  <si>
    <t>https://www.timolod.ru/organization/molodezhnye-tsentry/imeni_a_p_chekhova/</t>
  </si>
  <si>
    <t>Группа в социальной сети Вконтакте СП Импульс</t>
  </si>
  <si>
    <t>Группа в социальной сети Вконтакте Чехова</t>
  </si>
  <si>
    <t>https://vk.com/chekhova_center</t>
  </si>
  <si>
    <t xml:space="preserve">Группа в социальной сети Вконтакте Резиденция молодежи </t>
  </si>
  <si>
    <t>https://vk.com/youthresidence</t>
  </si>
  <si>
    <t>Группа в социальной сети Вконтакте СП Олимпик</t>
  </si>
  <si>
    <t>https://vk.com/spolimpick</t>
  </si>
  <si>
    <t>Аккаунт в социальной сети Facebook</t>
  </si>
  <si>
    <t>https://www.facebook.com/centerchekhova</t>
  </si>
  <si>
    <t>Аккаунт в социальной сети (видеохостинге) TikTok</t>
  </si>
  <si>
    <t>@chekhovcenter</t>
  </si>
  <si>
    <t>https://t.me/spimpuls</t>
  </si>
  <si>
    <t>171(нед.)</t>
  </si>
  <si>
    <t xml:space="preserve">12-36 и старше </t>
  </si>
  <si>
    <t>молодежь 18-35 лет</t>
  </si>
  <si>
    <t xml:space="preserve">12-36 лет и старше </t>
  </si>
  <si>
    <t xml:space="preserve">Молодежный марафон «Интеллект! Спорт! Игра!» </t>
  </si>
  <si>
    <t>студенты колледжей 16-25 лет</t>
  </si>
  <si>
    <t xml:space="preserve">Творческий вечер «Букет любимой» </t>
  </si>
  <si>
    <t xml:space="preserve">подростки, молодежь, жители микрорайона 12-36 и старше </t>
  </si>
  <si>
    <t xml:space="preserve">Районное мероприятие «День призывника» </t>
  </si>
  <si>
    <t>молодежь 14- 18 лет</t>
  </si>
  <si>
    <t xml:space="preserve">Районный праздничный концерт «Салют, Победа!» </t>
  </si>
  <si>
    <t xml:space="preserve">Районное мероприятие «Вручение паспортов» </t>
  </si>
  <si>
    <t>молодежь 14 лет</t>
  </si>
  <si>
    <t xml:space="preserve">Районная интеллектуальная игра «Эрудит» </t>
  </si>
  <si>
    <t>Районный праздник для детей с ограниченными возможностями здоровья "Доброе сердце"</t>
  </si>
  <si>
    <t xml:space="preserve">август </t>
  </si>
  <si>
    <t xml:space="preserve">парк Кирова </t>
  </si>
  <si>
    <t>Благодарственное письмо директору МБУ МЦ им. А. П. Чехова Филонова О.А.</t>
  </si>
  <si>
    <t>Районная выставка конкурс по ИЗО и ДПИ «Зимние забавы»</t>
  </si>
  <si>
    <t>https://vk.com/club121128847?w=wall-121128847_1589</t>
  </si>
  <si>
    <t>Районный конкурс ДПИ «Самым милым и любимым»</t>
  </si>
  <si>
    <t xml:space="preserve">март </t>
  </si>
  <si>
    <t>администрация Кировского района города Новосибирска (отдел оразования)</t>
  </si>
  <si>
    <t>https://vk.com/club121128847?w=wall-121128847_1604</t>
  </si>
  <si>
    <r>
      <rPr>
        <b/>
        <sz val="12"/>
        <color rgb="FFFF0000"/>
        <rFont val="Times New Roman"/>
        <family val="1"/>
        <charset val="204"/>
      </rPr>
      <t>Диплом за 2 место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- 2 шт</t>
    </r>
    <r>
      <rPr>
        <sz val="12"/>
        <color theme="1"/>
        <rFont val="Times New Roman"/>
        <family val="1"/>
        <charset val="204"/>
      </rPr>
      <t xml:space="preserve">,                    </t>
    </r>
    <r>
      <rPr>
        <b/>
        <sz val="12"/>
        <color rgb="FFFF0000"/>
        <rFont val="Times New Roman"/>
        <family val="1"/>
        <charset val="204"/>
      </rPr>
      <t>Диплом за 3 место</t>
    </r>
    <r>
      <rPr>
        <sz val="12"/>
        <color theme="1"/>
        <rFont val="Times New Roman"/>
        <family val="1"/>
        <charset val="204"/>
      </rPr>
      <t>;                                               поощрительные дипломы - 4 шт. (КФ "Успех", РКФ Котова Н.Ю.)</t>
    </r>
  </si>
  <si>
    <r>
      <rPr>
        <b/>
        <sz val="12"/>
        <color rgb="FFFF0000"/>
        <rFont val="Times New Roman"/>
        <family val="1"/>
        <charset val="204"/>
      </rPr>
      <t xml:space="preserve">1 место   </t>
    </r>
    <r>
      <rPr>
        <sz val="12"/>
        <color rgb="FFFF0000"/>
        <rFont val="Times New Roman"/>
        <family val="1"/>
        <charset val="204"/>
      </rPr>
      <t xml:space="preserve">                                                      </t>
    </r>
    <r>
      <rPr>
        <sz val="12"/>
        <rFont val="Times New Roman"/>
        <family val="1"/>
        <charset val="204"/>
      </rPr>
      <t>ТО «Феникс», куратор Терехова П. О.</t>
    </r>
  </si>
  <si>
    <r>
      <rPr>
        <b/>
        <sz val="12"/>
        <color rgb="FFFF0000"/>
        <rFont val="Times New Roman"/>
        <family val="1"/>
        <charset val="204"/>
      </rPr>
      <t>Лауреат I степени,                            Лауреат II степени,                                   Диплом I степени,                              Диплом II степени</t>
    </r>
    <r>
      <rPr>
        <b/>
        <sz val="12"/>
        <color theme="1"/>
        <rFont val="Times New Roman"/>
        <family val="1"/>
        <charset val="204"/>
      </rPr>
      <t xml:space="preserve">,                        </t>
    </r>
    <r>
      <rPr>
        <sz val="12"/>
        <color theme="1"/>
        <rFont val="Times New Roman"/>
        <family val="1"/>
        <charset val="204"/>
      </rPr>
      <t xml:space="preserve"> Благодарственное письмо (Клуб русского фольклора «Традиция», РКФ Лебедева Н.Д.)</t>
    </r>
  </si>
  <si>
    <t>Арт-фестиваль «Память нужна живым»</t>
  </si>
  <si>
    <t>1-ый Петропавловский переулок, 10</t>
  </si>
  <si>
    <t>Диплом за участие - 3 шт (Клуб эстрадного и классического танца "Фейерверк", РКФ Кривова М.Г, Самарина М.А., КФ театральная студия "Чайка", РКФ Печенкина М.Е.)</t>
  </si>
  <si>
    <t>Выставка-конкурс изобразительного и декоративно-прикладного творчества «Эхо войны»</t>
  </si>
  <si>
    <t>https://vk.com/club121128847?w=wall-121128847_1625</t>
  </si>
  <si>
    <t>Районная акция "Трудовой десант"</t>
  </si>
  <si>
    <t xml:space="preserve">Благодарственное письмо коллективу учреждения </t>
  </si>
  <si>
    <t>Районный онлайн-Челленджере социально-значимых плакатов по профилактике ПАВ «ЭТО – не модно!»</t>
  </si>
  <si>
    <t>https://vk.com/club121128847?w=wall-121128847_1601</t>
  </si>
  <si>
    <t>Диплом за участие -2 шт, (КФ "Успех", РКФ Котова Н.Ю)</t>
  </si>
  <si>
    <t>Районное социально значимое мероприятие - Фестиваль "Неделя детства"</t>
  </si>
  <si>
    <t xml:space="preserve">Благодарственное письмо Седельниковой В.А., МСО </t>
  </si>
  <si>
    <r>
      <rPr>
        <sz val="12"/>
        <color rgb="FFFF0000"/>
        <rFont val="Times New Roman"/>
        <family val="1"/>
        <charset val="204"/>
      </rPr>
      <t>1 место,                                                                             2 место</t>
    </r>
    <r>
      <rPr>
        <sz val="12"/>
        <color theme="1"/>
        <rFont val="Times New Roman"/>
        <family val="1"/>
        <charset val="204"/>
      </rPr>
      <t xml:space="preserve"> - 2 шт., СРМ Кипренко М.Л.</t>
    </r>
  </si>
  <si>
    <r>
      <rPr>
        <sz val="12"/>
        <color rgb="FFFF0000"/>
        <rFont val="Times New Roman"/>
        <family val="1"/>
        <charset val="204"/>
      </rPr>
      <t xml:space="preserve">Диплом 1 место </t>
    </r>
    <r>
      <rPr>
        <sz val="12"/>
        <rFont val="Times New Roman"/>
        <family val="1"/>
        <charset val="204"/>
      </rPr>
      <t xml:space="preserve"> (Матковский Илья) </t>
    </r>
    <r>
      <rPr>
        <sz val="12"/>
        <color rgb="FFFF0000"/>
        <rFont val="Times New Roman"/>
        <family val="1"/>
        <charset val="204"/>
      </rPr>
      <t>Диплом 3 место</t>
    </r>
    <r>
      <rPr>
        <sz val="12"/>
        <color theme="1"/>
        <rFont val="Times New Roman"/>
        <family val="1"/>
        <charset val="204"/>
      </rPr>
      <t xml:space="preserve"> (Русина Кристина);  (Шахматный клуб «GARDE», РКФ Долинских Р.А.) </t>
    </r>
  </si>
  <si>
    <t>Областная онлайн викторина «Петр великий и его времена»</t>
  </si>
  <si>
    <t xml:space="preserve">Сертификат участника- Пустошилова К.Д., Богданова М.В., Чайковская Ю.В. </t>
  </si>
  <si>
    <t>Областной конкурс хореографического искусства «Терпсихора»</t>
  </si>
  <si>
    <r>
      <rPr>
        <b/>
        <sz val="12"/>
        <color rgb="FFFF0000"/>
        <rFont val="Times New Roman"/>
        <family val="1"/>
        <charset val="204"/>
      </rPr>
      <t>Гран-при</t>
    </r>
    <r>
      <rPr>
        <sz val="12"/>
        <color theme="1"/>
        <rFont val="Times New Roman"/>
        <family val="1"/>
        <charset val="204"/>
      </rPr>
      <t xml:space="preserve"> (Клуб эстрадного и классического танца "Фейерверк", РКФ Кривова М.Г., Самарина М.А.)</t>
    </r>
  </si>
  <si>
    <t>Первый - онлайн-фотоконкурс "Мои спортивные каникулы"</t>
  </si>
  <si>
    <t xml:space="preserve">онлайн </t>
  </si>
  <si>
    <t>https://vk.com/club121128847?w=wall-121128847_1571</t>
  </si>
  <si>
    <t>Городской театральный фестиваль "Чеховский день"</t>
  </si>
  <si>
    <t>Городской творческий конкурс «Читаем стихи о Матери»</t>
  </si>
  <si>
    <t>https://vk.com/club121128847?w=wall-121128847_1607</t>
  </si>
  <si>
    <t>Диплом участника - 2 шт (КФ "Успех", РКФ Котова Н.Ю.)</t>
  </si>
  <si>
    <t xml:space="preserve">II открытый окружной конкурс детского рисунка, посвященный 77-й годовщине Победы в Великой Отечественной войне
</t>
  </si>
  <si>
    <t>https://vk.com/club121128847?w=wall-121128847_1610</t>
  </si>
  <si>
    <r>
      <rPr>
        <b/>
        <sz val="12"/>
        <color rgb="FFFF0000"/>
        <rFont val="Times New Roman"/>
        <family val="1"/>
        <charset val="204"/>
      </rPr>
      <t>Дипломант 1 степени</t>
    </r>
    <r>
      <rPr>
        <sz val="12"/>
        <color theme="1"/>
        <rFont val="Times New Roman"/>
        <family val="1"/>
        <charset val="204"/>
      </rPr>
      <t xml:space="preserve"> (КФ "Чайка, РКФ Печенкина М.Е), диплом за участие (КФ "Успех", РКФ  Котова Н.Ю.)</t>
    </r>
  </si>
  <si>
    <t xml:space="preserve">Городские соревнования по волейболу </t>
  </si>
  <si>
    <r>
      <rPr>
        <b/>
        <sz val="12"/>
        <color rgb="FFFF0000"/>
        <rFont val="Times New Roman"/>
        <family val="1"/>
        <charset val="204"/>
      </rPr>
      <t>1 место</t>
    </r>
    <r>
      <rPr>
        <sz val="12"/>
        <color theme="1"/>
        <rFont val="Times New Roman"/>
        <family val="1"/>
        <charset val="204"/>
      </rPr>
      <t>, (КФ "Восток-1", РКФ Грибков В.А.)</t>
    </r>
  </si>
  <si>
    <t>Городской фестиваль молодых семей «Семейный выходной»</t>
  </si>
  <si>
    <t>парк культуры и отдыха Березовая Роща</t>
  </si>
  <si>
    <t>https://vk.com/club121128847?w=wall-121128847_1641</t>
  </si>
  <si>
    <t>Благодарственное письмо директору МБУ МЦ им. А. П. ЧеховаО. А. Филоновой, участники (КФ "Успех", РКФ Котова Н.Ю.)</t>
  </si>
  <si>
    <t>Развитие и движение трудовых отрядов</t>
  </si>
  <si>
    <t>мэрия г. Новосибирска</t>
  </si>
  <si>
    <t>Благодарственное письмо,                 Благодарность директору МБУ Мц им. А. П. Чехова Филоновой О.А.</t>
  </si>
  <si>
    <r>
      <rPr>
        <b/>
        <sz val="12"/>
        <color rgb="FFFF0000"/>
        <rFont val="Times New Roman"/>
        <family val="1"/>
        <charset val="204"/>
      </rPr>
      <t>1 место</t>
    </r>
    <r>
      <rPr>
        <sz val="12"/>
        <color theme="1"/>
        <rFont val="Times New Roman"/>
        <family val="1"/>
        <charset val="204"/>
      </rPr>
      <t xml:space="preserve"> (Шахматный клуб «Garde», РКФ Долинский Р.А., победитель Русина К.)</t>
    </r>
  </si>
  <si>
    <r>
      <rPr>
        <b/>
        <sz val="12"/>
        <color rgb="FFFF0000"/>
        <rFont val="Times New Roman"/>
        <family val="1"/>
        <charset val="204"/>
      </rPr>
      <t>Лауреат II степени</t>
    </r>
    <r>
      <rPr>
        <b/>
        <sz val="12"/>
        <color theme="1"/>
        <rFont val="Times New Roman"/>
        <family val="1"/>
        <charset val="204"/>
      </rPr>
      <t xml:space="preserve"> - 2 шт</t>
    </r>
    <r>
      <rPr>
        <sz val="12"/>
        <color theme="1"/>
        <rFont val="Times New Roman"/>
        <family val="1"/>
        <charset val="204"/>
      </rPr>
      <t>. (Студия современного танца «Emotions», РКФ Варивода Е.Е.)</t>
    </r>
  </si>
  <si>
    <r>
      <rPr>
        <b/>
        <sz val="12"/>
        <color rgb="FFFF0000"/>
        <rFont val="Times New Roman"/>
        <family val="1"/>
        <charset val="204"/>
      </rPr>
      <t>Лауреат II степени</t>
    </r>
    <r>
      <rPr>
        <b/>
        <sz val="12"/>
        <color theme="1"/>
        <rFont val="Times New Roman"/>
        <family val="1"/>
        <charset val="204"/>
      </rPr>
      <t xml:space="preserve"> - 2 шт</t>
    </r>
    <r>
      <rPr>
        <sz val="12"/>
        <color theme="1"/>
        <rFont val="Times New Roman"/>
        <family val="1"/>
        <charset val="204"/>
      </rPr>
      <t>., Диплом руководителю (Студия современного танца «Emotions», РКФ Варивода Е.Е.)</t>
    </r>
  </si>
  <si>
    <r>
      <rPr>
        <b/>
        <sz val="12"/>
        <color rgb="FFFF0000"/>
        <rFont val="Times New Roman"/>
        <family val="1"/>
        <charset val="204"/>
      </rPr>
      <t xml:space="preserve">Лауреат I степени </t>
    </r>
    <r>
      <rPr>
        <b/>
        <sz val="12"/>
        <color theme="1"/>
        <rFont val="Times New Roman"/>
        <family val="1"/>
        <charset val="204"/>
      </rPr>
      <t>- 2 шт.</t>
    </r>
    <r>
      <rPr>
        <sz val="12"/>
        <color theme="1"/>
        <rFont val="Times New Roman"/>
        <family val="1"/>
        <charset val="204"/>
      </rPr>
      <t>, Благодарственное письмо (Студия современного танца «Emotions», РКФ Варивода Е.Е.)</t>
    </r>
  </si>
  <si>
    <r>
      <rPr>
        <b/>
        <sz val="12"/>
        <color rgb="FFFF0000"/>
        <rFont val="Times New Roman"/>
        <family val="1"/>
        <charset val="204"/>
      </rPr>
      <t>Лауреат III степени</t>
    </r>
    <r>
      <rPr>
        <sz val="12"/>
        <color theme="1"/>
        <rFont val="Times New Roman"/>
        <family val="1"/>
        <charset val="204"/>
      </rPr>
      <t xml:space="preserve">,                          </t>
    </r>
    <r>
      <rPr>
        <b/>
        <sz val="12"/>
        <color rgb="FFFF0000"/>
        <rFont val="Times New Roman"/>
        <family val="1"/>
        <charset val="204"/>
      </rPr>
      <t xml:space="preserve"> Диплом дипломанта                            </t>
    </r>
    <r>
      <rPr>
        <sz val="12"/>
        <color theme="1"/>
        <rFont val="Times New Roman"/>
        <family val="1"/>
        <charset val="204"/>
      </rPr>
      <t>(Студия современного танца «Emotions», РКФ Варивода Е.Е.)</t>
    </r>
  </si>
  <si>
    <r>
      <rPr>
        <b/>
        <sz val="12"/>
        <color rgb="FFFF0000"/>
        <rFont val="Times New Roman"/>
        <family val="1"/>
        <charset val="204"/>
      </rPr>
      <t>Дипломант I степени,                     Лауреат II степени</t>
    </r>
    <r>
      <rPr>
        <sz val="12"/>
        <color theme="1"/>
        <rFont val="Times New Roman"/>
        <family val="1"/>
        <charset val="204"/>
      </rPr>
      <t>,              Благодарственное письмо  (Студия современного танца «Emotions», РКФ Варивода Е.Е.)</t>
    </r>
  </si>
  <si>
    <r>
      <rPr>
        <b/>
        <sz val="12"/>
        <color rgb="FFFF0000"/>
        <rFont val="Times New Roman"/>
        <family val="1"/>
        <charset val="204"/>
      </rPr>
      <t>2 место</t>
    </r>
    <r>
      <rPr>
        <sz val="12"/>
        <color theme="1"/>
        <rFont val="Times New Roman"/>
        <family val="1"/>
        <charset val="204"/>
      </rPr>
      <t>,                                                  КФ "Платан", РКФ Бастрикова С.Ю,</t>
    </r>
  </si>
  <si>
    <r>
      <rPr>
        <b/>
        <sz val="12"/>
        <color rgb="FFFF0000"/>
        <rFont val="Times New Roman"/>
        <family val="1"/>
        <charset val="204"/>
      </rPr>
      <t>1 место</t>
    </r>
    <r>
      <rPr>
        <b/>
        <sz val="12"/>
        <color theme="1"/>
        <rFont val="Times New Roman"/>
        <family val="1"/>
        <charset val="204"/>
      </rPr>
      <t xml:space="preserve"> - 13 шт</t>
    </r>
    <r>
      <rPr>
        <sz val="12"/>
        <color theme="1"/>
        <rFont val="Times New Roman"/>
        <family val="1"/>
        <charset val="204"/>
      </rPr>
      <t xml:space="preserve">.                                                                        </t>
    </r>
    <r>
      <rPr>
        <b/>
        <sz val="12"/>
        <color rgb="FFFF0000"/>
        <rFont val="Times New Roman"/>
        <family val="1"/>
        <charset val="204"/>
      </rPr>
      <t>2 место</t>
    </r>
    <r>
      <rPr>
        <b/>
        <sz val="12"/>
        <color theme="1"/>
        <rFont val="Times New Roman"/>
        <family val="1"/>
        <charset val="204"/>
      </rPr>
      <t xml:space="preserve"> - 7 шт.                                   </t>
    </r>
    <r>
      <rPr>
        <sz val="12"/>
        <color theme="1"/>
        <rFont val="Times New Roman"/>
        <family val="1"/>
        <charset val="204"/>
      </rPr>
      <t xml:space="preserve">   </t>
    </r>
    <r>
      <rPr>
        <b/>
        <sz val="12"/>
        <color rgb="FFFF0000"/>
        <rFont val="Times New Roman"/>
        <family val="1"/>
        <charset val="204"/>
      </rPr>
      <t>3 место</t>
    </r>
    <r>
      <rPr>
        <b/>
        <sz val="12"/>
        <color theme="1"/>
        <rFont val="Times New Roman"/>
        <family val="1"/>
        <charset val="204"/>
      </rPr>
      <t xml:space="preserve"> - 4 шт</t>
    </r>
    <r>
      <rPr>
        <sz val="12"/>
        <color theme="1"/>
        <rFont val="Times New Roman"/>
        <family val="1"/>
        <charset val="204"/>
      </rPr>
      <t>.                                           КФ "Платан", РКФ "Бастрикова С.Ю.</t>
    </r>
  </si>
  <si>
    <r>
      <rPr>
        <b/>
        <sz val="12"/>
        <color rgb="FFFF0000"/>
        <rFont val="Times New Roman"/>
        <family val="1"/>
        <charset val="204"/>
      </rPr>
      <t>1 место</t>
    </r>
    <r>
      <rPr>
        <b/>
        <sz val="12"/>
        <color theme="1"/>
        <rFont val="Times New Roman"/>
        <family val="1"/>
        <charset val="204"/>
      </rPr>
      <t xml:space="preserve"> - 7 шт.</t>
    </r>
    <r>
      <rPr>
        <sz val="12"/>
        <color theme="1"/>
        <rFont val="Times New Roman"/>
        <family val="1"/>
        <charset val="204"/>
      </rPr>
      <t xml:space="preserve">                                     </t>
    </r>
    <r>
      <rPr>
        <b/>
        <sz val="12"/>
        <color rgb="FFFF0000"/>
        <rFont val="Times New Roman"/>
        <family val="1"/>
        <charset val="204"/>
      </rPr>
      <t>2 место</t>
    </r>
    <r>
      <rPr>
        <b/>
        <sz val="12"/>
        <color theme="1"/>
        <rFont val="Times New Roman"/>
        <family val="1"/>
        <charset val="204"/>
      </rPr>
      <t xml:space="preserve"> - 6 шт.</t>
    </r>
    <r>
      <rPr>
        <sz val="12"/>
        <color theme="1"/>
        <rFont val="Times New Roman"/>
        <family val="1"/>
        <charset val="204"/>
      </rPr>
      <t xml:space="preserve">                                         </t>
    </r>
    <r>
      <rPr>
        <b/>
        <sz val="12"/>
        <color rgb="FFFF0000"/>
        <rFont val="Times New Roman"/>
        <family val="1"/>
        <charset val="204"/>
      </rPr>
      <t>3 место</t>
    </r>
    <r>
      <rPr>
        <b/>
        <sz val="12"/>
        <color theme="1"/>
        <rFont val="Times New Roman"/>
        <family val="1"/>
        <charset val="204"/>
      </rPr>
      <t xml:space="preserve"> - 10 шт.                                           </t>
    </r>
    <r>
      <rPr>
        <sz val="12"/>
        <color theme="1"/>
        <rFont val="Times New Roman"/>
        <family val="1"/>
        <charset val="204"/>
      </rPr>
      <t xml:space="preserve"> КФ "Саулешка", РКФ Гурина С.Б.</t>
    </r>
  </si>
  <si>
    <t xml:space="preserve"> Дистанционный конкурс фотографий «Космический натюрморт»</t>
  </si>
  <si>
    <t>https://vk.com/club121128847?w=wall-121128847_1622</t>
  </si>
  <si>
    <r>
      <rPr>
        <b/>
        <sz val="12"/>
        <color rgb="FFFF0000"/>
        <rFont val="Times New Roman"/>
        <family val="1"/>
        <charset val="204"/>
      </rPr>
      <t>3 место</t>
    </r>
    <r>
      <rPr>
        <sz val="12"/>
        <color theme="1"/>
        <rFont val="Times New Roman"/>
        <family val="1"/>
        <charset val="204"/>
      </rPr>
      <t xml:space="preserve">,
Благодарственное письмо, 
Сертификат участника (КФ "Успех", РКФ Котова Н.Ю.)
</t>
    </r>
  </si>
  <si>
    <t>Соревнования по волейболу среди ветеранов спорта 30+</t>
  </si>
  <si>
    <r>
      <rPr>
        <b/>
        <sz val="12"/>
        <color rgb="FFFF0000"/>
        <rFont val="Times New Roman"/>
        <family val="1"/>
        <charset val="204"/>
      </rPr>
      <t xml:space="preserve">1 место                                                        </t>
    </r>
    <r>
      <rPr>
        <sz val="12"/>
        <color theme="1"/>
        <rFont val="Times New Roman"/>
        <family val="1"/>
        <charset val="204"/>
      </rPr>
      <t xml:space="preserve"> КФ Восток-1, РКФ Грибков В.А.</t>
    </r>
  </si>
  <si>
    <r>
      <rPr>
        <b/>
        <sz val="12"/>
        <color rgb="FFFF0000"/>
        <rFont val="Times New Roman"/>
        <family val="1"/>
        <charset val="204"/>
      </rPr>
      <t>1 место</t>
    </r>
    <r>
      <rPr>
        <sz val="12"/>
        <color theme="1"/>
        <rFont val="Times New Roman"/>
        <family val="1"/>
        <charset val="204"/>
      </rPr>
      <t>,                                            Ластушкин Д., КФ "Акцент", РКФ Микаилов А.А. О.</t>
    </r>
  </si>
  <si>
    <r>
      <t xml:space="preserve">Грамота - </t>
    </r>
    <r>
      <rPr>
        <sz val="12"/>
        <rFont val="Times New Roman"/>
        <family val="1"/>
        <charset val="204"/>
      </rPr>
      <t>«За большой вклад в развитие движения трудовых отрядов</t>
    </r>
    <r>
      <rPr>
        <sz val="12"/>
        <color theme="1"/>
        <rFont val="Times New Roman"/>
        <family val="1"/>
        <charset val="204"/>
      </rPr>
      <t xml:space="preserve"> города Новосибирска» куратору проекта ТО "Феникс" (Терехова П. О.)</t>
    </r>
  </si>
  <si>
    <t>Всероссийский творческий конкурс «Мастерская Деда Мороза»</t>
  </si>
  <si>
    <t xml:space="preserve">январь </t>
  </si>
  <si>
    <r>
      <rPr>
        <b/>
        <sz val="12"/>
        <color rgb="FFFF0000"/>
        <rFont val="Times New Roman"/>
        <family val="1"/>
        <charset val="204"/>
      </rPr>
      <t>1  место</t>
    </r>
    <r>
      <rPr>
        <b/>
        <sz val="12"/>
        <color theme="1"/>
        <rFont val="Times New Roman"/>
        <family val="1"/>
        <charset val="204"/>
      </rPr>
      <t xml:space="preserve"> -  5 шт.</t>
    </r>
    <r>
      <rPr>
        <sz val="12"/>
        <color theme="1"/>
        <rFont val="Times New Roman"/>
        <family val="1"/>
        <charset val="204"/>
      </rPr>
      <t xml:space="preserve">
</t>
    </r>
    <r>
      <rPr>
        <b/>
        <sz val="12"/>
        <color rgb="FFFF0000"/>
        <rFont val="Times New Roman"/>
        <family val="1"/>
        <charset val="204"/>
      </rPr>
      <t>2 место</t>
    </r>
    <r>
      <rPr>
        <sz val="12"/>
        <color theme="1"/>
        <rFont val="Times New Roman"/>
        <family val="1"/>
        <charset val="204"/>
      </rPr>
      <t xml:space="preserve"> –</t>
    </r>
    <r>
      <rPr>
        <b/>
        <sz val="12"/>
        <color theme="1"/>
        <rFont val="Times New Roman"/>
        <family val="1"/>
        <charset val="204"/>
      </rPr>
      <t xml:space="preserve"> 6 шт.</t>
    </r>
    <r>
      <rPr>
        <sz val="12"/>
        <color theme="1"/>
        <rFont val="Times New Roman"/>
        <family val="1"/>
        <charset val="204"/>
      </rPr>
      <t xml:space="preserve">                                   Благодарственное письмо (КФ "Успех", РКФ Котова Н.Ю.)
</t>
    </r>
  </si>
  <si>
    <t xml:space="preserve">Всероссийский фестиваль конкурс современного танца «Влияние»
</t>
  </si>
  <si>
    <t>ДК Станиславского</t>
  </si>
  <si>
    <t>Всероссийский детский творческий конкурс «Весенний праздник-8 марта»</t>
  </si>
  <si>
    <t>https://vk.com/club121128847?w=wall-121128847_1594</t>
  </si>
  <si>
    <r>
      <rPr>
        <b/>
        <sz val="12"/>
        <color rgb="FFFF0000"/>
        <rFont val="Times New Roman"/>
        <family val="1"/>
        <charset val="204"/>
      </rPr>
      <t>Лауреат 1 степени</t>
    </r>
    <r>
      <rPr>
        <b/>
        <sz val="12"/>
        <color theme="1"/>
        <rFont val="Times New Roman"/>
        <family val="1"/>
        <charset val="204"/>
      </rPr>
      <t xml:space="preserve"> - 2 шт;</t>
    </r>
    <r>
      <rPr>
        <sz val="12"/>
        <color theme="1"/>
        <rFont val="Times New Roman"/>
        <family val="1"/>
        <charset val="204"/>
      </rPr>
      <t xml:space="preserve">
</t>
    </r>
    <r>
      <rPr>
        <sz val="12"/>
        <color rgb="FFFF0000"/>
        <rFont val="Times New Roman"/>
        <family val="1"/>
        <charset val="204"/>
      </rPr>
      <t>Л</t>
    </r>
    <r>
      <rPr>
        <b/>
        <sz val="12"/>
        <color rgb="FFFF0000"/>
        <rFont val="Times New Roman"/>
        <family val="1"/>
        <charset val="204"/>
      </rPr>
      <t>ауреат 2 степени</t>
    </r>
    <r>
      <rPr>
        <sz val="12"/>
        <color rgb="FFFF0000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 xml:space="preserve">                               (Клуб классического и эстрадного танца "Фейерверк", РКФ Кривова М. Г., Самарина М.А)
</t>
    </r>
  </si>
  <si>
    <r>
      <rPr>
        <b/>
        <sz val="12"/>
        <color rgb="FFFF0000"/>
        <rFont val="Times New Roman"/>
        <family val="1"/>
        <charset val="204"/>
      </rPr>
      <t>1 место</t>
    </r>
    <r>
      <rPr>
        <b/>
        <sz val="12"/>
        <color theme="1"/>
        <rFont val="Times New Roman"/>
        <family val="1"/>
        <charset val="204"/>
      </rPr>
      <t xml:space="preserve"> - 4 шт</t>
    </r>
    <r>
      <rPr>
        <sz val="12"/>
        <color theme="1"/>
        <rFont val="Times New Roman"/>
        <family val="1"/>
        <charset val="204"/>
      </rPr>
      <t>;                              Благодарственное письмо (КФ "Успех", РКФ Котова Н.Ю,)</t>
    </r>
  </si>
  <si>
    <t>176 Международный фестиваль-конкурс хореографических коллективов и исполнителей "Танец-как жизнь".</t>
  </si>
  <si>
    <t>Всероссийский конкурс рисунка «Защитники Отечества» 2022</t>
  </si>
  <si>
    <t xml:space="preserve">февраль </t>
  </si>
  <si>
    <t>https://vk.com/club121128847?w=wall-121128847_1584</t>
  </si>
  <si>
    <t>Всероссийский детский творческий конкурс «23 февраля - День Защитника Отечества»</t>
  </si>
  <si>
    <t>https://vk.com/club121128847?w=wall-121128847_1585</t>
  </si>
  <si>
    <r>
      <rPr>
        <b/>
        <sz val="12"/>
        <color rgb="FFFF0000"/>
        <rFont val="Times New Roman"/>
        <family val="1"/>
        <charset val="204"/>
      </rPr>
      <t>1 место</t>
    </r>
    <r>
      <rPr>
        <sz val="12"/>
        <color theme="1"/>
        <rFont val="Times New Roman"/>
        <family val="1"/>
        <charset val="204"/>
      </rPr>
      <t xml:space="preserve">                                                      </t>
    </r>
    <r>
      <rPr>
        <b/>
        <sz val="12"/>
        <color rgb="FFFF0000"/>
        <rFont val="Times New Roman"/>
        <family val="1"/>
        <charset val="204"/>
      </rPr>
      <t>2 место</t>
    </r>
    <r>
      <rPr>
        <b/>
        <sz val="12"/>
        <color theme="1"/>
        <rFont val="Times New Roman"/>
        <family val="1"/>
        <charset val="204"/>
      </rPr>
      <t xml:space="preserve"> - 4 шт.</t>
    </r>
    <r>
      <rPr>
        <sz val="12"/>
        <color theme="1"/>
        <rFont val="Times New Roman"/>
        <family val="1"/>
        <charset val="204"/>
      </rPr>
      <t xml:space="preserve">                       Благодарственное письмо                           (КФ "Успех", Котова Н.Ю.)
</t>
    </r>
  </si>
  <si>
    <r>
      <rPr>
        <b/>
        <sz val="12"/>
        <color rgb="FFFF0000"/>
        <rFont val="Times New Roman"/>
        <family val="1"/>
        <charset val="204"/>
      </rPr>
      <t>1 место</t>
    </r>
    <r>
      <rPr>
        <b/>
        <sz val="12"/>
        <color theme="1"/>
        <rFont val="Times New Roman"/>
        <family val="1"/>
        <charset val="204"/>
      </rPr>
      <t xml:space="preserve"> - 9 шт</t>
    </r>
    <r>
      <rPr>
        <sz val="12"/>
        <color theme="1"/>
        <rFont val="Times New Roman"/>
        <family val="1"/>
        <charset val="204"/>
      </rPr>
      <t xml:space="preserve">.                                     </t>
    </r>
    <r>
      <rPr>
        <b/>
        <sz val="12"/>
        <color rgb="FFFF0000"/>
        <rFont val="Times New Roman"/>
        <family val="1"/>
        <charset val="204"/>
      </rPr>
      <t>2 место</t>
    </r>
    <r>
      <rPr>
        <b/>
        <sz val="12"/>
        <color theme="1"/>
        <rFont val="Times New Roman"/>
        <family val="1"/>
        <charset val="204"/>
      </rPr>
      <t xml:space="preserve"> - 2 шт</t>
    </r>
    <r>
      <rPr>
        <sz val="12"/>
        <color theme="1"/>
        <rFont val="Times New Roman"/>
        <family val="1"/>
        <charset val="204"/>
      </rPr>
      <t xml:space="preserve">.                                         </t>
    </r>
    <r>
      <rPr>
        <b/>
        <sz val="12"/>
        <color rgb="FFFF0000"/>
        <rFont val="Times New Roman"/>
        <family val="1"/>
        <charset val="204"/>
      </rPr>
      <t xml:space="preserve">3 место </t>
    </r>
    <r>
      <rPr>
        <b/>
        <sz val="12"/>
        <color theme="1"/>
        <rFont val="Times New Roman"/>
        <family val="1"/>
        <charset val="204"/>
      </rPr>
      <t xml:space="preserve">- 4 шт.                       </t>
    </r>
    <r>
      <rPr>
        <sz val="12"/>
        <color theme="1"/>
        <rFont val="Times New Roman"/>
        <family val="1"/>
        <charset val="204"/>
      </rPr>
      <t xml:space="preserve">              4 место - 2 шт.                                              5 место                                                     КФ "Платан", РКФ Бастрикова С.Ю,</t>
    </r>
  </si>
  <si>
    <t>Всероссийский детский творческий конкурс «Просто космос», посвященный Дню космонавтики и первому полету человека в космос.</t>
  </si>
  <si>
    <t>https://vk.com/club121128847?w=wall-121128847_1615</t>
  </si>
  <si>
    <r>
      <rPr>
        <b/>
        <sz val="12"/>
        <color rgb="FFFF0000"/>
        <rFont val="Times New Roman"/>
        <family val="1"/>
        <charset val="204"/>
      </rPr>
      <t>1 место</t>
    </r>
    <r>
      <rPr>
        <b/>
        <sz val="12"/>
        <color theme="1"/>
        <rFont val="Times New Roman"/>
        <family val="1"/>
        <charset val="204"/>
      </rPr>
      <t xml:space="preserve"> - 2 шт.</t>
    </r>
    <r>
      <rPr>
        <sz val="12"/>
        <color theme="1"/>
        <rFont val="Times New Roman"/>
        <family val="1"/>
        <charset val="204"/>
      </rPr>
      <t xml:space="preserve">                                     </t>
    </r>
    <r>
      <rPr>
        <b/>
        <sz val="12"/>
        <color rgb="FFFF0000"/>
        <rFont val="Times New Roman"/>
        <family val="1"/>
        <charset val="204"/>
      </rPr>
      <t>2 место</t>
    </r>
    <r>
      <rPr>
        <b/>
        <sz val="12"/>
        <color theme="1"/>
        <rFont val="Times New Roman"/>
        <family val="1"/>
        <charset val="204"/>
      </rPr>
      <t xml:space="preserve"> - 2 шт.  </t>
    </r>
    <r>
      <rPr>
        <sz val="12"/>
        <color theme="1"/>
        <rFont val="Times New Roman"/>
        <family val="1"/>
        <charset val="204"/>
      </rPr>
      <t xml:space="preserve">                         Благодарственное письмо (КФ "Успех", РКФ Котова Н.Ю.)</t>
    </r>
  </si>
  <si>
    <t>Всероссийский конкурс детских театральных коллективов и театров для детей "Ворона и лисица""</t>
  </si>
  <si>
    <t>https://vk.com/public183771760?w=wall-183771760_142</t>
  </si>
  <si>
    <r>
      <rPr>
        <b/>
        <sz val="12"/>
        <color rgb="FFFF0000"/>
        <rFont val="Times New Roman"/>
        <family val="1"/>
        <charset val="204"/>
      </rPr>
      <t xml:space="preserve">Диплом 1 степени                                       </t>
    </r>
    <r>
      <rPr>
        <sz val="12"/>
        <color theme="1"/>
        <rFont val="Times New Roman"/>
        <family val="1"/>
        <charset val="204"/>
      </rPr>
      <t xml:space="preserve">  (КФ театральная студия "Чайка", РКФ Печенкина М.Е.)</t>
    </r>
  </si>
  <si>
    <t xml:space="preserve">Международный конкурс фестиваль «Дорогою добра»
</t>
  </si>
  <si>
    <t xml:space="preserve">ДК Чкалова </t>
  </si>
  <si>
    <t>Международный фестиваль-конкурс народной и современной хореографии «Арена»</t>
  </si>
  <si>
    <t>ДКЖ</t>
  </si>
  <si>
    <t>Международный конкурс рисунков «Открытка Победы!»</t>
  </si>
  <si>
    <t>https://vk.com/club121128847?z=photo-121128847_457245483%2Fwall-121128847_1627</t>
  </si>
  <si>
    <t>Сертификат участника- 4 шт (КФ "Успех", РКФ Котова Н.Ю.)</t>
  </si>
  <si>
    <t xml:space="preserve">Конкурс
социально значимых плакатов  
«ЛЮБЛЮ тебя, мой КРАЙ РОДНОЙ!»
</t>
  </si>
  <si>
    <t>институт изобразительного искусства</t>
  </si>
  <si>
    <t>https://vk.com/club121128847?w=wall-121128847_1624</t>
  </si>
  <si>
    <t xml:space="preserve">Диплома участника- 3 шт
Благодарственное письмо (КФ "Успех", РКФ Котова Н.Ю.)
</t>
  </si>
  <si>
    <r>
      <rPr>
        <b/>
        <sz val="12"/>
        <color rgb="FFFF0000"/>
        <rFont val="Times New Roman"/>
        <family val="1"/>
        <charset val="204"/>
      </rPr>
      <t>Диплом за 2 место</t>
    </r>
    <r>
      <rPr>
        <sz val="12"/>
        <color theme="1"/>
        <rFont val="Times New Roman"/>
        <family val="1"/>
        <charset val="204"/>
      </rPr>
      <t>,                      Диплом за участие; (КФ "Успех", РКФ Котова Н.Ю.)</t>
    </r>
  </si>
  <si>
    <t>4 место в общекомандном зачёте, СП "Олимпик", НО Белин В. В.</t>
  </si>
  <si>
    <t>Благодарность куратору - 1 шт.,                  Диплом за участие - 4 шт.                    ТО «Феникс», куратор Терехова П. О.</t>
  </si>
  <si>
    <r>
      <rPr>
        <sz val="12"/>
        <color rgb="FFFF0000"/>
        <rFont val="Times New Roman"/>
        <family val="1"/>
        <charset val="204"/>
      </rPr>
      <t>Лауреат III степени</t>
    </r>
    <r>
      <rPr>
        <sz val="12"/>
        <color theme="1"/>
        <rFont val="Times New Roman"/>
        <family val="1"/>
        <charset val="204"/>
      </rPr>
      <t>,                     Диплом участника - 6 шт.      (Театральный клуб «Бегемот-наоборот», РКФ Чиненкова А.И., участники Шмакова С., Чиненкова А., Сажина В., Петрова А., Буренина Е., Мамедова Е.)</t>
    </r>
  </si>
  <si>
    <r>
      <rPr>
        <b/>
        <sz val="12"/>
        <color rgb="FFFF0000"/>
        <rFont val="Times New Roman"/>
        <family val="1"/>
        <charset val="204"/>
      </rPr>
      <t>2 место</t>
    </r>
    <r>
      <rPr>
        <sz val="12"/>
        <color theme="1"/>
        <rFont val="Times New Roman"/>
        <family val="1"/>
        <charset val="204"/>
      </rPr>
      <t xml:space="preserve">                                        диплом за участие - 2 шт.                   (КФ "Успех", РКФ Котова Н.Ю)
</t>
    </r>
  </si>
  <si>
    <r>
      <rPr>
        <b/>
        <sz val="12"/>
        <color rgb="FFFF0000"/>
        <rFont val="Times New Roman"/>
        <family val="1"/>
        <charset val="204"/>
      </rPr>
      <t>2  место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                                           </t>
    </r>
    <r>
      <rPr>
        <sz val="12"/>
        <rFont val="Times New Roman"/>
        <family val="1"/>
        <charset val="204"/>
      </rPr>
      <t>КФ "Бомбардир". РКФ Кипренко М.Л.</t>
    </r>
  </si>
  <si>
    <r>
      <rPr>
        <b/>
        <sz val="12"/>
        <color rgb="FFFF0000"/>
        <rFont val="Times New Roman"/>
        <family val="1"/>
        <charset val="204"/>
      </rPr>
      <t>2 место</t>
    </r>
    <r>
      <rPr>
        <sz val="12"/>
        <color theme="1"/>
        <rFont val="Times New Roman"/>
        <family val="1"/>
        <charset val="204"/>
      </rPr>
      <t xml:space="preserve"> в перетягивании каната                                                     ТО «Феникс», куратор Терехова П. О.</t>
    </r>
  </si>
  <si>
    <r>
      <rPr>
        <b/>
        <sz val="12"/>
        <color rgb="FFFF0000"/>
        <rFont val="Times New Roman"/>
        <family val="1"/>
        <charset val="204"/>
      </rPr>
      <t>Диплом Победителя</t>
    </r>
    <r>
      <rPr>
        <sz val="12"/>
        <color theme="1"/>
        <rFont val="Times New Roman"/>
        <family val="1"/>
        <charset val="204"/>
      </rPr>
      <t xml:space="preserve"> в номинации «Семья – хранитель традиций» (РКФ Лебедева Н.Д.)</t>
    </r>
  </si>
  <si>
    <t>Благодарственные письма 4 шт. (НО Петрова О.В., СРМ Рябова А.В., РКФ Мелькова Л.С., СРМ Харичкова К.В.)</t>
  </si>
  <si>
    <t>Сертификат участника 8 шт. (Петрова О.В., Рябова А.В., Петрова Г.И., Мелькова Л.С., Харичкова К.В., Белитченко В.И., Лебедева Н.Д., Долинских Р.А.)</t>
  </si>
  <si>
    <r>
      <rPr>
        <b/>
        <sz val="12"/>
        <color rgb="FFFF0000"/>
        <rFont val="Times New Roman"/>
        <family val="1"/>
        <charset val="204"/>
      </rPr>
      <t xml:space="preserve">Диплом 1 место </t>
    </r>
    <r>
      <rPr>
        <b/>
        <sz val="12"/>
        <color theme="1"/>
        <rFont val="Times New Roman"/>
        <family val="1"/>
        <charset val="204"/>
      </rPr>
      <t>- 3 шт</t>
    </r>
    <r>
      <rPr>
        <sz val="12"/>
        <color theme="1"/>
        <rFont val="Times New Roman"/>
        <family val="1"/>
        <charset val="204"/>
      </rPr>
      <t xml:space="preserve">                    </t>
    </r>
    <r>
      <rPr>
        <sz val="12"/>
        <color rgb="FFFF0000"/>
        <rFont val="Times New Roman"/>
        <family val="1"/>
        <charset val="204"/>
      </rPr>
      <t xml:space="preserve">  Д</t>
    </r>
    <r>
      <rPr>
        <b/>
        <sz val="12"/>
        <color rgb="FFFF0000"/>
        <rFont val="Times New Roman"/>
        <family val="1"/>
        <charset val="204"/>
      </rPr>
      <t>иплом 3 место</t>
    </r>
    <r>
      <rPr>
        <sz val="12"/>
        <color theme="1"/>
        <rFont val="Times New Roman"/>
        <family val="1"/>
        <charset val="204"/>
      </rPr>
      <t xml:space="preserve">                                            Диплом за участие - 12 шт, Благодарственное письмо.(КФ "Успех", РКФ Котова Н.ю.</t>
    </r>
  </si>
  <si>
    <r>
      <rPr>
        <b/>
        <sz val="12"/>
        <color rgb="FFFF0000"/>
        <rFont val="Times New Roman"/>
        <family val="1"/>
        <charset val="204"/>
      </rPr>
      <t xml:space="preserve">Диплом лауреата                             </t>
    </r>
    <r>
      <rPr>
        <sz val="12"/>
        <color theme="1"/>
        <rFont val="Times New Roman"/>
        <family val="1"/>
        <charset val="204"/>
      </rPr>
      <t xml:space="preserve">  Диплом участника- 2 шт (КФ "Успех", Котова Н.Ю.)
</t>
    </r>
  </si>
  <si>
    <t>Диплом за участие, КФ "Платан", РКФ Бастрикова С.Ю.</t>
  </si>
  <si>
    <t>Сертификат участника - 4 шт.                       (КФ "Успех", РКФ Котова Н.Ю.)</t>
  </si>
  <si>
    <t>Сертификаты участника (2 шт.) (Театральный клуб «Бегемот-наоборот», РКФ Чиненкова А.И.);                                   Благодарность (3 шт.) (Театральный клуб «Бегемот-наоборот», РКФ Чиненкова А.И., начальник отдела Петрова О.В., директор Филонова О.А.)</t>
  </si>
  <si>
    <t>Информационно-просветительская акция к Всемирному дню борьбы против туберкулёза «Дыши свободно!» (120 шт.); Информационно-просветительская акция по правилам поведения на водных объектах «Купаться ЗАПРЕЩЕНО!» (140 шт.); Информационно-профилактическая акция "Вся,правда, о СПИДе!" (120 шт.); «Фейерверк талантов», весенний концерт - рекламные листовки (150 шт.)Программки к городскому театральному фестивалю "Чеховский день" (50 шт), информационные буклеты о деятельности учреждения (150 шт), информационные листовки "О правилах дорожного движения" (100 шт), буклеты о деятельноти театральной студии "Чайка"Ю секции волейбола, вокальной студии шанс, КФ "Успех (130 шт), информационные буклеты к акции ко Дню солидарности в борьбе с терроризмом "Мир без насилия" (50 шт), буклеты с информацией о проектах учреждения на 2023 год (40 шт)</t>
  </si>
  <si>
    <t>Информационно-просветительская акция к Всемирному дню борьбы против туберкулёза «Дыши свободно!» (120 шт.); Информационно-просветительская акция по Информационно-профилактическая акция профилактики ВИЧ, листовки (100 шт.) разработка афиш, дипломов (20 шт.)</t>
  </si>
  <si>
    <t>ФГБОУ ВО"Новосибирский государственный университет экономики и управления "НИНХ", кафедра маркетинга, рекламы и связей с общественностью, 2 курс</t>
  </si>
  <si>
    <t xml:space="preserve">ГАПОУ НСО "Новосибирский областной колледж культуры и искусств", специальность: народное художественное творчество, 3 курс </t>
  </si>
  <si>
    <t xml:space="preserve">ГАПОУ НСО "Новосибирский областной колледж культуры и искусств", направление: "Социально-культурная деятельность", 3 курс. </t>
  </si>
  <si>
    <t>"Эксплуатация тепловых установок"</t>
  </si>
  <si>
    <t>ЧОУ ДПО "Межрегиональный учебный центр https://muc-nsk.ru/</t>
  </si>
  <si>
    <t>Разработка моделей креативных кластеров в отрасли молодежной политики</t>
  </si>
  <si>
    <t xml:space="preserve">ГЦПТ   https://vk.com/gcptnsk?ysclid=l9iktba92b679779178   </t>
  </si>
  <si>
    <t>Художественное слово</t>
  </si>
  <si>
    <t xml:space="preserve">ГАОУ ВО НСО НГТИ https://ngti.ru/   </t>
  </si>
  <si>
    <t>Основы проектного управления. Грантовые проекты</t>
  </si>
  <si>
    <t xml:space="preserve">ГБУ НСО "Агентство поддержки молодежных инициатив" https://апминсо.рф/?ysclid=l9ikvlxpc6505011535   </t>
  </si>
  <si>
    <t>Организация школьного театра и руководство его деятельностью</t>
  </si>
  <si>
    <t xml:space="preserve">ГАОУ ВО НСО НГТИ  https://ngti.ru/ </t>
  </si>
  <si>
    <t>Новые ориентиры дополнительного образования</t>
  </si>
  <si>
    <t xml:space="preserve">МАУ ДПО г. Новосибирска "Дом Учителя"  https://vk.com/ngdu54?ysclid=l9iku7kxma998581025   </t>
  </si>
  <si>
    <t>Городской турнир по квиддичу</t>
  </si>
  <si>
    <t>МЦ "Современник"</t>
  </si>
  <si>
    <r>
      <t xml:space="preserve">2 место                                             </t>
    </r>
    <r>
      <rPr>
        <sz val="12"/>
        <rFont val="Times New Roman"/>
        <family val="1"/>
        <charset val="204"/>
      </rPr>
      <t xml:space="preserve"> команда ТО "Феникс", куратор Терехова П. О.</t>
    </r>
    <r>
      <rPr>
        <b/>
        <sz val="12"/>
        <color rgb="FFFF0000"/>
        <rFont val="Times New Roman"/>
        <family val="1"/>
        <charset val="204"/>
      </rPr>
      <t xml:space="preserve">
</t>
    </r>
  </si>
  <si>
    <t>МБУ ЦМД Левобережье</t>
  </si>
  <si>
    <t>https://vk.com/tophoenix?from=quick_search</t>
  </si>
  <si>
    <t>https://vk.com/tophoenix?from=quick_search&amp;w=wall-106914265_3494%2Fall</t>
  </si>
  <si>
    <t>https://vk.com/tophoenix?from=quick_search&amp;w=wall-106914265_3379%2Fall</t>
  </si>
  <si>
    <t>https://vk.com/tophoenix?from=quick_search&amp;w=wall-106914265_3465%2Fall</t>
  </si>
  <si>
    <t>https://vk.com/tophoenix?from=quick_search&amp;w=wall-106914265_3230%2Fall</t>
  </si>
  <si>
    <t>https://vk.com/tophoenix?from=quick_search&amp;w=wall-106914265_3096%2Fall</t>
  </si>
  <si>
    <t>https://vk.com/tophoenix?from=quick_search&amp;w=wall-106914265_2612%2Fall</t>
  </si>
  <si>
    <t>https://vk.com/tophoenix?from=quick_search&amp;w=wall-106914265_2393%2Fall</t>
  </si>
  <si>
    <t>https://vk.com/tophoenix?from=quick_search&amp;w=wall-106914265_2684%2Fall</t>
  </si>
  <si>
    <t>https://vk.com/tophoenix?from=quick_search&amp;w=wall-106914265_2806%2Fall</t>
  </si>
  <si>
    <r>
      <rPr>
        <b/>
        <sz val="12"/>
        <color rgb="FFFF0000"/>
        <rFont val="Times New Roman"/>
        <family val="1"/>
        <charset val="204"/>
      </rPr>
      <t>1 место</t>
    </r>
    <r>
      <rPr>
        <b/>
        <sz val="12"/>
        <color theme="1"/>
        <rFont val="Times New Roman"/>
        <family val="1"/>
        <charset val="204"/>
      </rPr>
      <t xml:space="preserve"> - 6 шт.</t>
    </r>
    <r>
      <rPr>
        <sz val="12"/>
        <color theme="1"/>
        <rFont val="Times New Roman"/>
        <family val="1"/>
        <charset val="204"/>
      </rPr>
      <t xml:space="preserve">                                        </t>
    </r>
    <r>
      <rPr>
        <b/>
        <sz val="12"/>
        <color rgb="FFFF0000"/>
        <rFont val="Times New Roman"/>
        <family val="1"/>
        <charset val="204"/>
      </rPr>
      <t>2 место</t>
    </r>
    <r>
      <rPr>
        <b/>
        <sz val="12"/>
        <color theme="1"/>
        <rFont val="Times New Roman"/>
        <family val="1"/>
        <charset val="204"/>
      </rPr>
      <t xml:space="preserve"> - 4 шт</t>
    </r>
    <r>
      <rPr>
        <sz val="12"/>
        <color theme="1"/>
        <rFont val="Times New Roman"/>
        <family val="1"/>
        <charset val="204"/>
      </rPr>
      <t xml:space="preserve">.                                       </t>
    </r>
    <r>
      <rPr>
        <b/>
        <sz val="12"/>
        <color rgb="FFFF0000"/>
        <rFont val="Times New Roman"/>
        <family val="1"/>
        <charset val="204"/>
      </rPr>
      <t>3 место</t>
    </r>
    <r>
      <rPr>
        <b/>
        <sz val="12"/>
        <color theme="1"/>
        <rFont val="Times New Roman"/>
        <family val="1"/>
        <charset val="204"/>
      </rPr>
      <t xml:space="preserve"> - 3 шт</t>
    </r>
    <r>
      <rPr>
        <sz val="12"/>
        <color theme="1"/>
        <rFont val="Times New Roman"/>
        <family val="1"/>
        <charset val="204"/>
      </rPr>
      <t>.:                                           4 место - 3 шт.                                          КФ "Платан", РКФ Бастрикова С.Ю.</t>
    </r>
  </si>
  <si>
    <t>https://vk.com/tophoenix?from=quick_search&amp;w=wall-106914265_2518%2Fall</t>
  </si>
  <si>
    <t>Благодарственное письмо - 2 шт.   Свидетельство об участии - 2 шт.              ТО «Феникс»,  куратор Терехова П. О.</t>
  </si>
  <si>
    <t>Дом детского творчества Кировский</t>
  </si>
  <si>
    <t>МЦ Зодиак</t>
  </si>
  <si>
    <t>ДДТ Кировский, онлайн</t>
  </si>
  <si>
    <t>КЦСОН</t>
  </si>
  <si>
    <t>Чеховский день</t>
  </si>
  <si>
    <t>ГКУ НСО «ЦПВ», онлайн</t>
  </si>
  <si>
    <t>Международный конкурс социально-значимых плакатов "Люблю тебя, мой край родной"</t>
  </si>
  <si>
    <t>НГПУ</t>
  </si>
  <si>
    <t>Участие в организации (Филонова О. А., директор МБУ МЦ им. А. П. Чехова, Богданова М. В.,зам. директора по ОР)</t>
  </si>
  <si>
    <t>https://colyaris.jimdofree.com/%D0%BA%D0%BE%D0%BD%D0%BA%D1%83%D1%80%D1%81-%D0%BB%D1%8E%D0%B1%D0%BB%D1%8E-%D1%82%D0%B5%D0%B1%D1%8F-%D0%BC%D0%BE%D0%B9-%D0%BA%D1%80%D0%B0%D0%B9-%D1%80%D0%BE%D0%B4%D0%BD%D0%BE%D0%B9/</t>
  </si>
  <si>
    <t xml:space="preserve">НАДО, онлайн                           </t>
  </si>
  <si>
    <t>https://vk.com/chekhova_center?from=quick_search&amp;w=wall-34921853_11104</t>
  </si>
  <si>
    <t>https://e-champs.com/calendar/aerobic-gymnastics/all-countries/novosibirskaya-oblast/all/2021/all</t>
  </si>
  <si>
    <t>https://vk.com/chekhova_center?from=quick_search&amp;w=wall-34921853_11171</t>
  </si>
  <si>
    <t>https://vk.com/emotions_danse_nsk?z=clip-211227092_456239027%2F02635eaf9c93863c43%2Fpl_wall_-211227092</t>
  </si>
  <si>
    <t>https://vk.com/spolimpick?w=wall-113817151_2246%2Fall</t>
  </si>
  <si>
    <t>https://vk.com/sovremennik_nsk?w=wall-42382683_8899</t>
  </si>
  <si>
    <t>https://vk.com/sovremennik_nsk?w=wall-42382683_9173</t>
  </si>
  <si>
    <t>https://vk.com/spolimpick?w=wall-113817151_2266%2Fall</t>
  </si>
  <si>
    <t>https://vk.com/club197114712?w=wall-197114712_192%2Fall</t>
  </si>
  <si>
    <t>https://vk.com/aerojacknsk?w=wall-154406056_895</t>
  </si>
  <si>
    <t>https://vk.com/aerobicatomsk?w=wall-122827834_133%2Fall</t>
  </si>
  <si>
    <t>https://vk.com/club200207671?w=wall-200207671_184%2Fall</t>
  </si>
  <si>
    <t>https://vk.com/almaalraks?w=wall-161709520_986%2Fall</t>
  </si>
  <si>
    <t>https://vk.com/ligazhemchuzhinatomsk2021?w=wall-157310437_984%2Fall</t>
  </si>
  <si>
    <t>https://vk.com/club107162626?z=photo52423002_457249980%2Fwall-107162626_1037</t>
  </si>
  <si>
    <t>https://vk.com/talentisiberi?w=wall-88182407_65%2Fall</t>
  </si>
  <si>
    <t>https://vk.com/orientalianovosibirsk?w=wall-98981094_2219%2Fall</t>
  </si>
  <si>
    <t>https://www.detirossii.com/photo/mezdunarodnyi-konkurs-festival-dorogou-dobra</t>
  </si>
  <si>
    <t>https://vk.com/arenadance</t>
  </si>
  <si>
    <t>http://www.spbprazdnik.com/1_festivali/52_proshedshie_proekty/5292__/5278_novosibirsk-khoreograficheskij__-_aprelya___g_.html</t>
  </si>
  <si>
    <t>https://s-ba.ru/tpost/f4mfe6rxx1-vserossiiskii-detskii-tvorcheskii-konkur</t>
  </si>
  <si>
    <t>https://e-champs.com/organization/9282</t>
  </si>
  <si>
    <t>https://www.youtube.com/watch?v=TwQ91EErwIQ</t>
  </si>
  <si>
    <t>https://vk.com/trfv_tomsk</t>
  </si>
  <si>
    <r>
      <rPr>
        <b/>
        <sz val="12"/>
        <color rgb="FFFF0000"/>
        <rFont val="Times New Roman"/>
        <family val="1"/>
        <charset val="204"/>
      </rPr>
      <t>Лауреат 1 степени</t>
    </r>
    <r>
      <rPr>
        <sz val="12"/>
        <color theme="1"/>
        <rFont val="Times New Roman"/>
        <family val="1"/>
        <charset val="204"/>
      </rPr>
      <t xml:space="preserve"> -</t>
    </r>
    <r>
      <rPr>
        <b/>
        <sz val="12"/>
        <color theme="1"/>
        <rFont val="Times New Roman"/>
        <family val="1"/>
        <charset val="204"/>
      </rPr>
      <t xml:space="preserve"> 2 шт</t>
    </r>
    <r>
      <rPr>
        <sz val="12"/>
        <color theme="1"/>
        <rFont val="Times New Roman"/>
        <family val="1"/>
        <charset val="204"/>
      </rPr>
      <t xml:space="preserve">             </t>
    </r>
    <r>
      <rPr>
        <b/>
        <sz val="12"/>
        <color rgb="FFFF0000"/>
        <rFont val="Times New Roman"/>
        <family val="1"/>
        <charset val="204"/>
      </rPr>
      <t>Лауреат 2 степени</t>
    </r>
    <r>
      <rPr>
        <sz val="12"/>
        <color theme="1"/>
        <rFont val="Times New Roman"/>
        <family val="1"/>
        <charset val="204"/>
      </rPr>
      <t xml:space="preserve">                Благодарственное письмо                     (Клуб эстарадного и класического  "Фейерверк" РКФ Кривова М.Г., Самарина М. А.)
</t>
    </r>
  </si>
  <si>
    <t>13 Фестиваль детских талантов "Звезды нашего дома"</t>
  </si>
  <si>
    <t>Отдел образования</t>
  </si>
  <si>
    <t>Благодарственное письмо                              КФ "Фейерверк", РКФ Самарина М, А.</t>
  </si>
  <si>
    <t>Международный конкурс "Стать звездой"</t>
  </si>
  <si>
    <r>
      <rPr>
        <b/>
        <sz val="12"/>
        <color rgb="FFFF0000"/>
        <rFont val="Times New Roman"/>
        <family val="1"/>
        <charset val="204"/>
      </rPr>
      <t xml:space="preserve">Гран-при </t>
    </r>
    <r>
      <rPr>
        <sz val="12"/>
        <color theme="1"/>
        <rFont val="Times New Roman"/>
        <family val="1"/>
        <charset val="204"/>
      </rPr>
      <t xml:space="preserve">                                              </t>
    </r>
    <r>
      <rPr>
        <b/>
        <sz val="12"/>
        <color rgb="FFFF0000"/>
        <rFont val="Times New Roman"/>
        <family val="1"/>
        <charset val="204"/>
      </rPr>
      <t xml:space="preserve"> Лауреат 1 степени </t>
    </r>
    <r>
      <rPr>
        <b/>
        <sz val="12"/>
        <rFont val="Times New Roman"/>
        <family val="1"/>
        <charset val="204"/>
      </rPr>
      <t>- 2 шт</t>
    </r>
    <r>
      <rPr>
        <b/>
        <sz val="12"/>
        <color rgb="FFFF0000"/>
        <rFont val="Times New Roman"/>
        <family val="1"/>
        <charset val="204"/>
      </rPr>
      <t xml:space="preserve">   </t>
    </r>
    <r>
      <rPr>
        <sz val="12"/>
        <color theme="1"/>
        <rFont val="Times New Roman"/>
        <family val="1"/>
        <charset val="204"/>
      </rPr>
      <t xml:space="preserve">                        (Клуб эстарадного и класического  "Фейерверк" РКФ  Самарина М. А.)</t>
    </r>
  </si>
  <si>
    <r>
      <rPr>
        <b/>
        <sz val="12"/>
        <color rgb="FFFF0000"/>
        <rFont val="Times New Roman"/>
        <family val="1"/>
        <charset val="204"/>
      </rPr>
      <t>Благодарственное письмо</t>
    </r>
    <r>
      <rPr>
        <sz val="12"/>
        <color theme="1"/>
        <rFont val="Times New Roman"/>
        <family val="1"/>
        <charset val="204"/>
      </rPr>
      <t xml:space="preserve">       (Клуб эстарадного и класического  "Фейерверк" РКФ, Самарина М. А.)</t>
    </r>
  </si>
  <si>
    <t>https://vk.com/show_stat_zvezdoy?w=wall-183780646_367</t>
  </si>
  <si>
    <t>Академия танца Бориса Эйфмана</t>
  </si>
  <si>
    <t>Благодарственное письмо РКФ Самарина М. А.</t>
  </si>
  <si>
    <t>https://eifmanacademy.ru/</t>
  </si>
  <si>
    <r>
      <t xml:space="preserve">Лауреат 3 степени      </t>
    </r>
    <r>
      <rPr>
        <sz val="12"/>
        <rFont val="Times New Roman"/>
        <family val="1"/>
        <charset val="204"/>
      </rPr>
      <t xml:space="preserve">   Благодарственное письмо Самарина М. А.   </t>
    </r>
    <r>
      <rPr>
        <b/>
        <sz val="12"/>
        <color rgb="FFFF0000"/>
        <rFont val="Times New Roman"/>
        <family val="1"/>
        <charset val="204"/>
      </rPr>
      <t xml:space="preserve">                                                           </t>
    </r>
    <r>
      <rPr>
        <sz val="12"/>
        <rFont val="Times New Roman"/>
        <family val="1"/>
        <charset val="204"/>
      </rPr>
      <t>КФ "Фейерверк", РКФ Кривова М. Г</t>
    </r>
    <r>
      <rPr>
        <b/>
        <sz val="12"/>
        <color rgb="FFFF0000"/>
        <rFont val="Times New Roman"/>
        <family val="1"/>
        <charset val="204"/>
      </rPr>
      <t>.</t>
    </r>
  </si>
  <si>
    <t xml:space="preserve">Международный конкурс - фестиваль детско-юношеского юношества Open Fest
</t>
  </si>
  <si>
    <r>
      <t xml:space="preserve">Лауреат 3 степени      </t>
    </r>
    <r>
      <rPr>
        <sz val="12"/>
        <rFont val="Times New Roman"/>
        <family val="1"/>
        <charset val="204"/>
      </rPr>
      <t xml:space="preserve">   Благодарственное письмо Самарина М. А.   </t>
    </r>
    <r>
      <rPr>
        <b/>
        <sz val="12"/>
        <color rgb="FFFF0000"/>
        <rFont val="Times New Roman"/>
        <family val="1"/>
        <charset val="204"/>
      </rPr>
      <t xml:space="preserve">                                                         </t>
    </r>
  </si>
  <si>
    <t>https://vk.com/wall-177207169_139</t>
  </si>
  <si>
    <t>Всероссийский фестиваль "Колибри"</t>
  </si>
  <si>
    <t xml:space="preserve">   https://vk.com/sp.impuls</t>
  </si>
  <si>
    <t>ГБОУ ВО "Новосибирский государственный педагогический университет", институт филологии, массовой информации и психологии, 2 курс</t>
  </si>
  <si>
    <t xml:space="preserve">ГАПОУ НСО «Новосибирский областной колледж культуры и искусств», "Отделение социально-культурной деятельности", 3 курс  </t>
  </si>
  <si>
    <t>среднесрочный январь 2022- июнь 2022</t>
  </si>
  <si>
    <t xml:space="preserve">(Головное) СП «Чехова»: 1- кабинет для клубной и проектной деятельности; 1-танцевальный зал для хореографии; 1-  фойе, для занятий клуба молодой семьи, для реализации молодёжных инициатив и территории свободного общения; 1- зрительный зал для театральной и концертной деятельности, семинаров, встреч. 1- спортивный зал для занятий клубных формирований и проведения мероприятий по ЗОЖ.                                                    ул. Станиславского, 20: 1-зал для проектной деятельности и лофт-зоны
СП «Импульс»: 1- зал для хореографии, концертной деятельности и занятий клуба по формированию ЗОЖ, 1- кабинет для клубной и проектной деятельности, 1- кабинет для изобразительного и декоративно - прикладного творчества, 1- кабинет музыкального творчества и швейного дела.
СП "Олимпик" по ул.9-ой Гвардейской Дивизии 2: 1- зал хореографии (клубная деятельность и проведения мероприятий художественно-эстетической направленности); 1-Тренажерный зал (клубная деятельность по ЗОЖ) , 1-зал единоборств  для  клубной деятельности по ЗОЖ. Кабинет для занятий клубов (ИЗО и ДПИ, гитара), проектная деятельность.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</si>
</sst>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1"/>
      <color rgb="FF222222"/>
      <name val="Times New Roman"/>
      <family val="1"/>
      <charset val="204"/>
    </font>
    <font>
      <sz val="12"/>
      <color rgb="FF22222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</cellStyleXfs>
  <cellXfs count="41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8" fillId="4" borderId="6" xfId="0" applyFont="1" applyFill="1" applyBorder="1" applyAlignment="1" applyProtection="1">
      <alignment vertical="top" wrapText="1"/>
      <protection hidden="1"/>
    </xf>
    <xf numFmtId="0" fontId="17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0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2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3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vertical="top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6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4" fillId="2" borderId="1" xfId="0" applyFont="1" applyFill="1" applyBorder="1" applyAlignment="1" applyProtection="1">
      <alignment vertical="top" wrapText="1"/>
      <protection hidden="1"/>
    </xf>
    <xf numFmtId="0" fontId="17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5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10" fillId="0" borderId="0" xfId="0" applyFont="1" applyAlignment="1">
      <alignment vertical="top" wrapText="1"/>
    </xf>
    <xf numFmtId="0" fontId="10" fillId="0" borderId="7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0" fillId="0" borderId="1" xfId="0" applyFont="1" applyBorder="1" applyAlignment="1">
      <alignment wrapText="1"/>
    </xf>
    <xf numFmtId="0" fontId="10" fillId="0" borderId="10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/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7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horizontal="center" vertical="top"/>
    </xf>
    <xf numFmtId="14" fontId="10" fillId="0" borderId="3" xfId="0" applyNumberFormat="1" applyFont="1" applyBorder="1" applyAlignment="1">
      <alignment horizontal="center" vertical="top"/>
    </xf>
    <xf numFmtId="14" fontId="10" fillId="0" borderId="1" xfId="0" applyNumberFormat="1" applyFont="1" applyFill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top" wrapText="1"/>
    </xf>
    <xf numFmtId="14" fontId="10" fillId="0" borderId="1" xfId="0" applyNumberFormat="1" applyFont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34" fillId="0" borderId="1" xfId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2" fillId="0" borderId="3" xfId="0" applyFont="1" applyBorder="1" applyAlignment="1" applyProtection="1">
      <alignment horizontal="left" vertical="top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6" fillId="2" borderId="1" xfId="0" applyFont="1" applyFill="1" applyBorder="1" applyAlignment="1" applyProtection="1">
      <alignment horizontal="left" vertical="top"/>
      <protection hidden="1"/>
    </xf>
    <xf numFmtId="0" fontId="10" fillId="2" borderId="1" xfId="0" applyFont="1" applyFill="1" applyBorder="1" applyAlignment="1" applyProtection="1">
      <alignment wrapText="1"/>
      <protection hidden="1"/>
    </xf>
    <xf numFmtId="0" fontId="10" fillId="2" borderId="5" xfId="0" applyFont="1" applyFill="1" applyBorder="1" applyAlignment="1" applyProtection="1">
      <alignment horizontal="center" wrapText="1"/>
      <protection hidden="1"/>
    </xf>
    <xf numFmtId="0" fontId="10" fillId="2" borderId="1" xfId="0" applyFont="1" applyFill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left" vertical="top"/>
      <protection hidden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0" xfId="0" applyFont="1"/>
    <xf numFmtId="0" fontId="10" fillId="0" borderId="1" xfId="0" applyFont="1" applyBorder="1"/>
    <xf numFmtId="0" fontId="10" fillId="0" borderId="1" xfId="0" applyFont="1" applyBorder="1" applyAlignment="1" applyProtection="1">
      <alignment horizontal="left" vertical="top" wrapText="1"/>
      <protection hidden="1"/>
    </xf>
    <xf numFmtId="0" fontId="27" fillId="0" borderId="1" xfId="1" applyBorder="1" applyAlignment="1" applyProtection="1">
      <alignment horizontal="center" vertical="top" wrapText="1"/>
      <protection locked="0"/>
    </xf>
    <xf numFmtId="0" fontId="10" fillId="0" borderId="5" xfId="0" applyFont="1" applyBorder="1" applyAlignment="1" applyProtection="1">
      <alignment horizontal="center" vertical="top" wrapText="1"/>
      <protection locked="0"/>
    </xf>
    <xf numFmtId="0" fontId="34" fillId="0" borderId="0" xfId="1" applyFont="1" applyAlignment="1">
      <alignment horizontal="center" vertical="center"/>
    </xf>
    <xf numFmtId="3" fontId="10" fillId="0" borderId="5" xfId="0" applyNumberFormat="1" applyFont="1" applyBorder="1" applyAlignment="1" applyProtection="1">
      <alignment horizontal="center" vertical="top" wrapText="1"/>
      <protection locked="0"/>
    </xf>
    <xf numFmtId="3" fontId="10" fillId="0" borderId="1" xfId="0" applyNumberFormat="1" applyFont="1" applyBorder="1" applyAlignment="1" applyProtection="1">
      <alignment horizontal="center" vertical="top" wrapText="1"/>
      <protection locked="0"/>
    </xf>
    <xf numFmtId="0" fontId="34" fillId="0" borderId="1" xfId="1" applyFont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11" fillId="0" borderId="1" xfId="0" applyFont="1" applyBorder="1" applyAlignment="1" applyProtection="1">
      <alignment horizontal="left" vertical="top"/>
      <protection hidden="1"/>
    </xf>
    <xf numFmtId="0" fontId="10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26" fillId="2" borderId="1" xfId="0" applyFont="1" applyFill="1" applyBorder="1" applyAlignment="1" applyProtection="1">
      <alignment horizontal="left" vertical="top" wrapText="1"/>
      <protection hidden="1"/>
    </xf>
    <xf numFmtId="0" fontId="26" fillId="2" borderId="1" xfId="0" applyFont="1" applyFill="1" applyBorder="1" applyAlignment="1" applyProtection="1">
      <alignment horizontal="center"/>
      <protection hidden="1"/>
    </xf>
    <xf numFmtId="0" fontId="26" fillId="2" borderId="5" xfId="0" applyFont="1" applyFill="1" applyBorder="1" applyAlignment="1" applyProtection="1">
      <alignment horizontal="center"/>
      <protection hidden="1"/>
    </xf>
    <xf numFmtId="0" fontId="27" fillId="0" borderId="0" xfId="1" applyAlignment="1">
      <alignment horizontal="center" vertical="top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 applyProtection="1">
      <alignment horizontal="left" vertical="top" wrapText="1"/>
      <protection hidden="1"/>
    </xf>
    <xf numFmtId="0" fontId="2" fillId="0" borderId="0" xfId="0" applyFont="1" applyBorder="1" applyAlignment="1" applyProtection="1">
      <alignment horizontal="left" vertical="top"/>
      <protection hidden="1"/>
    </xf>
    <xf numFmtId="0" fontId="26" fillId="0" borderId="0" xfId="0" applyFont="1" applyBorder="1" applyAlignment="1">
      <alignment horizontal="center" vertical="top"/>
    </xf>
    <xf numFmtId="0" fontId="3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vertical="top" wrapText="1"/>
    </xf>
    <xf numFmtId="0" fontId="32" fillId="0" borderId="1" xfId="0" applyFont="1" applyBorder="1" applyAlignment="1">
      <alignment wrapText="1"/>
    </xf>
    <xf numFmtId="0" fontId="36" fillId="0" borderId="1" xfId="0" applyFont="1" applyBorder="1" applyAlignment="1">
      <alignment vertical="top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top"/>
    </xf>
    <xf numFmtId="14" fontId="10" fillId="0" borderId="1" xfId="0" applyNumberFormat="1" applyFont="1" applyFill="1" applyBorder="1" applyAlignment="1">
      <alignment horizontal="left" vertical="top" wrapText="1"/>
    </xf>
    <xf numFmtId="0" fontId="27" fillId="0" borderId="2" xfId="1" applyBorder="1" applyAlignment="1">
      <alignment horizontal="left" vertical="top" wrapText="1"/>
    </xf>
    <xf numFmtId="0" fontId="3" fillId="7" borderId="1" xfId="0" applyNumberFormat="1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>
      <alignment vertical="top" wrapText="1"/>
    </xf>
    <xf numFmtId="0" fontId="32" fillId="0" borderId="1" xfId="0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hidden="1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5" fillId="0" borderId="9" xfId="0" applyFont="1" applyBorder="1" applyAlignment="1" applyProtection="1">
      <alignment horizontal="center"/>
      <protection hidden="1"/>
    </xf>
    <xf numFmtId="0" fontId="25" fillId="0" borderId="0" xfId="0" applyFont="1" applyBorder="1" applyAlignment="1" applyProtection="1">
      <alignment horizontal="center" vertical="top"/>
      <protection hidden="1"/>
    </xf>
    <xf numFmtId="0" fontId="16" fillId="0" borderId="8" xfId="0" applyFont="1" applyBorder="1" applyAlignment="1" applyProtection="1">
      <alignment horizontal="center" vertical="top"/>
      <protection hidden="1"/>
    </xf>
    <xf numFmtId="0" fontId="16" fillId="0" borderId="9" xfId="0" applyFont="1" applyBorder="1" applyAlignment="1" applyProtection="1">
      <alignment horizontal="center" vertical="top"/>
      <protection hidden="1"/>
    </xf>
    <xf numFmtId="0" fontId="16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10" fillId="0" borderId="5" xfId="0" applyFont="1" applyBorder="1" applyAlignment="1" applyProtection="1">
      <alignment horizontal="center" vertical="top"/>
      <protection locked="0"/>
    </xf>
    <xf numFmtId="0" fontId="10" fillId="0" borderId="6" xfId="0" applyFont="1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5" fillId="0" borderId="8" xfId="0" applyFont="1" applyBorder="1" applyAlignment="1" applyProtection="1">
      <alignment horizontal="center" vertical="top"/>
      <protection hidden="1"/>
    </xf>
    <xf numFmtId="0" fontId="25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27" fillId="0" borderId="5" xfId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5">
    <cellStyle name="Hyperlink" xfId="4"/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A7FFFF"/>
      <color rgb="FFB7FFFF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vk.com/club121128847?w=wall-121128847_1607" TargetMode="External"/><Relationship Id="rId1" Type="http://schemas.openxmlformats.org/officeDocument/2006/relationships/hyperlink" Target="https://vk.com/wall-31259572_592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sp.impuls" TargetMode="External"/><Relationship Id="rId2" Type="http://schemas.openxmlformats.org/officeDocument/2006/relationships/hyperlink" Target="https://www.timolod.ru/organization/molodezhnye-tsentry/imeni_a_p_chekhova/" TargetMode="External"/><Relationship Id="rId1" Type="http://schemas.openxmlformats.org/officeDocument/2006/relationships/hyperlink" Target="https://vk.com/chekhova_center" TargetMode="Externa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s://t.me/spimpuls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vk.com/pro_region?ysclid=l9ilh42a70835568037" TargetMode="External"/><Relationship Id="rId1" Type="http://schemas.openxmlformats.org/officeDocument/2006/relationships/hyperlink" Target="https://&#1092;&#1086;&#1088;&#1091;&#1084;&#1090;&#1077;&#1093;&#1085;&#1086;&#1087;&#1088;&#1086;&#1084;.&#1088;&#1092;/?ysclid=l9il6bx5w25145414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A7" zoomScaleNormal="100" zoomScaleSheetLayoutView="100" workbookViewId="0">
      <selection activeCell="H6" sqref="H6"/>
    </sheetView>
  </sheetViews>
  <sheetFormatPr defaultColWidth="9.140625" defaultRowHeight="15" x14ac:dyDescent="0.25"/>
  <cols>
    <col min="1" max="1" width="10.140625" style="37" customWidth="1"/>
    <col min="2" max="2" width="9.140625" style="37"/>
    <col min="3" max="3" width="2.140625" style="37" customWidth="1"/>
    <col min="4" max="7" width="9.140625" style="37"/>
    <col min="8" max="8" width="8.5703125" style="37" customWidth="1"/>
    <col min="9" max="9" width="9.140625" style="37"/>
    <col min="10" max="10" width="9.140625" style="37" customWidth="1"/>
    <col min="11" max="11" width="5.42578125" style="37" customWidth="1"/>
    <col min="12" max="12" width="15.7109375" style="37" customWidth="1"/>
    <col min="13" max="13" width="9.140625" style="37"/>
    <col min="14" max="14" width="15.7109375" style="37" customWidth="1"/>
    <col min="15" max="16384" width="9.140625" style="37"/>
  </cols>
  <sheetData>
    <row r="1" spans="1:14" ht="20.25" x14ac:dyDescent="0.25">
      <c r="A1" s="314" t="s">
        <v>261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6"/>
    </row>
    <row r="2" spans="1:14" ht="38.25" customHeight="1" x14ac:dyDescent="0.25">
      <c r="A2" s="205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206"/>
    </row>
    <row r="3" spans="1:14" ht="19.5" customHeight="1" x14ac:dyDescent="0.25">
      <c r="A3" s="331" t="s">
        <v>199</v>
      </c>
      <c r="B3" s="332"/>
      <c r="C3" s="332"/>
      <c r="D3" s="332"/>
      <c r="E3" s="332"/>
      <c r="F3" s="80"/>
      <c r="G3" s="80"/>
      <c r="H3" s="80"/>
      <c r="I3" s="80"/>
      <c r="J3" s="80"/>
      <c r="K3" s="80"/>
      <c r="L3" s="317"/>
      <c r="M3" s="317"/>
      <c r="N3" s="318"/>
    </row>
    <row r="4" spans="1:14" ht="15.75" x14ac:dyDescent="0.25">
      <c r="A4" s="207" t="s">
        <v>72</v>
      </c>
      <c r="B4" s="330" t="s">
        <v>490</v>
      </c>
      <c r="C4" s="330"/>
      <c r="D4" s="330"/>
      <c r="E4" s="330"/>
      <c r="F4" s="80"/>
      <c r="G4" s="80"/>
      <c r="H4" s="80"/>
      <c r="I4" s="80"/>
      <c r="J4" s="80"/>
      <c r="K4" s="80"/>
      <c r="L4" s="80"/>
      <c r="M4" s="80"/>
      <c r="N4" s="206"/>
    </row>
    <row r="5" spans="1:14" ht="21.75" customHeight="1" x14ac:dyDescent="0.25">
      <c r="A5" s="335"/>
      <c r="B5" s="330"/>
      <c r="C5" s="330"/>
      <c r="D5" s="330"/>
      <c r="E5" s="330"/>
      <c r="F5" s="80"/>
      <c r="G5" s="80"/>
      <c r="H5" s="80"/>
      <c r="I5" s="80"/>
      <c r="J5" s="80"/>
      <c r="K5" s="80"/>
      <c r="L5" s="80"/>
      <c r="M5" s="80"/>
      <c r="N5" s="206"/>
    </row>
    <row r="6" spans="1:14" ht="30.75" customHeight="1" x14ac:dyDescent="0.25">
      <c r="A6" s="333" t="s">
        <v>491</v>
      </c>
      <c r="B6" s="334"/>
      <c r="C6" s="80"/>
      <c r="D6" s="336"/>
      <c r="E6" s="336"/>
      <c r="F6" s="80"/>
      <c r="G6" s="80"/>
      <c r="H6" s="80"/>
      <c r="I6" s="80"/>
      <c r="J6" s="80"/>
      <c r="K6" s="80"/>
      <c r="L6" s="80"/>
      <c r="M6" s="80"/>
      <c r="N6" s="206"/>
    </row>
    <row r="7" spans="1:14" ht="12.75" customHeight="1" x14ac:dyDescent="0.25">
      <c r="A7" s="337" t="s">
        <v>200</v>
      </c>
      <c r="B7" s="338"/>
      <c r="C7" s="80"/>
      <c r="D7" s="312" t="s">
        <v>201</v>
      </c>
      <c r="E7" s="312"/>
      <c r="F7" s="80"/>
      <c r="G7" s="80"/>
      <c r="H7" s="80"/>
      <c r="I7" s="80"/>
      <c r="J7" s="80"/>
      <c r="K7" s="80"/>
      <c r="L7" s="80"/>
      <c r="M7" s="80"/>
      <c r="N7" s="206"/>
    </row>
    <row r="8" spans="1:14" ht="12.75" customHeight="1" x14ac:dyDescent="0.25">
      <c r="A8" s="208"/>
      <c r="B8" s="313" t="s">
        <v>202</v>
      </c>
      <c r="C8" s="313"/>
      <c r="D8" s="313"/>
      <c r="E8" s="98"/>
      <c r="F8" s="80"/>
      <c r="G8" s="80"/>
      <c r="H8" s="80"/>
      <c r="I8" s="80"/>
      <c r="J8" s="80"/>
      <c r="K8" s="80"/>
      <c r="L8" s="80"/>
      <c r="M8" s="80"/>
      <c r="N8" s="206"/>
    </row>
    <row r="9" spans="1:14" ht="101.25" customHeight="1" x14ac:dyDescent="0.25">
      <c r="A9" s="205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206"/>
    </row>
    <row r="10" spans="1:14" ht="18.75" x14ac:dyDescent="0.3">
      <c r="A10" s="320" t="s">
        <v>93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1"/>
      <c r="L10" s="321"/>
      <c r="M10" s="321"/>
      <c r="N10" s="322"/>
    </row>
    <row r="11" spans="1:14" ht="18.75" customHeight="1" x14ac:dyDescent="0.3">
      <c r="A11" s="323" t="s">
        <v>490</v>
      </c>
      <c r="B11" s="324"/>
      <c r="C11" s="324"/>
      <c r="D11" s="324"/>
      <c r="E11" s="324"/>
      <c r="F11" s="324"/>
      <c r="G11" s="324"/>
      <c r="H11" s="324"/>
      <c r="I11" s="324"/>
      <c r="J11" s="324"/>
      <c r="K11" s="324"/>
      <c r="L11" s="324"/>
      <c r="M11" s="324"/>
      <c r="N11" s="325"/>
    </row>
    <row r="12" spans="1:14" x14ac:dyDescent="0.25">
      <c r="A12" s="326" t="s">
        <v>94</v>
      </c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8"/>
    </row>
    <row r="13" spans="1:14" ht="18.75" x14ac:dyDescent="0.3">
      <c r="A13" s="205"/>
      <c r="B13" s="80"/>
      <c r="C13" s="80"/>
      <c r="D13" s="80"/>
      <c r="E13" s="209" t="s">
        <v>95</v>
      </c>
      <c r="F13" s="319">
        <v>2022</v>
      </c>
      <c r="G13" s="319"/>
      <c r="H13" s="329" t="s">
        <v>96</v>
      </c>
      <c r="I13" s="329"/>
      <c r="J13" s="329"/>
      <c r="K13" s="80"/>
      <c r="L13" s="80"/>
      <c r="M13" s="80"/>
      <c r="N13" s="206"/>
    </row>
    <row r="14" spans="1:14" x14ac:dyDescent="0.25">
      <c r="A14" s="205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206"/>
    </row>
    <row r="15" spans="1:14" x14ac:dyDescent="0.25">
      <c r="A15" s="205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206"/>
    </row>
    <row r="16" spans="1:14" x14ac:dyDescent="0.25">
      <c r="A16" s="205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206"/>
    </row>
    <row r="17" spans="1:14" x14ac:dyDescent="0.25">
      <c r="A17" s="205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206"/>
    </row>
    <row r="18" spans="1:14" x14ac:dyDescent="0.25">
      <c r="A18" s="205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206"/>
    </row>
    <row r="19" spans="1:14" x14ac:dyDescent="0.25">
      <c r="A19" s="205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206"/>
    </row>
    <row r="20" spans="1:14" x14ac:dyDescent="0.25">
      <c r="A20" s="205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206"/>
    </row>
    <row r="21" spans="1:14" x14ac:dyDescent="0.25">
      <c r="A21" s="205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206"/>
    </row>
    <row r="22" spans="1:14" x14ac:dyDescent="0.25">
      <c r="A22" s="205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206"/>
    </row>
    <row r="23" spans="1:14" ht="18.75" x14ac:dyDescent="0.25">
      <c r="A23" s="309" t="s">
        <v>188</v>
      </c>
      <c r="B23" s="310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1"/>
    </row>
    <row r="24" spans="1:14" x14ac:dyDescent="0.25">
      <c r="A24" s="205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206"/>
    </row>
    <row r="25" spans="1:14" x14ac:dyDescent="0.25">
      <c r="A25" s="205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206"/>
    </row>
    <row r="26" spans="1:14" x14ac:dyDescent="0.25">
      <c r="A26" s="205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206"/>
    </row>
    <row r="27" spans="1:14" x14ac:dyDescent="0.25">
      <c r="A27" s="205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206"/>
    </row>
    <row r="28" spans="1:14" x14ac:dyDescent="0.25">
      <c r="A28" s="205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206"/>
    </row>
    <row r="29" spans="1:14" x14ac:dyDescent="0.25">
      <c r="A29" s="210"/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2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view="pageBreakPreview" topLeftCell="A49" zoomScale="86" zoomScaleNormal="100" zoomScaleSheetLayoutView="86" workbookViewId="0">
      <selection activeCell="B44" sqref="B44:F44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82" t="s">
        <v>240</v>
      </c>
      <c r="B1" s="382"/>
      <c r="C1" s="382"/>
      <c r="D1" s="382"/>
      <c r="E1" s="382"/>
      <c r="F1" s="382"/>
    </row>
    <row r="2" spans="1:6" ht="86.25" customHeight="1" x14ac:dyDescent="0.25">
      <c r="A2" s="26" t="s">
        <v>56</v>
      </c>
      <c r="B2" s="26" t="s">
        <v>117</v>
      </c>
      <c r="C2" s="26" t="s">
        <v>248</v>
      </c>
      <c r="D2" s="221" t="s">
        <v>257</v>
      </c>
      <c r="E2" s="136" t="s">
        <v>246</v>
      </c>
      <c r="F2" s="135" t="s">
        <v>258</v>
      </c>
    </row>
    <row r="3" spans="1:6" ht="18.75" x14ac:dyDescent="0.25">
      <c r="A3" s="125"/>
      <c r="B3" s="126" t="s">
        <v>218</v>
      </c>
      <c r="C3" s="125"/>
      <c r="D3" s="146"/>
      <c r="E3" s="146"/>
      <c r="F3" s="125"/>
    </row>
    <row r="4" spans="1:6" ht="18.75" x14ac:dyDescent="0.3">
      <c r="A4" s="127"/>
      <c r="B4" s="123" t="s">
        <v>55</v>
      </c>
      <c r="C4" s="124"/>
      <c r="D4" s="124"/>
      <c r="E4" s="124"/>
      <c r="F4" s="124"/>
    </row>
    <row r="5" spans="1:6" ht="18.75" x14ac:dyDescent="0.25">
      <c r="A5" s="86">
        <v>1</v>
      </c>
      <c r="B5" s="64"/>
      <c r="C5" s="64"/>
      <c r="D5" s="64"/>
      <c r="E5" s="64"/>
      <c r="F5" s="64"/>
    </row>
    <row r="6" spans="1:6" ht="23.25" customHeight="1" x14ac:dyDescent="0.3">
      <c r="A6" s="127"/>
      <c r="B6" s="123" t="s">
        <v>220</v>
      </c>
      <c r="C6" s="124"/>
      <c r="D6" s="124"/>
      <c r="E6" s="124"/>
      <c r="F6" s="124"/>
    </row>
    <row r="7" spans="1:6" ht="18.75" x14ac:dyDescent="0.25">
      <c r="A7" s="86">
        <v>1</v>
      </c>
      <c r="B7" s="53"/>
      <c r="C7" s="53"/>
      <c r="D7" s="53"/>
      <c r="E7" s="53"/>
      <c r="F7" s="53"/>
    </row>
    <row r="8" spans="1:6" ht="18.75" x14ac:dyDescent="0.25">
      <c r="A8" s="86">
        <v>2</v>
      </c>
      <c r="B8" s="53"/>
      <c r="C8" s="53"/>
      <c r="D8" s="53"/>
      <c r="E8" s="53"/>
      <c r="F8" s="53"/>
    </row>
    <row r="9" spans="1:6" ht="18.75" x14ac:dyDescent="0.3">
      <c r="A9" s="127"/>
      <c r="B9" s="123" t="s">
        <v>65</v>
      </c>
      <c r="C9" s="124"/>
      <c r="D9" s="124"/>
      <c r="E9" s="124"/>
      <c r="F9" s="124"/>
    </row>
    <row r="10" spans="1:6" ht="18.75" x14ac:dyDescent="0.25">
      <c r="A10" s="86">
        <v>1</v>
      </c>
      <c r="B10" s="53"/>
      <c r="C10" s="53"/>
      <c r="D10" s="53"/>
      <c r="E10" s="53"/>
      <c r="F10" s="53"/>
    </row>
    <row r="11" spans="1:6" ht="18.75" x14ac:dyDescent="0.25">
      <c r="A11" s="86">
        <v>2</v>
      </c>
      <c r="B11" s="53"/>
      <c r="C11" s="53"/>
      <c r="D11" s="53"/>
      <c r="E11" s="53"/>
      <c r="F11" s="53"/>
    </row>
    <row r="12" spans="1:6" ht="37.5" x14ac:dyDescent="0.3">
      <c r="A12" s="127"/>
      <c r="B12" s="129" t="s">
        <v>180</v>
      </c>
      <c r="C12" s="124"/>
      <c r="D12" s="124"/>
      <c r="E12" s="124"/>
      <c r="F12" s="124"/>
    </row>
    <row r="13" spans="1:6" ht="18.75" x14ac:dyDescent="0.3">
      <c r="A13" s="144">
        <v>1</v>
      </c>
      <c r="B13" s="130"/>
      <c r="C13" s="128"/>
      <c r="D13" s="128"/>
      <c r="E13" s="128"/>
      <c r="F13" s="128"/>
    </row>
    <row r="14" spans="1:6" ht="18.75" x14ac:dyDescent="0.3">
      <c r="A14" s="144">
        <v>2</v>
      </c>
      <c r="B14" s="130"/>
      <c r="C14" s="128"/>
      <c r="D14" s="128"/>
      <c r="E14" s="128"/>
      <c r="F14" s="128"/>
    </row>
    <row r="15" spans="1:6" ht="18.75" x14ac:dyDescent="0.25">
      <c r="A15" s="146"/>
      <c r="B15" s="126" t="s">
        <v>217</v>
      </c>
      <c r="C15" s="180"/>
      <c r="D15" s="180"/>
      <c r="E15" s="180"/>
      <c r="F15" s="180"/>
    </row>
    <row r="16" spans="1:6" ht="18.75" x14ac:dyDescent="0.3">
      <c r="A16" s="127"/>
      <c r="B16" s="123" t="s">
        <v>221</v>
      </c>
      <c r="C16" s="179"/>
      <c r="D16" s="124"/>
      <c r="E16" s="124"/>
      <c r="F16" s="124"/>
    </row>
    <row r="17" spans="1:6" ht="18.75" x14ac:dyDescent="0.25">
      <c r="A17" s="86">
        <v>1</v>
      </c>
      <c r="B17" s="53"/>
      <c r="C17" s="53"/>
      <c r="D17" s="53"/>
      <c r="E17" s="53"/>
      <c r="F17" s="53"/>
    </row>
    <row r="18" spans="1:6" ht="18.75" x14ac:dyDescent="0.25">
      <c r="A18" s="86">
        <v>2</v>
      </c>
      <c r="B18" s="53"/>
      <c r="C18" s="53"/>
      <c r="D18" s="53"/>
      <c r="E18" s="53"/>
      <c r="F18" s="53"/>
    </row>
    <row r="19" spans="1:6" ht="18.75" x14ac:dyDescent="0.3">
      <c r="A19" s="147"/>
      <c r="B19" s="123" t="s">
        <v>220</v>
      </c>
      <c r="C19" s="124"/>
      <c r="D19" s="124"/>
      <c r="E19" s="124"/>
      <c r="F19" s="124"/>
    </row>
    <row r="20" spans="1:6" ht="18.75" customHeight="1" x14ac:dyDescent="0.25">
      <c r="A20" s="86">
        <v>1</v>
      </c>
      <c r="B20" s="53"/>
      <c r="C20" s="53"/>
      <c r="D20" s="53"/>
      <c r="E20" s="53"/>
      <c r="F20" s="53"/>
    </row>
    <row r="21" spans="1:6" ht="24" customHeight="1" x14ac:dyDescent="0.25">
      <c r="A21" s="86">
        <v>2</v>
      </c>
      <c r="B21" s="53"/>
      <c r="C21" s="53"/>
      <c r="D21" s="53"/>
      <c r="E21" s="53"/>
      <c r="F21" s="53"/>
    </row>
    <row r="22" spans="1:6" ht="18.75" x14ac:dyDescent="0.3">
      <c r="A22" s="148"/>
      <c r="B22" s="123" t="s">
        <v>65</v>
      </c>
      <c r="C22" s="124"/>
      <c r="D22" s="124"/>
      <c r="E22" s="124"/>
      <c r="F22" s="124"/>
    </row>
    <row r="23" spans="1:6" ht="18.75" x14ac:dyDescent="0.25">
      <c r="A23" s="86">
        <v>1</v>
      </c>
      <c r="B23" s="53"/>
      <c r="C23" s="53"/>
      <c r="D23" s="53"/>
      <c r="E23" s="53"/>
      <c r="F23" s="53"/>
    </row>
    <row r="24" spans="1:6" ht="22.5" customHeight="1" x14ac:dyDescent="0.25">
      <c r="A24" s="86">
        <v>2</v>
      </c>
      <c r="B24" s="53"/>
      <c r="C24" s="53"/>
      <c r="D24" s="53"/>
      <c r="E24" s="53"/>
      <c r="F24" s="53"/>
    </row>
    <row r="25" spans="1:6" ht="37.5" x14ac:dyDescent="0.3">
      <c r="A25" s="127"/>
      <c r="B25" s="129" t="s">
        <v>180</v>
      </c>
      <c r="C25" s="124"/>
      <c r="D25" s="124"/>
      <c r="E25" s="124"/>
      <c r="F25" s="124"/>
    </row>
    <row r="26" spans="1:6" ht="18.75" x14ac:dyDescent="0.25">
      <c r="A26" s="86">
        <v>1</v>
      </c>
      <c r="B26" s="64"/>
      <c r="C26" s="64"/>
      <c r="D26" s="64"/>
      <c r="E26" s="64"/>
      <c r="F26" s="64"/>
    </row>
    <row r="27" spans="1:6" ht="18.75" x14ac:dyDescent="0.25">
      <c r="A27" s="86">
        <v>2</v>
      </c>
      <c r="B27" s="64"/>
      <c r="C27" s="64"/>
      <c r="D27" s="64"/>
      <c r="E27" s="64"/>
      <c r="F27" s="64"/>
    </row>
    <row r="28" spans="1:6" ht="18.75" x14ac:dyDescent="0.25">
      <c r="A28" s="146"/>
      <c r="B28" s="126" t="s">
        <v>219</v>
      </c>
      <c r="C28" s="180"/>
      <c r="D28" s="180"/>
      <c r="E28" s="180"/>
      <c r="F28" s="180"/>
    </row>
    <row r="29" spans="1:6" ht="18.75" x14ac:dyDescent="0.3">
      <c r="A29" s="127"/>
      <c r="B29" s="123" t="s">
        <v>221</v>
      </c>
      <c r="C29" s="124"/>
      <c r="D29" s="124"/>
      <c r="E29" s="124"/>
      <c r="F29" s="124"/>
    </row>
    <row r="30" spans="1:6" ht="20.25" customHeight="1" x14ac:dyDescent="0.25">
      <c r="A30" s="86">
        <v>1</v>
      </c>
      <c r="B30" s="53"/>
      <c r="C30" s="53"/>
      <c r="D30" s="53"/>
      <c r="E30" s="53"/>
      <c r="F30" s="53"/>
    </row>
    <row r="31" spans="1:6" ht="20.25" customHeight="1" x14ac:dyDescent="0.25">
      <c r="A31" s="86">
        <v>2</v>
      </c>
      <c r="B31" s="53"/>
      <c r="C31" s="53"/>
      <c r="D31" s="53"/>
      <c r="E31" s="53"/>
      <c r="F31" s="53"/>
    </row>
    <row r="32" spans="1:6" ht="18.75" x14ac:dyDescent="0.3">
      <c r="A32" s="127"/>
      <c r="B32" s="123" t="s">
        <v>220</v>
      </c>
      <c r="C32" s="124"/>
      <c r="D32" s="124"/>
      <c r="E32" s="124"/>
      <c r="F32" s="124"/>
    </row>
    <row r="33" spans="1:6" ht="18.75" x14ac:dyDescent="0.25">
      <c r="A33" s="86">
        <v>1</v>
      </c>
      <c r="B33" s="53"/>
      <c r="C33" s="53"/>
      <c r="D33" s="53"/>
      <c r="E33" s="53"/>
      <c r="F33" s="53"/>
    </row>
    <row r="34" spans="1:6" ht="18.75" x14ac:dyDescent="0.25">
      <c r="A34" s="86">
        <v>2</v>
      </c>
      <c r="B34" s="53"/>
      <c r="C34" s="53"/>
      <c r="D34" s="53"/>
      <c r="E34" s="53"/>
      <c r="F34" s="53"/>
    </row>
    <row r="35" spans="1:6" ht="18.75" x14ac:dyDescent="0.3">
      <c r="A35" s="127"/>
      <c r="B35" s="123" t="s">
        <v>65</v>
      </c>
      <c r="C35" s="124"/>
      <c r="D35" s="181"/>
      <c r="E35" s="181"/>
      <c r="F35" s="124"/>
    </row>
    <row r="36" spans="1:6" ht="18.75" x14ac:dyDescent="0.25">
      <c r="A36" s="144">
        <v>1</v>
      </c>
      <c r="B36" s="53"/>
      <c r="C36" s="53"/>
      <c r="D36" s="53"/>
      <c r="E36" s="53"/>
      <c r="F36" s="53"/>
    </row>
    <row r="37" spans="1:6" ht="18.75" customHeight="1" x14ac:dyDescent="0.25">
      <c r="A37" s="144">
        <v>2</v>
      </c>
      <c r="B37" s="53"/>
      <c r="C37" s="53"/>
      <c r="D37" s="53"/>
      <c r="E37" s="53"/>
      <c r="F37" s="53"/>
    </row>
    <row r="38" spans="1:6" ht="37.5" x14ac:dyDescent="0.3">
      <c r="A38" s="148"/>
      <c r="B38" s="129" t="s">
        <v>180</v>
      </c>
      <c r="C38" s="124"/>
      <c r="D38" s="124"/>
      <c r="E38" s="124"/>
      <c r="F38" s="124"/>
    </row>
    <row r="39" spans="1:6" ht="18.75" x14ac:dyDescent="0.3">
      <c r="A39" s="144">
        <v>1</v>
      </c>
      <c r="B39" s="54"/>
      <c r="C39" s="128"/>
      <c r="D39" s="128"/>
      <c r="E39" s="128"/>
      <c r="F39" s="128"/>
    </row>
    <row r="40" spans="1:6" ht="18.75" x14ac:dyDescent="0.25">
      <c r="A40" s="146"/>
      <c r="B40" s="126" t="s">
        <v>215</v>
      </c>
      <c r="C40" s="126"/>
      <c r="D40" s="126"/>
      <c r="E40" s="126"/>
      <c r="F40" s="126"/>
    </row>
    <row r="41" spans="1:6" ht="18.75" x14ac:dyDescent="0.3">
      <c r="A41" s="127"/>
      <c r="B41" s="123" t="s">
        <v>221</v>
      </c>
      <c r="C41" s="124"/>
      <c r="D41" s="124"/>
      <c r="E41" s="124"/>
      <c r="F41" s="124"/>
    </row>
    <row r="42" spans="1:6" ht="18.75" x14ac:dyDescent="0.25">
      <c r="A42" s="86">
        <v>1</v>
      </c>
      <c r="B42" s="64"/>
      <c r="C42" s="64"/>
      <c r="D42" s="64"/>
      <c r="E42" s="64"/>
      <c r="F42" s="64"/>
    </row>
    <row r="43" spans="1:6" ht="18.75" x14ac:dyDescent="0.3">
      <c r="A43" s="127"/>
      <c r="B43" s="123" t="s">
        <v>220</v>
      </c>
      <c r="C43" s="124"/>
      <c r="D43" s="124"/>
      <c r="E43" s="124"/>
      <c r="F43" s="124"/>
    </row>
    <row r="44" spans="1:6" ht="318.75" x14ac:dyDescent="0.25">
      <c r="A44" s="86">
        <v>1</v>
      </c>
      <c r="B44" s="107" t="s">
        <v>750</v>
      </c>
      <c r="C44" s="105" t="s">
        <v>319</v>
      </c>
      <c r="D44" s="105" t="s">
        <v>751</v>
      </c>
      <c r="E44" s="107" t="s">
        <v>753</v>
      </c>
      <c r="F44" s="107" t="s">
        <v>752</v>
      </c>
    </row>
    <row r="45" spans="1:6" ht="18.75" x14ac:dyDescent="0.25">
      <c r="A45" s="86">
        <v>2</v>
      </c>
      <c r="B45" s="53"/>
      <c r="C45" s="53"/>
      <c r="D45" s="53"/>
      <c r="E45" s="53"/>
      <c r="F45" s="53"/>
    </row>
    <row r="46" spans="1:6" ht="18.75" x14ac:dyDescent="0.25">
      <c r="A46" s="127"/>
      <c r="B46" s="122" t="s">
        <v>65</v>
      </c>
      <c r="C46" s="182"/>
      <c r="D46" s="182"/>
      <c r="E46" s="182"/>
      <c r="F46" s="182"/>
    </row>
    <row r="47" spans="1:6" ht="18.75" x14ac:dyDescent="0.25">
      <c r="A47" s="144">
        <v>1</v>
      </c>
      <c r="B47" s="53"/>
      <c r="C47" s="53"/>
      <c r="D47" s="53"/>
      <c r="E47" s="53"/>
      <c r="F47" s="53"/>
    </row>
    <row r="48" spans="1:6" ht="18.75" x14ac:dyDescent="0.25">
      <c r="A48" s="144">
        <v>2</v>
      </c>
      <c r="B48" s="53"/>
      <c r="C48" s="53"/>
      <c r="D48" s="53"/>
      <c r="E48" s="53"/>
      <c r="F48" s="53"/>
    </row>
    <row r="49" spans="1:6" ht="18.75" x14ac:dyDescent="0.25">
      <c r="A49" s="144">
        <v>3</v>
      </c>
      <c r="B49" s="53"/>
      <c r="C49" s="53"/>
      <c r="D49" s="53"/>
      <c r="E49" s="53"/>
      <c r="F49" s="53"/>
    </row>
    <row r="50" spans="1:6" ht="18.75" x14ac:dyDescent="0.25">
      <c r="A50" s="144">
        <v>4</v>
      </c>
      <c r="B50" s="53"/>
      <c r="C50" s="53"/>
      <c r="D50" s="53"/>
      <c r="E50" s="53"/>
      <c r="F50" s="53"/>
    </row>
    <row r="51" spans="1:6" ht="18.75" x14ac:dyDescent="0.3">
      <c r="A51" s="144">
        <v>5</v>
      </c>
      <c r="B51" s="54"/>
      <c r="C51" s="128"/>
      <c r="D51" s="128"/>
      <c r="E51" s="128"/>
      <c r="F51" s="128"/>
    </row>
    <row r="52" spans="1:6" ht="37.5" x14ac:dyDescent="0.3">
      <c r="A52" s="127"/>
      <c r="B52" s="129" t="s">
        <v>180</v>
      </c>
      <c r="C52" s="124"/>
      <c r="D52" s="124"/>
      <c r="E52" s="124"/>
      <c r="F52" s="124"/>
    </row>
    <row r="53" spans="1:6" ht="18.75" x14ac:dyDescent="0.3">
      <c r="A53" s="144">
        <v>1</v>
      </c>
      <c r="B53" s="54"/>
      <c r="C53" s="128"/>
      <c r="D53" s="128"/>
      <c r="E53" s="128"/>
      <c r="F53" s="128"/>
    </row>
    <row r="54" spans="1:6" ht="18.75" x14ac:dyDescent="0.3">
      <c r="A54" s="144">
        <v>2</v>
      </c>
      <c r="B54" s="54"/>
      <c r="C54" s="128"/>
      <c r="D54" s="128"/>
      <c r="E54" s="128"/>
      <c r="F54" s="128"/>
    </row>
    <row r="55" spans="1:6" ht="18.75" x14ac:dyDescent="0.3">
      <c r="A55" s="144">
        <v>3</v>
      </c>
      <c r="B55" s="54"/>
      <c r="C55" s="128"/>
      <c r="D55" s="128"/>
      <c r="E55" s="128"/>
      <c r="F55" s="128"/>
    </row>
    <row r="56" spans="1:6" ht="18.75" x14ac:dyDescent="0.3">
      <c r="A56" s="144">
        <v>4</v>
      </c>
      <c r="B56" s="54"/>
      <c r="C56" s="128"/>
      <c r="D56" s="128"/>
      <c r="E56" s="128"/>
      <c r="F56" s="128"/>
    </row>
    <row r="57" spans="1:6" ht="18.75" x14ac:dyDescent="0.3">
      <c r="A57" s="144">
        <v>5</v>
      </c>
      <c r="B57" s="54"/>
      <c r="C57" s="128"/>
      <c r="D57" s="128"/>
      <c r="E57" s="128"/>
      <c r="F57" s="128"/>
    </row>
    <row r="58" spans="1:6" ht="18.75" x14ac:dyDescent="0.25">
      <c r="A58" s="57"/>
      <c r="B58" s="57"/>
      <c r="C58" s="57"/>
      <c r="D58" s="57"/>
      <c r="E58" s="57"/>
      <c r="F58" s="57"/>
    </row>
    <row r="59" spans="1:6" ht="18.75" x14ac:dyDescent="0.25">
      <c r="A59" s="57"/>
      <c r="B59" s="57"/>
      <c r="C59" s="57"/>
      <c r="D59" s="57"/>
      <c r="E59" s="57"/>
      <c r="F59" s="57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4" zoomScale="90" zoomScaleNormal="100" zoomScaleSheetLayoutView="90" workbookViewId="0">
      <selection activeCell="B3" sqref="B3:E9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83" t="s">
        <v>129</v>
      </c>
      <c r="B1" s="383"/>
      <c r="C1" s="383"/>
      <c r="D1" s="383"/>
      <c r="E1" s="383"/>
    </row>
    <row r="2" spans="1:5" ht="94.5" customHeight="1" x14ac:dyDescent="0.25">
      <c r="A2" s="157" t="s">
        <v>130</v>
      </c>
      <c r="B2" s="157" t="s">
        <v>131</v>
      </c>
      <c r="C2" s="157" t="s">
        <v>132</v>
      </c>
      <c r="D2" s="157" t="s">
        <v>133</v>
      </c>
      <c r="E2" s="157" t="s">
        <v>134</v>
      </c>
    </row>
    <row r="3" spans="1:5" ht="56.25" x14ac:dyDescent="0.3">
      <c r="A3" s="61" t="s">
        <v>135</v>
      </c>
      <c r="B3" s="51">
        <v>120</v>
      </c>
      <c r="C3" s="90">
        <v>15</v>
      </c>
      <c r="D3" s="90">
        <v>95</v>
      </c>
      <c r="E3" s="90">
        <v>10</v>
      </c>
    </row>
    <row r="4" spans="1:5" ht="75" x14ac:dyDescent="0.25">
      <c r="A4" s="287" t="s">
        <v>136</v>
      </c>
      <c r="B4" s="51">
        <v>11</v>
      </c>
      <c r="C4" s="90">
        <v>3</v>
      </c>
      <c r="D4" s="90">
        <v>4</v>
      </c>
      <c r="E4" s="90">
        <v>4</v>
      </c>
    </row>
    <row r="5" spans="1:5" ht="112.5" x14ac:dyDescent="0.3">
      <c r="A5" s="61" t="s">
        <v>203</v>
      </c>
      <c r="B5" s="99">
        <v>63</v>
      </c>
      <c r="C5" s="99">
        <v>0</v>
      </c>
      <c r="D5" s="99">
        <v>0</v>
      </c>
      <c r="E5" s="99">
        <v>63</v>
      </c>
    </row>
    <row r="6" spans="1:5" ht="24" customHeight="1" x14ac:dyDescent="0.3">
      <c r="A6" s="61" t="s">
        <v>241</v>
      </c>
      <c r="B6" s="51">
        <v>3</v>
      </c>
      <c r="C6" s="90">
        <v>0</v>
      </c>
      <c r="D6" s="90">
        <v>0</v>
      </c>
      <c r="E6" s="90">
        <v>3</v>
      </c>
    </row>
    <row r="7" spans="1:5" ht="37.5" x14ac:dyDescent="0.3">
      <c r="A7" s="61" t="s">
        <v>137</v>
      </c>
      <c r="B7" s="51">
        <v>60</v>
      </c>
      <c r="C7" s="90">
        <v>0</v>
      </c>
      <c r="D7" s="90">
        <v>0</v>
      </c>
      <c r="E7" s="90">
        <v>60</v>
      </c>
    </row>
    <row r="8" spans="1:5" ht="56.25" x14ac:dyDescent="0.3">
      <c r="A8" s="61" t="s">
        <v>138</v>
      </c>
      <c r="B8" s="51">
        <v>0</v>
      </c>
      <c r="C8" s="90">
        <v>0</v>
      </c>
      <c r="D8" s="90">
        <v>0</v>
      </c>
      <c r="E8" s="90">
        <v>0</v>
      </c>
    </row>
    <row r="9" spans="1:5" ht="56.25" x14ac:dyDescent="0.3">
      <c r="A9" s="61" t="s">
        <v>139</v>
      </c>
      <c r="B9" s="51">
        <v>0</v>
      </c>
      <c r="C9" s="90">
        <v>0</v>
      </c>
      <c r="D9" s="90">
        <v>0</v>
      </c>
      <c r="E9" s="90">
        <v>0</v>
      </c>
    </row>
    <row r="10" spans="1:5" ht="18.75" x14ac:dyDescent="0.25">
      <c r="A10" s="62" t="s">
        <v>84</v>
      </c>
      <c r="B10" s="88">
        <f>B9+B8+B5+B3+B4</f>
        <v>194</v>
      </c>
      <c r="C10" s="88">
        <f>C9+C8+C7+C6+C5+C4+C3</f>
        <v>18</v>
      </c>
      <c r="D10" s="88">
        <f>D9+D8+D7+D6+D5+D4+D3</f>
        <v>99</v>
      </c>
      <c r="E10" s="88">
        <f>E9+E8+E5+E4+E3</f>
        <v>77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6"/>
  <sheetViews>
    <sheetView tabSelected="1" view="pageBreakPreview" topLeftCell="A118" zoomScale="90" zoomScaleNormal="100" zoomScaleSheetLayoutView="90" workbookViewId="0">
      <selection activeCell="A114" sqref="A114:E126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82" t="s">
        <v>140</v>
      </c>
      <c r="B1" s="384"/>
      <c r="C1" s="384"/>
      <c r="D1" s="384"/>
      <c r="E1" s="384"/>
    </row>
    <row r="2" spans="1:5" ht="90.75" customHeight="1" x14ac:dyDescent="0.25">
      <c r="A2" s="26" t="s">
        <v>86</v>
      </c>
      <c r="B2" s="26" t="s">
        <v>245</v>
      </c>
      <c r="C2" s="219" t="s">
        <v>247</v>
      </c>
      <c r="D2" s="26" t="s">
        <v>259</v>
      </c>
      <c r="E2" s="26" t="s">
        <v>141</v>
      </c>
    </row>
    <row r="3" spans="1:5" ht="18.75" x14ac:dyDescent="0.25">
      <c r="A3" s="120" t="s">
        <v>204</v>
      </c>
      <c r="B3" s="121"/>
      <c r="C3" s="120"/>
      <c r="D3" s="120"/>
      <c r="E3" s="121"/>
    </row>
    <row r="4" spans="1:5" ht="15.75" x14ac:dyDescent="0.25">
      <c r="A4" s="138"/>
      <c r="B4" s="142"/>
      <c r="C4" s="142"/>
      <c r="D4" s="142"/>
      <c r="E4" s="138"/>
    </row>
    <row r="5" spans="1:5" ht="18.75" x14ac:dyDescent="0.25">
      <c r="A5" s="120" t="s">
        <v>114</v>
      </c>
      <c r="B5" s="131"/>
      <c r="C5" s="120"/>
      <c r="D5" s="120"/>
      <c r="E5" s="121"/>
    </row>
    <row r="6" spans="1:5" ht="47.25" x14ac:dyDescent="0.25">
      <c r="A6" s="138" t="s">
        <v>599</v>
      </c>
      <c r="B6" s="248" t="s">
        <v>416</v>
      </c>
      <c r="C6" s="245" t="s">
        <v>744</v>
      </c>
      <c r="D6" s="138" t="s">
        <v>600</v>
      </c>
      <c r="E6" s="138" t="s">
        <v>695</v>
      </c>
    </row>
    <row r="7" spans="1:5" ht="47.25" x14ac:dyDescent="0.25">
      <c r="A7" s="143" t="s">
        <v>615</v>
      </c>
      <c r="B7" s="248" t="s">
        <v>416</v>
      </c>
      <c r="C7" s="244" t="s">
        <v>406</v>
      </c>
      <c r="D7" s="138" t="s">
        <v>616</v>
      </c>
      <c r="E7" s="145" t="s">
        <v>617</v>
      </c>
    </row>
    <row r="8" spans="1:5" ht="63" x14ac:dyDescent="0.25">
      <c r="A8" s="138" t="s">
        <v>601</v>
      </c>
      <c r="B8" s="140" t="s">
        <v>602</v>
      </c>
      <c r="C8" s="142" t="s">
        <v>603</v>
      </c>
      <c r="D8" s="142" t="s">
        <v>604</v>
      </c>
      <c r="E8" s="138" t="s">
        <v>605</v>
      </c>
    </row>
    <row r="9" spans="1:5" ht="63" x14ac:dyDescent="0.25">
      <c r="A9" s="143" t="s">
        <v>321</v>
      </c>
      <c r="B9" s="140" t="s">
        <v>319</v>
      </c>
      <c r="C9" s="142" t="s">
        <v>320</v>
      </c>
      <c r="D9" s="142" t="s">
        <v>737</v>
      </c>
      <c r="E9" s="237" t="s">
        <v>606</v>
      </c>
    </row>
    <row r="10" spans="1:5" ht="78.75" x14ac:dyDescent="0.25">
      <c r="A10" s="149" t="s">
        <v>608</v>
      </c>
      <c r="B10" s="288" t="s">
        <v>319</v>
      </c>
      <c r="C10" s="143" t="s">
        <v>609</v>
      </c>
      <c r="D10" s="149"/>
      <c r="E10" s="230" t="s">
        <v>610</v>
      </c>
    </row>
    <row r="11" spans="1:5" ht="110.25" x14ac:dyDescent="0.25">
      <c r="A11" s="235" t="s">
        <v>350</v>
      </c>
      <c r="B11" s="249" t="s">
        <v>319</v>
      </c>
      <c r="C11" s="238" t="s">
        <v>351</v>
      </c>
      <c r="D11" s="239" t="s">
        <v>352</v>
      </c>
      <c r="E11" s="240" t="s">
        <v>607</v>
      </c>
    </row>
    <row r="12" spans="1:5" ht="31.5" x14ac:dyDescent="0.25">
      <c r="A12" s="143" t="s">
        <v>353</v>
      </c>
      <c r="B12" s="248" t="s">
        <v>319</v>
      </c>
      <c r="C12" s="143" t="s">
        <v>354</v>
      </c>
      <c r="D12" s="138" t="s">
        <v>355</v>
      </c>
      <c r="E12" s="145" t="s">
        <v>356</v>
      </c>
    </row>
    <row r="13" spans="1:5" ht="47.25" x14ac:dyDescent="0.25">
      <c r="A13" s="138" t="s">
        <v>487</v>
      </c>
      <c r="B13" s="248" t="s">
        <v>319</v>
      </c>
      <c r="C13" s="138" t="s">
        <v>413</v>
      </c>
      <c r="D13" s="138" t="s">
        <v>759</v>
      </c>
      <c r="E13" s="138" t="s">
        <v>696</v>
      </c>
    </row>
    <row r="14" spans="1:5" ht="47.25" x14ac:dyDescent="0.25">
      <c r="A14" s="143" t="s">
        <v>284</v>
      </c>
      <c r="B14" s="248" t="s">
        <v>287</v>
      </c>
      <c r="C14" s="143" t="s">
        <v>286</v>
      </c>
      <c r="D14" s="138" t="s">
        <v>739</v>
      </c>
      <c r="E14" s="145" t="s">
        <v>697</v>
      </c>
    </row>
    <row r="15" spans="1:5" ht="110.25" x14ac:dyDescent="0.25">
      <c r="A15" s="143" t="s">
        <v>357</v>
      </c>
      <c r="B15" s="248" t="s">
        <v>287</v>
      </c>
      <c r="C15" s="143" t="s">
        <v>358</v>
      </c>
      <c r="D15" s="138" t="s">
        <v>359</v>
      </c>
      <c r="E15" s="145" t="s">
        <v>698</v>
      </c>
    </row>
    <row r="16" spans="1:5" ht="47.25" x14ac:dyDescent="0.25">
      <c r="A16" s="143" t="s">
        <v>360</v>
      </c>
      <c r="B16" s="248" t="s">
        <v>287</v>
      </c>
      <c r="C16" s="143" t="s">
        <v>361</v>
      </c>
      <c r="D16" s="138" t="s">
        <v>362</v>
      </c>
      <c r="E16" s="145" t="s">
        <v>363</v>
      </c>
    </row>
    <row r="17" spans="1:5" ht="47.25" x14ac:dyDescent="0.25">
      <c r="A17" s="244" t="s">
        <v>488</v>
      </c>
      <c r="B17" s="250" t="s">
        <v>287</v>
      </c>
      <c r="C17" s="244" t="s">
        <v>489</v>
      </c>
      <c r="D17" s="138" t="s">
        <v>760</v>
      </c>
      <c r="E17" s="138" t="s">
        <v>700</v>
      </c>
    </row>
    <row r="18" spans="1:5" ht="63" x14ac:dyDescent="0.25">
      <c r="A18" s="143" t="s">
        <v>611</v>
      </c>
      <c r="B18" s="248" t="s">
        <v>287</v>
      </c>
      <c r="C18" s="143" t="s">
        <v>746</v>
      </c>
      <c r="D18" s="138" t="s">
        <v>612</v>
      </c>
      <c r="E18" s="145" t="s">
        <v>699</v>
      </c>
    </row>
    <row r="19" spans="1:5" ht="31.5" x14ac:dyDescent="0.25">
      <c r="A19" s="143" t="s">
        <v>613</v>
      </c>
      <c r="B19" s="248" t="s">
        <v>287</v>
      </c>
      <c r="C19" s="143" t="s">
        <v>745</v>
      </c>
      <c r="D19" s="138" t="s">
        <v>355</v>
      </c>
      <c r="E19" s="145" t="s">
        <v>614</v>
      </c>
    </row>
    <row r="20" spans="1:5" ht="47.25" x14ac:dyDescent="0.25">
      <c r="A20" s="230" t="s">
        <v>313</v>
      </c>
      <c r="B20" s="248" t="s">
        <v>288</v>
      </c>
      <c r="C20" s="227" t="s">
        <v>314</v>
      </c>
      <c r="D20" s="138" t="s">
        <v>740</v>
      </c>
      <c r="E20" s="143" t="s">
        <v>701</v>
      </c>
    </row>
    <row r="21" spans="1:5" ht="31.5" x14ac:dyDescent="0.25">
      <c r="A21" s="143" t="s">
        <v>364</v>
      </c>
      <c r="B21" s="248" t="s">
        <v>288</v>
      </c>
      <c r="C21" s="143" t="s">
        <v>365</v>
      </c>
      <c r="D21" s="138" t="s">
        <v>366</v>
      </c>
      <c r="E21" s="145" t="s">
        <v>367</v>
      </c>
    </row>
    <row r="22" spans="1:5" ht="47.25" x14ac:dyDescent="0.25">
      <c r="A22" s="143" t="s">
        <v>368</v>
      </c>
      <c r="B22" s="248" t="s">
        <v>288</v>
      </c>
      <c r="C22" s="143" t="s">
        <v>369</v>
      </c>
      <c r="D22" s="138" t="s">
        <v>370</v>
      </c>
      <c r="E22" s="145" t="s">
        <v>371</v>
      </c>
    </row>
    <row r="23" spans="1:5" ht="47.25" x14ac:dyDescent="0.25">
      <c r="A23" s="244" t="s">
        <v>618</v>
      </c>
      <c r="B23" s="250" t="s">
        <v>293</v>
      </c>
      <c r="C23" s="244" t="s">
        <v>747</v>
      </c>
      <c r="D23" s="245"/>
      <c r="E23" s="299" t="s">
        <v>619</v>
      </c>
    </row>
    <row r="24" spans="1:5" ht="31.5" x14ac:dyDescent="0.25">
      <c r="A24" s="138" t="s">
        <v>291</v>
      </c>
      <c r="B24" s="140" t="s">
        <v>293</v>
      </c>
      <c r="C24" s="230" t="s">
        <v>292</v>
      </c>
      <c r="D24" s="302" t="s">
        <v>731</v>
      </c>
      <c r="E24" s="138" t="s">
        <v>294</v>
      </c>
    </row>
    <row r="25" spans="1:5" ht="31.5" x14ac:dyDescent="0.25">
      <c r="A25" s="138" t="s">
        <v>780</v>
      </c>
      <c r="B25" s="140" t="s">
        <v>293</v>
      </c>
      <c r="C25" s="230" t="s">
        <v>781</v>
      </c>
      <c r="D25" s="302"/>
      <c r="E25" s="138" t="s">
        <v>782</v>
      </c>
    </row>
    <row r="26" spans="1:5" ht="47.25" x14ac:dyDescent="0.25">
      <c r="A26" s="138" t="s">
        <v>595</v>
      </c>
      <c r="B26" s="140" t="s">
        <v>596</v>
      </c>
      <c r="C26" s="143" t="s">
        <v>597</v>
      </c>
      <c r="D26" s="142"/>
      <c r="E26" s="138" t="s">
        <v>598</v>
      </c>
    </row>
    <row r="27" spans="1:5" ht="63" x14ac:dyDescent="0.25">
      <c r="A27" s="138" t="s">
        <v>372</v>
      </c>
      <c r="B27" s="140" t="s">
        <v>297</v>
      </c>
      <c r="C27" s="143" t="s">
        <v>373</v>
      </c>
      <c r="D27" s="142" t="s">
        <v>374</v>
      </c>
      <c r="E27" s="138" t="s">
        <v>512</v>
      </c>
    </row>
    <row r="28" spans="1:5" ht="31.5" x14ac:dyDescent="0.25">
      <c r="A28" s="138" t="s">
        <v>372</v>
      </c>
      <c r="B28" s="288" t="s">
        <v>297</v>
      </c>
      <c r="C28" s="230" t="s">
        <v>513</v>
      </c>
      <c r="D28" s="142" t="s">
        <v>374</v>
      </c>
      <c r="E28" s="143" t="s">
        <v>514</v>
      </c>
    </row>
    <row r="29" spans="1:5" ht="63" x14ac:dyDescent="0.25">
      <c r="A29" s="230" t="s">
        <v>517</v>
      </c>
      <c r="B29" s="288" t="s">
        <v>297</v>
      </c>
      <c r="C29" s="143" t="s">
        <v>489</v>
      </c>
      <c r="D29" s="138" t="s">
        <v>761</v>
      </c>
      <c r="E29" s="143" t="s">
        <v>620</v>
      </c>
    </row>
    <row r="30" spans="1:5" ht="47.25" x14ac:dyDescent="0.25">
      <c r="A30" s="149" t="s">
        <v>305</v>
      </c>
      <c r="B30" s="251" t="s">
        <v>297</v>
      </c>
      <c r="C30" s="138" t="s">
        <v>306</v>
      </c>
      <c r="D30" s="138" t="s">
        <v>731</v>
      </c>
      <c r="E30" s="227" t="s">
        <v>307</v>
      </c>
    </row>
    <row r="31" spans="1:5" ht="31.5" x14ac:dyDescent="0.25">
      <c r="A31" s="138" t="s">
        <v>353</v>
      </c>
      <c r="B31" s="140" t="s">
        <v>309</v>
      </c>
      <c r="C31" s="230" t="s">
        <v>354</v>
      </c>
      <c r="D31" s="142" t="s">
        <v>376</v>
      </c>
      <c r="E31" s="138" t="s">
        <v>356</v>
      </c>
    </row>
    <row r="32" spans="1:5" ht="63" x14ac:dyDescent="0.25">
      <c r="A32" s="138" t="s">
        <v>377</v>
      </c>
      <c r="B32" s="140" t="s">
        <v>309</v>
      </c>
      <c r="C32" s="143" t="s">
        <v>378</v>
      </c>
      <c r="D32" s="142" t="s">
        <v>379</v>
      </c>
      <c r="E32" s="138" t="s">
        <v>621</v>
      </c>
    </row>
    <row r="33" spans="1:5" ht="31.5" x14ac:dyDescent="0.25">
      <c r="A33" s="138" t="s">
        <v>380</v>
      </c>
      <c r="B33" s="140" t="s">
        <v>309</v>
      </c>
      <c r="C33" s="230" t="s">
        <v>381</v>
      </c>
      <c r="D33" s="142" t="s">
        <v>382</v>
      </c>
      <c r="E33" s="138" t="s">
        <v>356</v>
      </c>
    </row>
    <row r="34" spans="1:5" ht="19.5" customHeight="1" x14ac:dyDescent="0.25">
      <c r="A34" s="218" t="s">
        <v>218</v>
      </c>
      <c r="B34" s="217"/>
      <c r="C34" s="216"/>
      <c r="D34" s="216"/>
      <c r="E34" s="216"/>
    </row>
    <row r="35" spans="1:5" ht="47.25" x14ac:dyDescent="0.25">
      <c r="A35" s="145" t="s">
        <v>383</v>
      </c>
      <c r="B35" s="252" t="s">
        <v>390</v>
      </c>
      <c r="C35" s="145" t="s">
        <v>384</v>
      </c>
      <c r="D35" s="145" t="s">
        <v>385</v>
      </c>
      <c r="E35" s="145" t="s">
        <v>386</v>
      </c>
    </row>
    <row r="36" spans="1:5" ht="47.25" x14ac:dyDescent="0.25">
      <c r="A36" s="299" t="s">
        <v>624</v>
      </c>
      <c r="B36" s="300" t="s">
        <v>319</v>
      </c>
      <c r="C36" s="299" t="s">
        <v>188</v>
      </c>
      <c r="D36" s="299"/>
      <c r="E36" s="299" t="s">
        <v>625</v>
      </c>
    </row>
    <row r="37" spans="1:5" ht="47.25" x14ac:dyDescent="0.25">
      <c r="A37" s="145" t="s">
        <v>622</v>
      </c>
      <c r="B37" s="247" t="s">
        <v>287</v>
      </c>
      <c r="C37" s="145" t="s">
        <v>749</v>
      </c>
      <c r="D37" s="145"/>
      <c r="E37" s="145" t="s">
        <v>623</v>
      </c>
    </row>
    <row r="38" spans="1:5" ht="94.5" x14ac:dyDescent="0.25">
      <c r="A38" s="145" t="s">
        <v>387</v>
      </c>
      <c r="B38" s="247" t="s">
        <v>287</v>
      </c>
      <c r="C38" s="145" t="s">
        <v>384</v>
      </c>
      <c r="D38" s="145" t="s">
        <v>388</v>
      </c>
      <c r="E38" s="145" t="s">
        <v>389</v>
      </c>
    </row>
    <row r="39" spans="1:5" ht="94.5" x14ac:dyDescent="0.25">
      <c r="A39" s="145" t="s">
        <v>391</v>
      </c>
      <c r="B39" s="247" t="s">
        <v>288</v>
      </c>
      <c r="C39" s="145" t="s">
        <v>392</v>
      </c>
      <c r="D39" s="145" t="s">
        <v>393</v>
      </c>
      <c r="E39" s="145" t="s">
        <v>394</v>
      </c>
    </row>
    <row r="40" spans="1:5" ht="63" x14ac:dyDescent="0.25">
      <c r="A40" s="145" t="s">
        <v>395</v>
      </c>
      <c r="B40" s="247" t="s">
        <v>312</v>
      </c>
      <c r="C40" s="145" t="s">
        <v>396</v>
      </c>
      <c r="D40" s="145" t="s">
        <v>397</v>
      </c>
      <c r="E40" s="145" t="s">
        <v>702</v>
      </c>
    </row>
    <row r="41" spans="1:5" ht="63" x14ac:dyDescent="0.25">
      <c r="A41" s="145" t="s">
        <v>398</v>
      </c>
      <c r="B41" s="247" t="s">
        <v>293</v>
      </c>
      <c r="C41" s="145" t="s">
        <v>399</v>
      </c>
      <c r="D41" s="145" t="s">
        <v>400</v>
      </c>
      <c r="E41" s="145" t="s">
        <v>703</v>
      </c>
    </row>
    <row r="42" spans="1:5" ht="31.5" x14ac:dyDescent="0.25">
      <c r="A42" s="138" t="s">
        <v>401</v>
      </c>
      <c r="B42" s="251" t="s">
        <v>297</v>
      </c>
      <c r="C42" s="138" t="s">
        <v>402</v>
      </c>
      <c r="D42" s="138" t="s">
        <v>403</v>
      </c>
      <c r="E42" s="138" t="s">
        <v>404</v>
      </c>
    </row>
    <row r="43" spans="1:5" ht="78.75" x14ac:dyDescent="0.25">
      <c r="A43" s="145" t="s">
        <v>405</v>
      </c>
      <c r="B43" s="252">
        <v>44855</v>
      </c>
      <c r="C43" s="145" t="s">
        <v>406</v>
      </c>
      <c r="D43" s="145" t="s">
        <v>407</v>
      </c>
      <c r="E43" s="145" t="s">
        <v>704</v>
      </c>
    </row>
    <row r="44" spans="1:5" ht="18.75" x14ac:dyDescent="0.25">
      <c r="A44" s="120" t="s">
        <v>216</v>
      </c>
      <c r="B44" s="131"/>
      <c r="C44" s="120"/>
      <c r="D44" s="120"/>
      <c r="E44" s="121"/>
    </row>
    <row r="45" spans="1:5" ht="78.75" x14ac:dyDescent="0.25">
      <c r="A45" s="138" t="s">
        <v>626</v>
      </c>
      <c r="B45" s="140" t="s">
        <v>411</v>
      </c>
      <c r="C45" s="138" t="s">
        <v>627</v>
      </c>
      <c r="D45" s="138" t="s">
        <v>628</v>
      </c>
      <c r="E45" s="138" t="s">
        <v>705</v>
      </c>
    </row>
    <row r="46" spans="1:5" ht="47.25" x14ac:dyDescent="0.25">
      <c r="A46" s="138" t="s">
        <v>408</v>
      </c>
      <c r="B46" s="141" t="s">
        <v>411</v>
      </c>
      <c r="C46" s="138" t="s">
        <v>409</v>
      </c>
      <c r="D46" s="138" t="s">
        <v>410</v>
      </c>
      <c r="E46" s="138" t="s">
        <v>561</v>
      </c>
    </row>
    <row r="47" spans="1:5" ht="47.25" x14ac:dyDescent="0.25">
      <c r="A47" s="228" t="s">
        <v>282</v>
      </c>
      <c r="B47" s="247" t="s">
        <v>279</v>
      </c>
      <c r="C47" s="145" t="s">
        <v>280</v>
      </c>
      <c r="D47" s="145" t="s">
        <v>738</v>
      </c>
      <c r="E47" s="145" t="s">
        <v>296</v>
      </c>
    </row>
    <row r="48" spans="1:5" ht="31.5" x14ac:dyDescent="0.25">
      <c r="A48" s="231" t="s">
        <v>281</v>
      </c>
      <c r="B48" s="253" t="s">
        <v>279</v>
      </c>
      <c r="C48" s="138" t="s">
        <v>283</v>
      </c>
      <c r="D48" s="229"/>
      <c r="E48" s="232" t="s">
        <v>295</v>
      </c>
    </row>
    <row r="49" spans="1:5" ht="78.75" x14ac:dyDescent="0.25">
      <c r="A49" s="246" t="s">
        <v>518</v>
      </c>
      <c r="B49" s="253" t="s">
        <v>279</v>
      </c>
      <c r="C49" s="138" t="s">
        <v>519</v>
      </c>
      <c r="D49" s="229" t="s">
        <v>756</v>
      </c>
      <c r="E49" s="232" t="s">
        <v>560</v>
      </c>
    </row>
    <row r="50" spans="1:5" ht="63" x14ac:dyDescent="0.25">
      <c r="A50" s="246" t="s">
        <v>629</v>
      </c>
      <c r="B50" s="253" t="s">
        <v>416</v>
      </c>
      <c r="C50" s="138" t="s">
        <v>609</v>
      </c>
      <c r="D50" s="229" t="s">
        <v>755</v>
      </c>
      <c r="E50" s="232" t="s">
        <v>635</v>
      </c>
    </row>
    <row r="51" spans="1:5" ht="45" x14ac:dyDescent="0.25">
      <c r="A51" s="138" t="s">
        <v>630</v>
      </c>
      <c r="B51" s="254" t="s">
        <v>416</v>
      </c>
      <c r="C51" s="245" t="s">
        <v>754</v>
      </c>
      <c r="D51" s="303" t="s">
        <v>631</v>
      </c>
      <c r="E51" s="232" t="s">
        <v>632</v>
      </c>
    </row>
    <row r="52" spans="1:5" ht="63" x14ac:dyDescent="0.25">
      <c r="A52" s="138" t="s">
        <v>633</v>
      </c>
      <c r="B52" s="254" t="s">
        <v>416</v>
      </c>
      <c r="C52" s="245"/>
      <c r="D52" s="229" t="s">
        <v>634</v>
      </c>
      <c r="E52" s="232" t="s">
        <v>706</v>
      </c>
    </row>
    <row r="53" spans="1:5" ht="47.25" x14ac:dyDescent="0.25">
      <c r="A53" s="138" t="s">
        <v>412</v>
      </c>
      <c r="B53" s="254" t="s">
        <v>416</v>
      </c>
      <c r="C53" s="138" t="s">
        <v>413</v>
      </c>
      <c r="D53" s="229" t="s">
        <v>414</v>
      </c>
      <c r="E53" s="232" t="s">
        <v>415</v>
      </c>
    </row>
    <row r="54" spans="1:5" ht="78.75" x14ac:dyDescent="0.25">
      <c r="A54" s="138" t="s">
        <v>417</v>
      </c>
      <c r="B54" s="254" t="s">
        <v>319</v>
      </c>
      <c r="C54" s="138" t="s">
        <v>406</v>
      </c>
      <c r="D54" s="229" t="s">
        <v>418</v>
      </c>
      <c r="E54" s="232" t="s">
        <v>559</v>
      </c>
    </row>
    <row r="55" spans="1:5" ht="47.25" x14ac:dyDescent="0.25">
      <c r="A55" s="138" t="s">
        <v>520</v>
      </c>
      <c r="B55" s="254" t="s">
        <v>319</v>
      </c>
      <c r="C55" s="138" t="s">
        <v>521</v>
      </c>
      <c r="D55" s="229" t="s">
        <v>762</v>
      </c>
      <c r="E55" s="232" t="s">
        <v>558</v>
      </c>
    </row>
    <row r="56" spans="1:5" ht="45" x14ac:dyDescent="0.25">
      <c r="A56" s="139" t="s">
        <v>522</v>
      </c>
      <c r="B56" s="254" t="s">
        <v>319</v>
      </c>
      <c r="C56" s="138" t="s">
        <v>523</v>
      </c>
      <c r="D56" s="305" t="s">
        <v>763</v>
      </c>
      <c r="E56" s="232" t="s">
        <v>707</v>
      </c>
    </row>
    <row r="57" spans="1:5" ht="78.75" x14ac:dyDescent="0.25">
      <c r="A57" s="138" t="s">
        <v>518</v>
      </c>
      <c r="B57" s="254" t="s">
        <v>319</v>
      </c>
      <c r="C57" s="138" t="s">
        <v>519</v>
      </c>
      <c r="D57" s="229" t="s">
        <v>756</v>
      </c>
      <c r="E57" s="232" t="s">
        <v>557</v>
      </c>
    </row>
    <row r="58" spans="1:5" ht="47.25" x14ac:dyDescent="0.25">
      <c r="A58" s="139" t="s">
        <v>636</v>
      </c>
      <c r="B58" s="254" t="s">
        <v>319</v>
      </c>
      <c r="C58" s="138" t="s">
        <v>609</v>
      </c>
      <c r="D58" s="229" t="s">
        <v>757</v>
      </c>
      <c r="E58" s="232" t="s">
        <v>637</v>
      </c>
    </row>
    <row r="59" spans="1:5" ht="47.25" x14ac:dyDescent="0.25">
      <c r="A59" s="138" t="s">
        <v>419</v>
      </c>
      <c r="B59" s="254" t="s">
        <v>287</v>
      </c>
      <c r="C59" s="138" t="s">
        <v>420</v>
      </c>
      <c r="D59" s="229" t="s">
        <v>421</v>
      </c>
      <c r="E59" s="232" t="s">
        <v>645</v>
      </c>
    </row>
    <row r="60" spans="1:5" ht="78.75" x14ac:dyDescent="0.25">
      <c r="A60" s="138" t="s">
        <v>422</v>
      </c>
      <c r="B60" s="254" t="s">
        <v>287</v>
      </c>
      <c r="C60" s="245" t="s">
        <v>188</v>
      </c>
      <c r="D60" s="289" t="s">
        <v>758</v>
      </c>
      <c r="E60" s="232" t="s">
        <v>423</v>
      </c>
    </row>
    <row r="61" spans="1:5" ht="31.5" x14ac:dyDescent="0.25">
      <c r="A61" s="233" t="s">
        <v>290</v>
      </c>
      <c r="B61" s="255" t="s">
        <v>288</v>
      </c>
      <c r="C61" s="235" t="s">
        <v>285</v>
      </c>
      <c r="D61" s="289" t="s">
        <v>731</v>
      </c>
      <c r="E61" s="236" t="s">
        <v>289</v>
      </c>
    </row>
    <row r="62" spans="1:5" ht="47.25" x14ac:dyDescent="0.25">
      <c r="A62" s="230" t="s">
        <v>315</v>
      </c>
      <c r="B62" s="255" t="s">
        <v>312</v>
      </c>
      <c r="C62" s="143" t="s">
        <v>316</v>
      </c>
      <c r="D62" s="234" t="s">
        <v>736</v>
      </c>
      <c r="E62" s="143" t="s">
        <v>555</v>
      </c>
    </row>
    <row r="63" spans="1:5" ht="47.25" x14ac:dyDescent="0.25">
      <c r="A63" s="301" t="s">
        <v>317</v>
      </c>
      <c r="B63" s="255" t="s">
        <v>312</v>
      </c>
      <c r="C63" s="143" t="s">
        <v>318</v>
      </c>
      <c r="D63" s="234" t="s">
        <v>735</v>
      </c>
      <c r="E63" s="230" t="s">
        <v>556</v>
      </c>
    </row>
    <row r="64" spans="1:5" ht="47.25" x14ac:dyDescent="0.25">
      <c r="A64" s="138" t="s">
        <v>424</v>
      </c>
      <c r="B64" s="141" t="s">
        <v>293</v>
      </c>
      <c r="C64" s="138" t="s">
        <v>425</v>
      </c>
      <c r="D64" s="138" t="s">
        <v>426</v>
      </c>
      <c r="E64" s="138" t="s">
        <v>427</v>
      </c>
    </row>
    <row r="65" spans="1:5" ht="110.25" x14ac:dyDescent="0.25">
      <c r="A65" s="138" t="s">
        <v>428</v>
      </c>
      <c r="B65" s="141" t="s">
        <v>293</v>
      </c>
      <c r="C65" s="138" t="s">
        <v>429</v>
      </c>
      <c r="D65" s="138" t="s">
        <v>430</v>
      </c>
      <c r="E65" s="138" t="s">
        <v>431</v>
      </c>
    </row>
    <row r="66" spans="1:5" ht="47.25" x14ac:dyDescent="0.25">
      <c r="A66" s="149" t="s">
        <v>298</v>
      </c>
      <c r="B66" s="141" t="s">
        <v>297</v>
      </c>
      <c r="C66" s="230" t="s">
        <v>299</v>
      </c>
      <c r="D66" s="138" t="s">
        <v>733</v>
      </c>
      <c r="E66" s="143" t="s">
        <v>289</v>
      </c>
    </row>
    <row r="67" spans="1:5" ht="47.25" x14ac:dyDescent="0.25">
      <c r="A67" s="149" t="s">
        <v>301</v>
      </c>
      <c r="B67" s="141" t="s">
        <v>297</v>
      </c>
      <c r="C67" s="298" t="s">
        <v>730</v>
      </c>
      <c r="D67" s="138" t="s">
        <v>434</v>
      </c>
      <c r="E67" s="143" t="s">
        <v>300</v>
      </c>
    </row>
    <row r="68" spans="1:5" ht="47.25" x14ac:dyDescent="0.25">
      <c r="A68" s="149" t="s">
        <v>302</v>
      </c>
      <c r="B68" s="140" t="s">
        <v>297</v>
      </c>
      <c r="C68" s="149" t="s">
        <v>303</v>
      </c>
      <c r="D68" s="138" t="s">
        <v>734</v>
      </c>
      <c r="E68" s="145" t="s">
        <v>304</v>
      </c>
    </row>
    <row r="69" spans="1:5" ht="47.25" x14ac:dyDescent="0.25">
      <c r="A69" s="149" t="s">
        <v>432</v>
      </c>
      <c r="B69" s="140" t="s">
        <v>297</v>
      </c>
      <c r="C69" s="149" t="s">
        <v>433</v>
      </c>
      <c r="D69" s="138" t="s">
        <v>434</v>
      </c>
      <c r="E69" s="145" t="s">
        <v>435</v>
      </c>
    </row>
    <row r="70" spans="1:5" ht="47.25" x14ac:dyDescent="0.25">
      <c r="A70" s="149" t="s">
        <v>436</v>
      </c>
      <c r="B70" s="140" t="s">
        <v>297</v>
      </c>
      <c r="C70" s="149" t="s">
        <v>437</v>
      </c>
      <c r="D70" s="138" t="s">
        <v>438</v>
      </c>
      <c r="E70" s="145" t="s">
        <v>439</v>
      </c>
    </row>
    <row r="71" spans="1:5" ht="47.25" x14ac:dyDescent="0.25">
      <c r="A71" s="143" t="s">
        <v>524</v>
      </c>
      <c r="B71" s="140" t="s">
        <v>297</v>
      </c>
      <c r="C71" s="143" t="s">
        <v>489</v>
      </c>
      <c r="D71" s="138" t="s">
        <v>761</v>
      </c>
      <c r="E71" s="145" t="s">
        <v>554</v>
      </c>
    </row>
    <row r="72" spans="1:5" ht="63" x14ac:dyDescent="0.25">
      <c r="A72" s="143" t="s">
        <v>638</v>
      </c>
      <c r="B72" s="140" t="s">
        <v>297</v>
      </c>
      <c r="C72" s="149" t="s">
        <v>639</v>
      </c>
      <c r="D72" s="138" t="s">
        <v>640</v>
      </c>
      <c r="E72" s="145" t="s">
        <v>641</v>
      </c>
    </row>
    <row r="73" spans="1:5" ht="47.25" x14ac:dyDescent="0.25">
      <c r="A73" s="149" t="s">
        <v>642</v>
      </c>
      <c r="B73" s="140" t="s">
        <v>297</v>
      </c>
      <c r="C73" s="149" t="s">
        <v>643</v>
      </c>
      <c r="D73" s="138" t="s">
        <v>732</v>
      </c>
      <c r="E73" s="145" t="s">
        <v>644</v>
      </c>
    </row>
    <row r="74" spans="1:5" ht="65.25" customHeight="1" x14ac:dyDescent="0.25">
      <c r="A74" s="143" t="s">
        <v>562</v>
      </c>
      <c r="B74" s="141" t="s">
        <v>297</v>
      </c>
      <c r="C74" s="143" t="s">
        <v>308</v>
      </c>
      <c r="D74" s="138" t="s">
        <v>732</v>
      </c>
      <c r="E74" s="138" t="s">
        <v>552</v>
      </c>
    </row>
    <row r="75" spans="1:5" ht="47.25" x14ac:dyDescent="0.25">
      <c r="A75" s="143" t="s">
        <v>562</v>
      </c>
      <c r="B75" s="141" t="s">
        <v>297</v>
      </c>
      <c r="C75" s="143" t="s">
        <v>308</v>
      </c>
      <c r="D75" s="138" t="s">
        <v>732</v>
      </c>
      <c r="E75" s="230" t="s">
        <v>553</v>
      </c>
    </row>
    <row r="76" spans="1:5" ht="63" x14ac:dyDescent="0.25">
      <c r="A76" s="143" t="s">
        <v>727</v>
      </c>
      <c r="B76" s="141" t="s">
        <v>309</v>
      </c>
      <c r="C76" s="143" t="s">
        <v>728</v>
      </c>
      <c r="D76" s="138" t="s">
        <v>731</v>
      </c>
      <c r="E76" s="297" t="s">
        <v>729</v>
      </c>
    </row>
    <row r="77" spans="1:5" ht="31.5" x14ac:dyDescent="0.25">
      <c r="A77" s="149" t="s">
        <v>311</v>
      </c>
      <c r="B77" s="140" t="s">
        <v>309</v>
      </c>
      <c r="C77" s="230" t="s">
        <v>310</v>
      </c>
      <c r="D77" s="138" t="s">
        <v>731</v>
      </c>
      <c r="E77" s="138" t="s">
        <v>294</v>
      </c>
    </row>
    <row r="78" spans="1:5" ht="31.5" x14ac:dyDescent="0.25">
      <c r="A78" s="138" t="s">
        <v>525</v>
      </c>
      <c r="B78" s="140" t="s">
        <v>309</v>
      </c>
      <c r="C78" s="138" t="s">
        <v>519</v>
      </c>
      <c r="D78" s="138" t="s">
        <v>764</v>
      </c>
      <c r="E78" s="138" t="s">
        <v>551</v>
      </c>
    </row>
    <row r="79" spans="1:5" ht="63" x14ac:dyDescent="0.25">
      <c r="A79" s="227" t="s">
        <v>562</v>
      </c>
      <c r="B79" s="140" t="s">
        <v>309</v>
      </c>
      <c r="C79" s="143" t="s">
        <v>308</v>
      </c>
      <c r="D79" s="142" t="s">
        <v>732</v>
      </c>
      <c r="E79" s="138" t="s">
        <v>660</v>
      </c>
    </row>
    <row r="80" spans="1:5" ht="18.75" customHeight="1" x14ac:dyDescent="0.25">
      <c r="A80" s="120" t="s">
        <v>217</v>
      </c>
      <c r="B80" s="131"/>
      <c r="C80" s="120"/>
      <c r="D80" s="120"/>
      <c r="E80" s="121"/>
    </row>
    <row r="81" spans="1:5" ht="47.25" x14ac:dyDescent="0.25">
      <c r="A81" s="138" t="s">
        <v>526</v>
      </c>
      <c r="B81" s="140" t="s">
        <v>411</v>
      </c>
      <c r="C81" s="138" t="s">
        <v>527</v>
      </c>
      <c r="D81" s="138" t="s">
        <v>776</v>
      </c>
      <c r="E81" s="138" t="s">
        <v>550</v>
      </c>
    </row>
    <row r="82" spans="1:5" ht="47.25" x14ac:dyDescent="0.25">
      <c r="A82" s="138" t="s">
        <v>528</v>
      </c>
      <c r="B82" s="141" t="s">
        <v>416</v>
      </c>
      <c r="C82" s="138" t="s">
        <v>529</v>
      </c>
      <c r="D82" s="138" t="s">
        <v>777</v>
      </c>
      <c r="E82" s="138" t="s">
        <v>659</v>
      </c>
    </row>
    <row r="83" spans="1:5" ht="31.5" x14ac:dyDescent="0.25">
      <c r="A83" s="138" t="s">
        <v>657</v>
      </c>
      <c r="B83" s="141" t="s">
        <v>287</v>
      </c>
      <c r="C83" s="138" t="s">
        <v>531</v>
      </c>
      <c r="D83" s="138" t="s">
        <v>778</v>
      </c>
      <c r="E83" s="138" t="s">
        <v>658</v>
      </c>
    </row>
    <row r="84" spans="1:5" ht="78.75" x14ac:dyDescent="0.25">
      <c r="A84" s="138" t="s">
        <v>654</v>
      </c>
      <c r="B84" s="141" t="s">
        <v>287</v>
      </c>
      <c r="C84" s="138" t="s">
        <v>406</v>
      </c>
      <c r="D84" s="138" t="s">
        <v>655</v>
      </c>
      <c r="E84" s="138" t="s">
        <v>656</v>
      </c>
    </row>
    <row r="85" spans="1:5" ht="47.25" x14ac:dyDescent="0.25">
      <c r="A85" s="138" t="s">
        <v>530</v>
      </c>
      <c r="B85" s="141" t="s">
        <v>287</v>
      </c>
      <c r="C85" s="138" t="s">
        <v>531</v>
      </c>
      <c r="D85" s="138" t="s">
        <v>765</v>
      </c>
      <c r="E85" s="138" t="s">
        <v>549</v>
      </c>
    </row>
    <row r="86" spans="1:5" ht="63" x14ac:dyDescent="0.25">
      <c r="A86" s="138" t="s">
        <v>532</v>
      </c>
      <c r="B86" s="140" t="s">
        <v>288</v>
      </c>
      <c r="C86" s="138" t="s">
        <v>533</v>
      </c>
      <c r="D86" s="138" t="s">
        <v>766</v>
      </c>
      <c r="E86" s="138" t="s">
        <v>548</v>
      </c>
    </row>
    <row r="87" spans="1:5" ht="47.25" x14ac:dyDescent="0.25">
      <c r="A87" s="138" t="s">
        <v>534</v>
      </c>
      <c r="B87" s="141" t="s">
        <v>563</v>
      </c>
      <c r="C87" s="138" t="s">
        <v>535</v>
      </c>
      <c r="D87" s="138" t="s">
        <v>767</v>
      </c>
      <c r="E87" s="145" t="s">
        <v>547</v>
      </c>
    </row>
    <row r="88" spans="1:5" ht="18.75" x14ac:dyDescent="0.25">
      <c r="A88" s="120" t="s">
        <v>214</v>
      </c>
      <c r="B88" s="131"/>
      <c r="C88" s="120"/>
      <c r="D88" s="120"/>
      <c r="E88" s="121"/>
    </row>
    <row r="89" spans="1:5" ht="18.75" x14ac:dyDescent="0.25">
      <c r="A89" s="64"/>
      <c r="B89" s="87"/>
      <c r="C89" s="64"/>
      <c r="D89" s="64"/>
      <c r="E89" s="87"/>
    </row>
    <row r="90" spans="1:5" ht="18.75" x14ac:dyDescent="0.25">
      <c r="A90" s="120" t="s">
        <v>219</v>
      </c>
      <c r="B90" s="131"/>
      <c r="C90" s="120"/>
      <c r="D90" s="120"/>
      <c r="E90" s="121"/>
    </row>
    <row r="91" spans="1:5" ht="47.25" x14ac:dyDescent="0.25">
      <c r="A91" s="138" t="s">
        <v>440</v>
      </c>
      <c r="B91" s="140" t="s">
        <v>411</v>
      </c>
      <c r="C91" s="138" t="s">
        <v>441</v>
      </c>
      <c r="D91" s="138" t="s">
        <v>442</v>
      </c>
      <c r="E91" s="138" t="s">
        <v>646</v>
      </c>
    </row>
    <row r="92" spans="1:5" ht="78.75" x14ac:dyDescent="0.25">
      <c r="A92" s="138" t="s">
        <v>661</v>
      </c>
      <c r="B92" s="140" t="s">
        <v>662</v>
      </c>
      <c r="C92" s="138" t="s">
        <v>406</v>
      </c>
      <c r="D92" s="138" t="s">
        <v>775</v>
      </c>
      <c r="E92" s="138" t="s">
        <v>663</v>
      </c>
    </row>
    <row r="93" spans="1:5" ht="94.5" x14ac:dyDescent="0.25">
      <c r="A93" s="138" t="s">
        <v>536</v>
      </c>
      <c r="B93" s="140" t="s">
        <v>279</v>
      </c>
      <c r="C93" s="138" t="s">
        <v>537</v>
      </c>
      <c r="D93" s="138" t="s">
        <v>768</v>
      </c>
      <c r="E93" s="138" t="s">
        <v>677</v>
      </c>
    </row>
    <row r="94" spans="1:5" ht="47.25" x14ac:dyDescent="0.25">
      <c r="A94" s="138" t="s">
        <v>671</v>
      </c>
      <c r="B94" s="140" t="s">
        <v>672</v>
      </c>
      <c r="C94" s="138" t="s">
        <v>406</v>
      </c>
      <c r="D94" s="138" t="s">
        <v>673</v>
      </c>
      <c r="E94" s="138" t="s">
        <v>708</v>
      </c>
    </row>
    <row r="95" spans="1:5" ht="78.75" x14ac:dyDescent="0.25">
      <c r="A95" s="138" t="s">
        <v>674</v>
      </c>
      <c r="B95" s="140" t="s">
        <v>672</v>
      </c>
      <c r="C95" s="138" t="s">
        <v>406</v>
      </c>
      <c r="D95" s="138" t="s">
        <v>675</v>
      </c>
      <c r="E95" s="138" t="s">
        <v>676</v>
      </c>
    </row>
    <row r="96" spans="1:5" ht="47.25" x14ac:dyDescent="0.25">
      <c r="A96" s="138" t="s">
        <v>443</v>
      </c>
      <c r="B96" s="140" t="s">
        <v>279</v>
      </c>
      <c r="C96" s="138" t="s">
        <v>444</v>
      </c>
      <c r="D96" s="138" t="s">
        <v>445</v>
      </c>
      <c r="E96" s="138" t="s">
        <v>647</v>
      </c>
    </row>
    <row r="97" spans="1:5" ht="31.5" x14ac:dyDescent="0.25">
      <c r="A97" s="138" t="s">
        <v>787</v>
      </c>
      <c r="B97" s="140" t="s">
        <v>279</v>
      </c>
      <c r="C97" s="138" t="s">
        <v>188</v>
      </c>
      <c r="D97" s="138" t="s">
        <v>789</v>
      </c>
      <c r="E97" s="138" t="s">
        <v>788</v>
      </c>
    </row>
    <row r="98" spans="1:5" ht="63" x14ac:dyDescent="0.25">
      <c r="A98" s="138" t="s">
        <v>446</v>
      </c>
      <c r="B98" s="140" t="s">
        <v>279</v>
      </c>
      <c r="C98" s="138" t="s">
        <v>437</v>
      </c>
      <c r="D98" s="256" t="s">
        <v>447</v>
      </c>
      <c r="E98" s="138" t="s">
        <v>648</v>
      </c>
    </row>
    <row r="99" spans="1:5" ht="110.25" x14ac:dyDescent="0.25">
      <c r="A99" s="138" t="s">
        <v>448</v>
      </c>
      <c r="B99" s="140" t="s">
        <v>416</v>
      </c>
      <c r="C99" s="138" t="s">
        <v>437</v>
      </c>
      <c r="D99" s="138" t="s">
        <v>449</v>
      </c>
      <c r="E99" s="138" t="s">
        <v>546</v>
      </c>
    </row>
    <row r="100" spans="1:5" ht="94.5" x14ac:dyDescent="0.25">
      <c r="A100" s="138" t="s">
        <v>664</v>
      </c>
      <c r="B100" s="140" t="s">
        <v>416</v>
      </c>
      <c r="C100" s="138" t="s">
        <v>665</v>
      </c>
      <c r="D100" s="138"/>
      <c r="E100" s="138" t="s">
        <v>668</v>
      </c>
    </row>
    <row r="101" spans="1:5" ht="47.25" x14ac:dyDescent="0.25">
      <c r="A101" s="138" t="s">
        <v>666</v>
      </c>
      <c r="B101" s="140" t="s">
        <v>416</v>
      </c>
      <c r="C101" s="245" t="s">
        <v>406</v>
      </c>
      <c r="D101" s="138" t="s">
        <v>667</v>
      </c>
      <c r="E101" s="138" t="s">
        <v>669</v>
      </c>
    </row>
    <row r="102" spans="1:5" ht="126" x14ac:dyDescent="0.25">
      <c r="A102" s="138" t="s">
        <v>450</v>
      </c>
      <c r="B102" s="140" t="s">
        <v>416</v>
      </c>
      <c r="C102" s="138" t="s">
        <v>406</v>
      </c>
      <c r="D102" s="138" t="s">
        <v>451</v>
      </c>
      <c r="E102" s="138" t="s">
        <v>452</v>
      </c>
    </row>
    <row r="103" spans="1:5" ht="63" x14ac:dyDescent="0.25">
      <c r="A103" s="138" t="s">
        <v>453</v>
      </c>
      <c r="B103" s="140" t="s">
        <v>319</v>
      </c>
      <c r="C103" s="138" t="s">
        <v>437</v>
      </c>
      <c r="D103" s="138" t="s">
        <v>454</v>
      </c>
      <c r="E103" s="138" t="s">
        <v>545</v>
      </c>
    </row>
    <row r="104" spans="1:5" ht="63" x14ac:dyDescent="0.25">
      <c r="A104" s="138" t="s">
        <v>678</v>
      </c>
      <c r="B104" s="290" t="s">
        <v>319</v>
      </c>
      <c r="C104" s="245" t="s">
        <v>406</v>
      </c>
      <c r="D104" s="245" t="s">
        <v>679</v>
      </c>
      <c r="E104" s="245" t="s">
        <v>680</v>
      </c>
    </row>
    <row r="105" spans="1:5" ht="63" x14ac:dyDescent="0.25">
      <c r="A105" s="138" t="s">
        <v>455</v>
      </c>
      <c r="B105" s="140" t="s">
        <v>319</v>
      </c>
      <c r="C105" s="138" t="s">
        <v>444</v>
      </c>
      <c r="D105" s="138" t="s">
        <v>456</v>
      </c>
      <c r="E105" s="138" t="s">
        <v>649</v>
      </c>
    </row>
    <row r="106" spans="1:5" ht="126" x14ac:dyDescent="0.25">
      <c r="A106" s="138" t="s">
        <v>457</v>
      </c>
      <c r="B106" s="140" t="s">
        <v>287</v>
      </c>
      <c r="C106" s="138" t="s">
        <v>458</v>
      </c>
      <c r="D106" s="138" t="s">
        <v>459</v>
      </c>
      <c r="E106" s="138" t="s">
        <v>709</v>
      </c>
    </row>
    <row r="107" spans="1:5" ht="31.5" x14ac:dyDescent="0.25">
      <c r="A107" s="138" t="s">
        <v>794</v>
      </c>
      <c r="B107" s="140" t="s">
        <v>287</v>
      </c>
      <c r="C107" s="138" t="s">
        <v>188</v>
      </c>
      <c r="D107" s="138" t="s">
        <v>793</v>
      </c>
      <c r="E107" s="138" t="s">
        <v>788</v>
      </c>
    </row>
    <row r="108" spans="1:5" ht="31.5" x14ac:dyDescent="0.25">
      <c r="A108" s="138" t="s">
        <v>460</v>
      </c>
      <c r="B108" s="140" t="s">
        <v>287</v>
      </c>
      <c r="C108" s="138" t="s">
        <v>369</v>
      </c>
      <c r="D108" s="138" t="s">
        <v>461</v>
      </c>
      <c r="E108" s="138" t="s">
        <v>375</v>
      </c>
    </row>
    <row r="109" spans="1:5" ht="47.25" x14ac:dyDescent="0.25">
      <c r="A109" s="138" t="s">
        <v>681</v>
      </c>
      <c r="B109" s="140" t="s">
        <v>287</v>
      </c>
      <c r="C109" s="138"/>
      <c r="D109" s="138" t="s">
        <v>682</v>
      </c>
      <c r="E109" s="138" t="s">
        <v>683</v>
      </c>
    </row>
    <row r="110" spans="1:5" ht="78.75" x14ac:dyDescent="0.25">
      <c r="A110" s="138" t="s">
        <v>538</v>
      </c>
      <c r="B110" s="140" t="s">
        <v>287</v>
      </c>
      <c r="C110" s="138" t="s">
        <v>539</v>
      </c>
      <c r="D110" s="138" t="s">
        <v>769</v>
      </c>
      <c r="E110" s="138" t="s">
        <v>741</v>
      </c>
    </row>
    <row r="111" spans="1:5" ht="63" x14ac:dyDescent="0.25">
      <c r="A111" s="227" t="s">
        <v>324</v>
      </c>
      <c r="B111" s="141" t="s">
        <v>312</v>
      </c>
      <c r="C111" s="143" t="s">
        <v>325</v>
      </c>
      <c r="D111" s="138" t="s">
        <v>731</v>
      </c>
      <c r="E111" s="138" t="s">
        <v>544</v>
      </c>
    </row>
    <row r="112" spans="1:5" ht="78.75" x14ac:dyDescent="0.25">
      <c r="A112" s="138" t="s">
        <v>462</v>
      </c>
      <c r="B112" s="141" t="s">
        <v>309</v>
      </c>
      <c r="C112" s="138" t="s">
        <v>437</v>
      </c>
      <c r="D112" s="138" t="s">
        <v>463</v>
      </c>
      <c r="E112" s="138" t="s">
        <v>564</v>
      </c>
    </row>
    <row r="113" spans="1:5" ht="18.75" x14ac:dyDescent="0.25">
      <c r="A113" s="120" t="s">
        <v>215</v>
      </c>
      <c r="B113" s="131"/>
      <c r="C113" s="120"/>
      <c r="D113" s="120"/>
      <c r="E113" s="121"/>
    </row>
    <row r="114" spans="1:5" ht="47.25" x14ac:dyDescent="0.25">
      <c r="A114" s="299" t="s">
        <v>783</v>
      </c>
      <c r="B114" s="307" t="s">
        <v>279</v>
      </c>
      <c r="C114" s="117" t="s">
        <v>188</v>
      </c>
      <c r="D114" s="299" t="s">
        <v>786</v>
      </c>
      <c r="E114" s="230" t="s">
        <v>785</v>
      </c>
    </row>
    <row r="115" spans="1:5" ht="63" x14ac:dyDescent="0.25">
      <c r="A115" s="143" t="s">
        <v>684</v>
      </c>
      <c r="B115" s="288" t="s">
        <v>602</v>
      </c>
      <c r="C115" s="149" t="s">
        <v>685</v>
      </c>
      <c r="D115" s="143" t="s">
        <v>772</v>
      </c>
      <c r="E115" s="230" t="s">
        <v>784</v>
      </c>
    </row>
    <row r="116" spans="1:5" ht="110.25" x14ac:dyDescent="0.25">
      <c r="A116" s="143" t="s">
        <v>686</v>
      </c>
      <c r="B116" s="141" t="s">
        <v>602</v>
      </c>
      <c r="C116" s="143" t="s">
        <v>687</v>
      </c>
      <c r="D116" s="143" t="s">
        <v>773</v>
      </c>
      <c r="E116" s="143" t="s">
        <v>779</v>
      </c>
    </row>
    <row r="117" spans="1:5" ht="78.75" x14ac:dyDescent="0.25">
      <c r="A117" s="143" t="s">
        <v>464</v>
      </c>
      <c r="B117" s="141" t="s">
        <v>319</v>
      </c>
      <c r="C117" s="143" t="s">
        <v>465</v>
      </c>
      <c r="D117" s="143" t="s">
        <v>466</v>
      </c>
      <c r="E117" s="143" t="s">
        <v>650</v>
      </c>
    </row>
    <row r="118" spans="1:5" ht="94.5" x14ac:dyDescent="0.25">
      <c r="A118" s="138" t="s">
        <v>670</v>
      </c>
      <c r="B118" s="290" t="s">
        <v>319</v>
      </c>
      <c r="C118" s="245" t="s">
        <v>188</v>
      </c>
      <c r="D118" s="245" t="s">
        <v>774</v>
      </c>
      <c r="E118" s="306" t="s">
        <v>790</v>
      </c>
    </row>
    <row r="119" spans="1:5" ht="94.5" x14ac:dyDescent="0.25">
      <c r="A119" s="143" t="s">
        <v>322</v>
      </c>
      <c r="B119" s="141" t="s">
        <v>319</v>
      </c>
      <c r="C119" s="230" t="s">
        <v>323</v>
      </c>
      <c r="D119" s="143" t="s">
        <v>742</v>
      </c>
      <c r="E119" s="143" t="s">
        <v>743</v>
      </c>
    </row>
    <row r="120" spans="1:5" ht="47.25" x14ac:dyDescent="0.25">
      <c r="A120" s="143" t="s">
        <v>791</v>
      </c>
      <c r="B120" s="257" t="s">
        <v>287</v>
      </c>
      <c r="C120" s="143" t="s">
        <v>188</v>
      </c>
      <c r="D120" s="299" t="s">
        <v>786</v>
      </c>
      <c r="E120" s="306" t="s">
        <v>792</v>
      </c>
    </row>
    <row r="121" spans="1:5" ht="63" x14ac:dyDescent="0.25">
      <c r="A121" s="143" t="s">
        <v>688</v>
      </c>
      <c r="B121" s="257" t="s">
        <v>287</v>
      </c>
      <c r="C121" s="230"/>
      <c r="D121" s="143" t="s">
        <v>689</v>
      </c>
      <c r="E121" s="143" t="s">
        <v>690</v>
      </c>
    </row>
    <row r="122" spans="1:5" ht="47.25" x14ac:dyDescent="0.25">
      <c r="A122" s="143" t="s">
        <v>540</v>
      </c>
      <c r="B122" s="141" t="s">
        <v>287</v>
      </c>
      <c r="C122" s="143" t="s">
        <v>541</v>
      </c>
      <c r="D122" s="143" t="s">
        <v>770</v>
      </c>
      <c r="E122" s="143" t="s">
        <v>651</v>
      </c>
    </row>
    <row r="123" spans="1:5" ht="63" x14ac:dyDescent="0.25">
      <c r="A123" s="143" t="s">
        <v>691</v>
      </c>
      <c r="B123" s="141" t="s">
        <v>288</v>
      </c>
      <c r="C123" s="143" t="s">
        <v>692</v>
      </c>
      <c r="D123" s="143" t="s">
        <v>693</v>
      </c>
      <c r="E123" s="143" t="s">
        <v>694</v>
      </c>
    </row>
    <row r="124" spans="1:5" ht="47.25" x14ac:dyDescent="0.25">
      <c r="A124" s="138" t="s">
        <v>467</v>
      </c>
      <c r="B124" s="140" t="s">
        <v>293</v>
      </c>
      <c r="C124" s="138" t="s">
        <v>468</v>
      </c>
      <c r="D124" s="138" t="s">
        <v>469</v>
      </c>
      <c r="E124" s="138" t="s">
        <v>470</v>
      </c>
    </row>
    <row r="125" spans="1:5" ht="63" x14ac:dyDescent="0.25">
      <c r="A125" s="138" t="s">
        <v>542</v>
      </c>
      <c r="B125" s="140" t="s">
        <v>309</v>
      </c>
      <c r="C125" s="138" t="s">
        <v>543</v>
      </c>
      <c r="D125" s="138" t="s">
        <v>771</v>
      </c>
      <c r="E125" s="138" t="s">
        <v>652</v>
      </c>
    </row>
    <row r="126" spans="1:5" ht="63" x14ac:dyDescent="0.25">
      <c r="A126" s="143" t="s">
        <v>542</v>
      </c>
      <c r="B126" s="141" t="s">
        <v>309</v>
      </c>
      <c r="C126" s="143" t="s">
        <v>543</v>
      </c>
      <c r="D126" s="138" t="s">
        <v>771</v>
      </c>
      <c r="E126" s="138" t="s">
        <v>653</v>
      </c>
    </row>
  </sheetData>
  <sheetProtection sort="0" autoFilter="0" pivotTables="0"/>
  <mergeCells count="1">
    <mergeCell ref="A1:E1"/>
  </mergeCells>
  <hyperlinks>
    <hyperlink ref="D98" r:id="rId1"/>
    <hyperlink ref="D51" r:id="rId2"/>
  </hyperlinks>
  <pageMargins left="0.7" right="0.7" top="0.75" bottom="0.75" header="0.3" footer="0.3"/>
  <pageSetup paperSize="9" scale="84" fitToHeight="0" orientation="landscape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="80" zoomScaleNormal="100" zoomScaleSheetLayoutView="80" workbookViewId="0">
      <selection activeCell="B9" sqref="B9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85" t="s">
        <v>152</v>
      </c>
      <c r="B1" s="385"/>
      <c r="C1" s="385"/>
      <c r="D1" s="222"/>
      <c r="E1" s="163"/>
      <c r="F1" s="163"/>
    </row>
    <row r="2" spans="1:6" ht="18.75" x14ac:dyDescent="0.25">
      <c r="A2" s="371" t="s">
        <v>153</v>
      </c>
      <c r="B2" s="371"/>
      <c r="C2" s="371"/>
      <c r="D2" s="220"/>
      <c r="E2" s="155"/>
      <c r="F2" s="155"/>
    </row>
    <row r="3" spans="1:6" ht="75.75" customHeight="1" x14ac:dyDescent="0.25">
      <c r="A3" s="261" t="s">
        <v>154</v>
      </c>
      <c r="B3" s="262" t="s">
        <v>222</v>
      </c>
      <c r="C3" s="263" t="s">
        <v>252</v>
      </c>
      <c r="D3" s="372" t="s">
        <v>251</v>
      </c>
      <c r="E3" s="373"/>
      <c r="F3" s="261" t="s">
        <v>253</v>
      </c>
    </row>
    <row r="4" spans="1:6" ht="22.5" customHeight="1" x14ac:dyDescent="0.25">
      <c r="A4" s="261"/>
      <c r="B4" s="262"/>
      <c r="C4" s="263"/>
      <c r="D4" s="261" t="s">
        <v>249</v>
      </c>
      <c r="E4" s="261" t="s">
        <v>250</v>
      </c>
      <c r="F4" s="261"/>
    </row>
    <row r="5" spans="1:6" ht="15.75" x14ac:dyDescent="0.25">
      <c r="A5" s="264" t="s">
        <v>155</v>
      </c>
      <c r="B5" s="265"/>
      <c r="C5" s="266"/>
      <c r="D5" s="267"/>
      <c r="E5" s="267"/>
      <c r="F5" s="267"/>
    </row>
    <row r="6" spans="1:6" ht="15.75" x14ac:dyDescent="0.25">
      <c r="A6" s="268" t="s">
        <v>156</v>
      </c>
      <c r="B6" s="269" t="s">
        <v>565</v>
      </c>
      <c r="C6" s="270" t="s">
        <v>566</v>
      </c>
      <c r="D6" s="271" t="s">
        <v>567</v>
      </c>
      <c r="E6" s="271" t="s">
        <v>567</v>
      </c>
      <c r="F6" s="271" t="s">
        <v>566</v>
      </c>
    </row>
    <row r="7" spans="1:6" ht="31.5" x14ac:dyDescent="0.25">
      <c r="A7" s="272" t="s">
        <v>157</v>
      </c>
      <c r="B7" s="273" t="s">
        <v>568</v>
      </c>
      <c r="C7" s="274"/>
      <c r="D7" s="269"/>
      <c r="E7" s="269"/>
      <c r="F7" s="269"/>
    </row>
    <row r="8" spans="1:6" ht="15.75" x14ac:dyDescent="0.25">
      <c r="A8" s="272" t="s">
        <v>570</v>
      </c>
      <c r="B8" s="273" t="s">
        <v>571</v>
      </c>
      <c r="C8" s="274">
        <v>2094</v>
      </c>
      <c r="D8" s="269">
        <v>40</v>
      </c>
      <c r="E8" s="269">
        <v>14620</v>
      </c>
      <c r="F8" s="269">
        <v>3912</v>
      </c>
    </row>
    <row r="9" spans="1:6" ht="31.5" x14ac:dyDescent="0.25">
      <c r="A9" s="272" t="s">
        <v>569</v>
      </c>
      <c r="B9" s="275" t="s">
        <v>795</v>
      </c>
      <c r="C9" s="276">
        <v>980</v>
      </c>
      <c r="D9" s="269">
        <v>23</v>
      </c>
      <c r="E9" s="269">
        <v>8550</v>
      </c>
      <c r="F9" s="277">
        <v>2627</v>
      </c>
    </row>
    <row r="10" spans="1:6" ht="31.5" x14ac:dyDescent="0.25">
      <c r="A10" s="272" t="s">
        <v>572</v>
      </c>
      <c r="B10" s="269" t="s">
        <v>573</v>
      </c>
      <c r="C10" s="274">
        <v>395</v>
      </c>
      <c r="D10" s="269">
        <v>19</v>
      </c>
      <c r="E10" s="269">
        <v>7155</v>
      </c>
      <c r="F10" s="269">
        <v>2382</v>
      </c>
    </row>
    <row r="11" spans="1:6" ht="31.5" x14ac:dyDescent="0.25">
      <c r="A11" s="272" t="s">
        <v>574</v>
      </c>
      <c r="B11" s="269" t="s">
        <v>575</v>
      </c>
      <c r="C11" s="274">
        <v>437</v>
      </c>
      <c r="D11" s="269">
        <v>14</v>
      </c>
      <c r="E11" s="269">
        <v>5308</v>
      </c>
      <c r="F11" s="269">
        <v>2315</v>
      </c>
    </row>
    <row r="12" spans="1:6" ht="15.75" x14ac:dyDescent="0.25">
      <c r="A12" s="272" t="s">
        <v>576</v>
      </c>
      <c r="B12" s="278" t="s">
        <v>577</v>
      </c>
      <c r="C12" s="276">
        <v>1002</v>
      </c>
      <c r="D12" s="269"/>
      <c r="E12" s="269"/>
      <c r="F12" s="277"/>
    </row>
    <row r="13" spans="1:6" ht="18.75" customHeight="1" x14ac:dyDescent="0.25">
      <c r="A13" s="272" t="s">
        <v>578</v>
      </c>
      <c r="B13" s="279" t="s">
        <v>579</v>
      </c>
      <c r="C13" s="274">
        <v>7974</v>
      </c>
      <c r="D13" s="269"/>
      <c r="E13" s="269"/>
      <c r="F13" s="277"/>
    </row>
    <row r="14" spans="1:6" ht="15.75" x14ac:dyDescent="0.25">
      <c r="A14" s="272" t="s">
        <v>278</v>
      </c>
      <c r="B14" s="286" t="s">
        <v>580</v>
      </c>
      <c r="C14" s="274">
        <v>61</v>
      </c>
      <c r="D14" s="269">
        <v>58</v>
      </c>
      <c r="E14" s="269" t="s">
        <v>581</v>
      </c>
      <c r="F14" s="277"/>
    </row>
    <row r="15" spans="1:6" ht="15.75" x14ac:dyDescent="0.25">
      <c r="A15" s="280"/>
      <c r="B15" s="281"/>
      <c r="C15" s="274"/>
      <c r="D15" s="269"/>
      <c r="E15" s="269"/>
      <c r="F15" s="269"/>
    </row>
    <row r="16" spans="1:6" ht="15.75" x14ac:dyDescent="0.25">
      <c r="A16" s="282" t="s">
        <v>158</v>
      </c>
      <c r="B16" s="269"/>
      <c r="C16" s="274"/>
      <c r="D16" s="269"/>
      <c r="E16" s="269"/>
      <c r="F16" s="269"/>
    </row>
    <row r="17" spans="1:6" ht="15.75" x14ac:dyDescent="0.25">
      <c r="A17" s="283" t="s">
        <v>159</v>
      </c>
      <c r="B17" s="284" t="s">
        <v>163</v>
      </c>
      <c r="C17" s="285" t="s">
        <v>162</v>
      </c>
      <c r="D17" s="284"/>
      <c r="E17" s="284"/>
      <c r="F17" s="284"/>
    </row>
    <row r="18" spans="1:6" ht="37.5" customHeight="1" x14ac:dyDescent="0.25">
      <c r="A18" s="272" t="s">
        <v>160</v>
      </c>
      <c r="B18" s="269"/>
      <c r="C18" s="274"/>
      <c r="D18" s="269"/>
      <c r="E18" s="269"/>
      <c r="F18" s="269"/>
    </row>
    <row r="19" spans="1:6" ht="75" customHeight="1" x14ac:dyDescent="0.25">
      <c r="A19" s="272" t="s">
        <v>161</v>
      </c>
      <c r="B19" s="269"/>
      <c r="C19" s="274"/>
      <c r="D19" s="269"/>
      <c r="E19" s="269"/>
      <c r="F19" s="269"/>
    </row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12" r:id="rId1" display="https://vk.com/chekhova_center"/>
    <hyperlink ref="B7" r:id="rId2"/>
    <hyperlink ref="B8" r:id="rId3" display="https://vk.com/sp.impuls"/>
    <hyperlink ref="B14" r:id="rId4"/>
  </hyperlinks>
  <pageMargins left="0.7" right="0.7" top="0.75" bottom="0.75" header="0.3" footer="0.3"/>
  <pageSetup paperSize="9" orientation="landscape" r:id="rId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71" t="s">
        <v>164</v>
      </c>
      <c r="B1" s="371"/>
    </row>
    <row r="2" spans="1:2" ht="18.75" x14ac:dyDescent="0.25">
      <c r="A2" s="157" t="s">
        <v>165</v>
      </c>
      <c r="B2" s="157" t="s">
        <v>172</v>
      </c>
    </row>
    <row r="3" spans="1:2" ht="73.5" customHeight="1" x14ac:dyDescent="0.25">
      <c r="A3" s="133" t="s">
        <v>166</v>
      </c>
      <c r="B3" s="137">
        <v>3</v>
      </c>
    </row>
    <row r="4" spans="1:2" ht="101.25" customHeight="1" x14ac:dyDescent="0.25">
      <c r="A4" s="133" t="s">
        <v>167</v>
      </c>
      <c r="B4" s="137">
        <v>29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view="pageBreakPreview" topLeftCell="A4" zoomScaleNormal="100" zoomScaleSheetLayoutView="100" workbookViewId="0">
      <selection activeCell="C6" sqref="C6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34" t="s">
        <v>168</v>
      </c>
      <c r="B1" s="134"/>
      <c r="C1" s="134"/>
      <c r="D1" s="134"/>
    </row>
    <row r="2" spans="1:4" ht="37.5" customHeight="1" x14ac:dyDescent="0.25">
      <c r="A2" s="157" t="s">
        <v>56</v>
      </c>
      <c r="B2" s="157" t="s">
        <v>169</v>
      </c>
      <c r="C2" s="157" t="s">
        <v>170</v>
      </c>
      <c r="D2" s="157" t="s">
        <v>171</v>
      </c>
    </row>
    <row r="3" spans="1:4" ht="75" x14ac:dyDescent="0.25">
      <c r="A3" s="60">
        <v>1</v>
      </c>
      <c r="B3" s="29" t="s">
        <v>173</v>
      </c>
      <c r="C3" s="65" t="s">
        <v>471</v>
      </c>
      <c r="D3" s="21">
        <v>1</v>
      </c>
    </row>
    <row r="4" spans="1:4" ht="75" x14ac:dyDescent="0.25">
      <c r="A4" s="60">
        <v>2</v>
      </c>
      <c r="B4" s="29" t="s">
        <v>174</v>
      </c>
      <c r="C4" s="65" t="s">
        <v>472</v>
      </c>
      <c r="D4" s="21">
        <v>1</v>
      </c>
    </row>
    <row r="5" spans="1:4" ht="318.75" x14ac:dyDescent="0.25">
      <c r="A5" s="60">
        <v>3</v>
      </c>
      <c r="B5" s="29" t="s">
        <v>175</v>
      </c>
      <c r="C5" s="65" t="s">
        <v>710</v>
      </c>
      <c r="D5" s="21">
        <v>1050</v>
      </c>
    </row>
    <row r="6" spans="1:4" ht="112.5" x14ac:dyDescent="0.25">
      <c r="A6" s="60"/>
      <c r="B6" s="29" t="s">
        <v>158</v>
      </c>
      <c r="C6" s="65" t="s">
        <v>711</v>
      </c>
      <c r="D6" s="21">
        <v>240</v>
      </c>
    </row>
    <row r="7" spans="1:4" ht="131.25" x14ac:dyDescent="0.25">
      <c r="A7" s="60">
        <v>4</v>
      </c>
      <c r="B7" s="64" t="s">
        <v>158</v>
      </c>
      <c r="C7" s="65" t="s">
        <v>473</v>
      </c>
      <c r="D7" s="21">
        <v>1100</v>
      </c>
    </row>
    <row r="8" spans="1:4" ht="18.75" x14ac:dyDescent="0.3">
      <c r="A8" s="1"/>
      <c r="B8" s="1"/>
      <c r="C8" s="1"/>
      <c r="D8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topLeftCell="A10" zoomScale="90" zoomScaleNormal="100" zoomScaleSheetLayoutView="90" workbookViewId="0">
      <selection activeCell="C7" sqref="C7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85" t="s">
        <v>142</v>
      </c>
      <c r="B1" s="385"/>
      <c r="C1" s="385"/>
      <c r="D1" s="385"/>
      <c r="E1" s="385"/>
    </row>
    <row r="2" spans="1:5" ht="39" customHeight="1" x14ac:dyDescent="0.25">
      <c r="A2" s="154" t="s">
        <v>56</v>
      </c>
      <c r="B2" s="154" t="s">
        <v>143</v>
      </c>
      <c r="C2" s="154" t="s">
        <v>144</v>
      </c>
      <c r="D2" s="154" t="s">
        <v>145</v>
      </c>
      <c r="E2" s="154" t="s">
        <v>146</v>
      </c>
    </row>
    <row r="3" spans="1:5" ht="56.25" x14ac:dyDescent="0.25">
      <c r="A3" s="63">
        <v>1</v>
      </c>
      <c r="B3" s="63" t="s">
        <v>147</v>
      </c>
      <c r="C3" s="90">
        <v>36</v>
      </c>
      <c r="D3" s="90">
        <v>1</v>
      </c>
      <c r="E3" s="64" t="s">
        <v>797</v>
      </c>
    </row>
    <row r="4" spans="1:5" ht="18.75" x14ac:dyDescent="0.25">
      <c r="A4" s="63"/>
      <c r="B4" s="63" t="s">
        <v>147</v>
      </c>
      <c r="C4" s="90">
        <v>0</v>
      </c>
      <c r="D4" s="90">
        <v>0</v>
      </c>
      <c r="E4" s="64"/>
    </row>
    <row r="5" spans="1:5" ht="18.75" x14ac:dyDescent="0.25">
      <c r="A5" s="29">
        <v>2</v>
      </c>
      <c r="B5" s="63" t="s">
        <v>148</v>
      </c>
      <c r="C5" s="90">
        <v>0</v>
      </c>
      <c r="D5" s="90">
        <v>0</v>
      </c>
      <c r="E5" s="64"/>
    </row>
    <row r="6" spans="1:5" ht="75" x14ac:dyDescent="0.25">
      <c r="A6" s="29">
        <v>3</v>
      </c>
      <c r="B6" s="63" t="s">
        <v>149</v>
      </c>
      <c r="C6" s="90">
        <v>36</v>
      </c>
      <c r="D6" s="90">
        <v>1</v>
      </c>
      <c r="E6" s="64" t="s">
        <v>712</v>
      </c>
    </row>
    <row r="7" spans="1:5" ht="75" x14ac:dyDescent="0.25">
      <c r="A7" s="63">
        <v>4</v>
      </c>
      <c r="B7" s="63" t="s">
        <v>149</v>
      </c>
      <c r="C7" s="90">
        <v>36</v>
      </c>
      <c r="D7" s="90">
        <v>3</v>
      </c>
      <c r="E7" s="64" t="s">
        <v>496</v>
      </c>
    </row>
    <row r="8" spans="1:5" ht="75" x14ac:dyDescent="0.25">
      <c r="A8" s="386">
        <v>5</v>
      </c>
      <c r="B8" s="386" t="s">
        <v>150</v>
      </c>
      <c r="C8" s="260">
        <v>108</v>
      </c>
      <c r="D8" s="90">
        <v>1</v>
      </c>
      <c r="E8" s="64" t="s">
        <v>796</v>
      </c>
    </row>
    <row r="9" spans="1:5" ht="75" x14ac:dyDescent="0.25">
      <c r="A9" s="387"/>
      <c r="B9" s="387"/>
      <c r="C9" s="260">
        <v>108</v>
      </c>
      <c r="D9" s="90">
        <v>1</v>
      </c>
      <c r="E9" s="64" t="s">
        <v>713</v>
      </c>
    </row>
    <row r="10" spans="1:5" ht="56.25" x14ac:dyDescent="0.25">
      <c r="A10" s="258">
        <v>6</v>
      </c>
      <c r="B10" s="63" t="s">
        <v>151</v>
      </c>
      <c r="C10" s="260">
        <v>108</v>
      </c>
      <c r="D10" s="90">
        <v>3</v>
      </c>
      <c r="E10" s="64" t="s">
        <v>714</v>
      </c>
    </row>
    <row r="11" spans="1:5" ht="18.75" x14ac:dyDescent="0.25">
      <c r="A11" s="291"/>
      <c r="B11" s="292"/>
      <c r="C11" s="293"/>
      <c r="D11" s="294"/>
      <c r="E11" s="295"/>
    </row>
  </sheetData>
  <mergeCells count="3">
    <mergeCell ref="A1:E1"/>
    <mergeCell ref="A8:A9"/>
    <mergeCell ref="B8:B9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90" zoomScaleNormal="80" zoomScaleSheetLayoutView="90" workbookViewId="0">
      <selection activeCell="B12" sqref="B12:L12"/>
    </sheetView>
  </sheetViews>
  <sheetFormatPr defaultColWidth="9.140625" defaultRowHeight="15" x14ac:dyDescent="0.25"/>
  <cols>
    <col min="1" max="1" width="11.42578125" style="37" customWidth="1"/>
    <col min="2" max="2" width="12.5703125" style="37" customWidth="1"/>
    <col min="3" max="3" width="21.28515625" style="37" customWidth="1"/>
    <col min="4" max="4" width="13.140625" style="37" customWidth="1"/>
    <col min="5" max="5" width="24" style="37" customWidth="1"/>
    <col min="6" max="6" width="21.5703125" style="37" customWidth="1"/>
    <col min="7" max="7" width="11.28515625" style="37" customWidth="1"/>
    <col min="8" max="8" width="12.5703125" style="37" customWidth="1"/>
    <col min="9" max="9" width="11.5703125" style="37" customWidth="1"/>
    <col min="10" max="10" width="11.28515625" style="37" bestFit="1" customWidth="1"/>
    <col min="11" max="11" width="23.85546875" style="37" customWidth="1"/>
    <col min="12" max="12" width="22.140625" style="37" customWidth="1"/>
    <col min="13" max="13" width="18.42578125" style="37" customWidth="1"/>
    <col min="14" max="33" width="9.140625" style="37"/>
    <col min="34" max="34" width="12.28515625" style="37" bestFit="1" customWidth="1"/>
    <col min="35" max="16384" width="9.140625" style="37"/>
  </cols>
  <sheetData>
    <row r="1" spans="1:13" ht="18.75" customHeight="1" x14ac:dyDescent="0.25">
      <c r="A1" s="371" t="s">
        <v>118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</row>
    <row r="2" spans="1:13" ht="19.5" customHeight="1" x14ac:dyDescent="0.3">
      <c r="A2" s="392" t="s">
        <v>41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</row>
    <row r="3" spans="1:13" ht="18.75" x14ac:dyDescent="0.3">
      <c r="A3" s="367" t="s">
        <v>17</v>
      </c>
      <c r="B3" s="381" t="s">
        <v>11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</row>
    <row r="4" spans="1:13" ht="19.5" customHeight="1" x14ac:dyDescent="0.25">
      <c r="A4" s="367"/>
      <c r="B4" s="367" t="s">
        <v>12</v>
      </c>
      <c r="C4" s="367" t="s">
        <v>18</v>
      </c>
      <c r="D4" s="367" t="s">
        <v>119</v>
      </c>
      <c r="E4" s="367"/>
      <c r="F4" s="367" t="s">
        <v>13</v>
      </c>
      <c r="G4" s="357" t="s">
        <v>225</v>
      </c>
      <c r="H4" s="367" t="s">
        <v>74</v>
      </c>
      <c r="I4" s="367" t="s">
        <v>78</v>
      </c>
      <c r="J4" s="367" t="s">
        <v>14</v>
      </c>
      <c r="K4" s="367" t="s">
        <v>43</v>
      </c>
      <c r="L4" s="367" t="s">
        <v>15</v>
      </c>
    </row>
    <row r="5" spans="1:13" ht="37.5" customHeight="1" x14ac:dyDescent="0.25">
      <c r="A5" s="367"/>
      <c r="B5" s="367"/>
      <c r="C5" s="367"/>
      <c r="D5" s="157" t="s">
        <v>121</v>
      </c>
      <c r="E5" s="157" t="s">
        <v>120</v>
      </c>
      <c r="F5" s="367"/>
      <c r="G5" s="359"/>
      <c r="H5" s="367"/>
      <c r="I5" s="367"/>
      <c r="J5" s="367"/>
      <c r="K5" s="367"/>
      <c r="L5" s="367"/>
    </row>
    <row r="6" spans="1:13" s="68" customFormat="1" ht="36" customHeight="1" x14ac:dyDescent="0.3">
      <c r="A6" s="159">
        <f>SUM(B6:L6)-A10</f>
        <v>69</v>
      </c>
      <c r="B6" s="92">
        <v>1</v>
      </c>
      <c r="C6" s="92">
        <v>3</v>
      </c>
      <c r="D6" s="92">
        <v>2</v>
      </c>
      <c r="E6" s="92">
        <v>0</v>
      </c>
      <c r="F6" s="92">
        <v>4</v>
      </c>
      <c r="G6" s="92">
        <v>2</v>
      </c>
      <c r="H6" s="92">
        <v>15</v>
      </c>
      <c r="I6" s="92">
        <v>1</v>
      </c>
      <c r="J6" s="92">
        <v>28</v>
      </c>
      <c r="K6" s="92">
        <v>13</v>
      </c>
      <c r="L6" s="92">
        <v>20</v>
      </c>
      <c r="M6" s="79"/>
    </row>
    <row r="7" spans="1:13" ht="18.75" customHeight="1" x14ac:dyDescent="0.3">
      <c r="A7" s="388" t="str">
        <f>IF(A6=B6+C6+D6+E6+F6+G6+H6+I6+J6+K6+L6-A10,"ПРАВИЛЬНО"," НЕПРАВИЛЬНО")</f>
        <v>ПРАВИЛЬНО</v>
      </c>
      <c r="B7" s="389"/>
      <c r="C7" s="390" t="s">
        <v>16</v>
      </c>
      <c r="D7" s="390"/>
      <c r="E7" s="390"/>
      <c r="F7" s="390"/>
      <c r="G7" s="390"/>
      <c r="H7" s="390"/>
      <c r="I7" s="390"/>
      <c r="J7" s="390"/>
      <c r="K7" s="390"/>
      <c r="L7" s="391"/>
      <c r="M7" s="80"/>
    </row>
    <row r="8" spans="1:13" ht="36" customHeight="1" x14ac:dyDescent="0.25">
      <c r="A8" s="93">
        <f>SUM(B8:L8)</f>
        <v>99.999999999999986</v>
      </c>
      <c r="B8" s="93">
        <f>100/A6*(B6-B10)</f>
        <v>1.4492753623188406</v>
      </c>
      <c r="C8" s="93">
        <f>100/A6*(C6-C10)</f>
        <v>4.3478260869565215</v>
      </c>
      <c r="D8" s="93">
        <f>100/A6*(D6-D10)</f>
        <v>2.8985507246376812</v>
      </c>
      <c r="E8" s="93">
        <f>100/A6*(E6-E10)</f>
        <v>0</v>
      </c>
      <c r="F8" s="93">
        <f>100/A6*(F6-F10)</f>
        <v>5.7971014492753623</v>
      </c>
      <c r="G8" s="93">
        <f>100/A6*(G6-G10)</f>
        <v>2.8985507246376812</v>
      </c>
      <c r="H8" s="93">
        <f>100/A6*(H6-H10)</f>
        <v>8.695652173913043</v>
      </c>
      <c r="I8" s="93">
        <f>100/A6*(I6-I10)</f>
        <v>1.4492753623188406</v>
      </c>
      <c r="J8" s="93">
        <f>100/A6*(J6-J10)</f>
        <v>37.681159420289852</v>
      </c>
      <c r="K8" s="93">
        <f>100/A6*(K6-K10)</f>
        <v>15.942028985507246</v>
      </c>
      <c r="L8" s="93">
        <f>100/A6*(L6-L10)</f>
        <v>18.840579710144926</v>
      </c>
      <c r="M8" s="215"/>
    </row>
    <row r="9" spans="1:13" ht="19.5" customHeight="1" x14ac:dyDescent="0.3">
      <c r="A9" s="381" t="s">
        <v>195</v>
      </c>
      <c r="B9" s="381"/>
      <c r="C9" s="381"/>
      <c r="D9" s="381"/>
      <c r="E9" s="381"/>
      <c r="F9" s="381"/>
      <c r="G9" s="381"/>
      <c r="H9" s="381"/>
      <c r="I9" s="381"/>
      <c r="J9" s="381"/>
      <c r="K9" s="381"/>
      <c r="L9" s="381"/>
      <c r="M9" s="80"/>
    </row>
    <row r="10" spans="1:13" s="58" customFormat="1" ht="36" customHeight="1" x14ac:dyDescent="0.25">
      <c r="A10" s="88">
        <f>SUM(B10:L10)</f>
        <v>20</v>
      </c>
      <c r="B10" s="21">
        <v>0</v>
      </c>
      <c r="C10" s="21">
        <v>0</v>
      </c>
      <c r="D10" s="21">
        <v>0</v>
      </c>
      <c r="E10" s="21">
        <v>0</v>
      </c>
      <c r="F10" s="21"/>
      <c r="G10" s="21">
        <v>0</v>
      </c>
      <c r="H10" s="21">
        <v>9</v>
      </c>
      <c r="I10" s="21"/>
      <c r="J10" s="21">
        <v>2</v>
      </c>
      <c r="K10" s="21">
        <v>2</v>
      </c>
      <c r="L10" s="21">
        <v>7</v>
      </c>
    </row>
    <row r="11" spans="1:13" ht="19.5" customHeight="1" x14ac:dyDescent="0.25">
      <c r="A11" s="380" t="s">
        <v>189</v>
      </c>
      <c r="B11" s="380"/>
      <c r="C11" s="380"/>
      <c r="D11" s="380"/>
      <c r="E11" s="380"/>
      <c r="F11" s="380"/>
      <c r="G11" s="380"/>
      <c r="H11" s="380"/>
      <c r="I11" s="380"/>
      <c r="J11" s="380"/>
      <c r="K11" s="380"/>
      <c r="L11" s="380"/>
    </row>
    <row r="12" spans="1:13" s="69" customFormat="1" ht="36" customHeight="1" x14ac:dyDescent="0.3">
      <c r="A12" s="34">
        <f>SUM(B12:L12)</f>
        <v>19</v>
      </c>
      <c r="B12" s="132">
        <v>0</v>
      </c>
      <c r="C12" s="132">
        <v>0</v>
      </c>
      <c r="D12" s="132">
        <v>0</v>
      </c>
      <c r="E12" s="132">
        <v>0</v>
      </c>
      <c r="F12" s="132"/>
      <c r="G12" s="132">
        <v>0</v>
      </c>
      <c r="H12" s="132">
        <v>1</v>
      </c>
      <c r="I12" s="132">
        <v>1</v>
      </c>
      <c r="J12" s="132">
        <v>9</v>
      </c>
      <c r="K12" s="132">
        <v>6</v>
      </c>
      <c r="L12" s="132">
        <v>2</v>
      </c>
    </row>
    <row r="13" spans="1:13" s="69" customFormat="1" ht="18.75" x14ac:dyDescent="0.3"/>
    <row r="14" spans="1:13" s="69" customFormat="1" ht="18.75" x14ac:dyDescent="0.3"/>
    <row r="15" spans="1:13" s="69" customFormat="1" ht="18.75" x14ac:dyDescent="0.3"/>
    <row r="16" spans="1:13" s="69" customFormat="1" ht="18.75" x14ac:dyDescent="0.3"/>
    <row r="17" s="69" customFormat="1" ht="18.75" x14ac:dyDescent="0.3"/>
    <row r="18" s="69" customFormat="1" ht="18.75" x14ac:dyDescent="0.3"/>
    <row r="19" s="69" customFormat="1" ht="18.75" x14ac:dyDescent="0.3"/>
    <row r="20" s="69" customFormat="1" ht="18.75" x14ac:dyDescent="0.3"/>
    <row r="21" s="69" customFormat="1" ht="18.75" x14ac:dyDescent="0.3"/>
    <row r="22" s="69" customFormat="1" ht="18.75" x14ac:dyDescent="0.3"/>
    <row r="23" s="69" customFormat="1" ht="18.75" x14ac:dyDescent="0.3"/>
    <row r="24" s="69" customFormat="1" ht="18.75" x14ac:dyDescent="0.3"/>
    <row r="25" s="69" customFormat="1" ht="18.75" x14ac:dyDescent="0.3"/>
    <row r="26" s="69" customFormat="1" ht="18.75" x14ac:dyDescent="0.3"/>
    <row r="27" s="69" customFormat="1" ht="18.75" x14ac:dyDescent="0.3"/>
    <row r="28" s="69" customFormat="1" ht="18.75" x14ac:dyDescent="0.3"/>
    <row r="29" s="69" customFormat="1" ht="18.75" x14ac:dyDescent="0.3"/>
    <row r="30" s="69" customFormat="1" ht="18.75" x14ac:dyDescent="0.3"/>
    <row r="31" s="69" customFormat="1" ht="18.75" x14ac:dyDescent="0.3"/>
    <row r="32" s="69" customFormat="1" ht="18.75" x14ac:dyDescent="0.3"/>
    <row r="33" s="69" customFormat="1" ht="18.75" x14ac:dyDescent="0.3"/>
    <row r="34" s="69" customFormat="1" ht="18.75" x14ac:dyDescent="0.3"/>
    <row r="35" s="69" customFormat="1" ht="18.75" x14ac:dyDescent="0.3"/>
    <row r="36" s="69" customFormat="1" ht="18.75" x14ac:dyDescent="0.3"/>
    <row r="37" s="69" customFormat="1" ht="18.75" x14ac:dyDescent="0.3"/>
    <row r="38" s="69" customFormat="1" ht="18.75" x14ac:dyDescent="0.3"/>
    <row r="39" s="69" customFormat="1" ht="18.75" x14ac:dyDescent="0.3"/>
    <row r="40" s="69" customFormat="1" ht="18.75" x14ac:dyDescent="0.3"/>
    <row r="41" s="69" customFormat="1" ht="18.75" x14ac:dyDescent="0.3"/>
    <row r="42" s="69" customFormat="1" ht="18.75" x14ac:dyDescent="0.3"/>
    <row r="43" s="69" customFormat="1" ht="18.75" x14ac:dyDescent="0.3"/>
    <row r="44" s="69" customFormat="1" ht="18.75" x14ac:dyDescent="0.3"/>
    <row r="45" s="69" customFormat="1" ht="18.75" x14ac:dyDescent="0.3"/>
    <row r="46" s="69" customFormat="1" ht="18.75" x14ac:dyDescent="0.3"/>
    <row r="47" s="69" customFormat="1" ht="18.75" x14ac:dyDescent="0.3"/>
    <row r="48" s="69" customFormat="1" ht="18.75" x14ac:dyDescent="0.3"/>
    <row r="49" s="69" customFormat="1" ht="18.75" x14ac:dyDescent="0.3"/>
    <row r="50" s="69" customFormat="1" ht="18.75" x14ac:dyDescent="0.3"/>
    <row r="51" s="69" customFormat="1" ht="18.75" x14ac:dyDescent="0.3"/>
    <row r="52" s="69" customFormat="1" ht="18.75" x14ac:dyDescent="0.3"/>
    <row r="53" s="69" customFormat="1" ht="18.75" x14ac:dyDescent="0.3"/>
    <row r="54" s="70" customFormat="1" x14ac:dyDescent="0.25"/>
    <row r="55" s="70" customFormat="1" x14ac:dyDescent="0.25"/>
    <row r="56" s="70" customFormat="1" x14ac:dyDescent="0.25"/>
    <row r="57" s="70" customFormat="1" x14ac:dyDescent="0.25"/>
    <row r="58" s="70" customFormat="1" x14ac:dyDescent="0.25"/>
    <row r="59" s="70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7" zoomScale="90" zoomScaleNormal="100" zoomScaleSheetLayoutView="90" workbookViewId="0">
      <selection activeCell="E34" sqref="E34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56" t="s">
        <v>42</v>
      </c>
      <c r="B1" s="356"/>
      <c r="C1" s="356"/>
    </row>
    <row r="2" spans="1:4" ht="18.75" customHeight="1" x14ac:dyDescent="0.25">
      <c r="A2" s="157" t="s">
        <v>1</v>
      </c>
      <c r="B2" s="157" t="s">
        <v>2</v>
      </c>
      <c r="C2" s="157" t="s">
        <v>44</v>
      </c>
    </row>
    <row r="3" spans="1:4" ht="18.75" customHeight="1" x14ac:dyDescent="0.25">
      <c r="A3" s="27" t="s">
        <v>182</v>
      </c>
      <c r="B3" s="88">
        <v>50</v>
      </c>
      <c r="C3" s="82">
        <f>SUM(B6:B14)</f>
        <v>50</v>
      </c>
      <c r="D3" s="95">
        <f>SUM(B6:B14)-B4</f>
        <v>39</v>
      </c>
    </row>
    <row r="4" spans="1:4" ht="55.5" customHeight="1" x14ac:dyDescent="0.25">
      <c r="A4" s="84" t="s">
        <v>197</v>
      </c>
      <c r="B4" s="54">
        <v>11</v>
      </c>
      <c r="C4" s="81"/>
      <c r="D4" s="95"/>
    </row>
    <row r="5" spans="1:4" ht="18.75" x14ac:dyDescent="0.25">
      <c r="A5" s="160" t="s">
        <v>0</v>
      </c>
      <c r="B5" s="74"/>
      <c r="C5" s="75"/>
    </row>
    <row r="6" spans="1:4" ht="18.75" x14ac:dyDescent="0.25">
      <c r="A6" s="28" t="s">
        <v>187</v>
      </c>
      <c r="B6" s="21">
        <v>28</v>
      </c>
      <c r="C6" s="30">
        <f>100/B3*B6</f>
        <v>56</v>
      </c>
    </row>
    <row r="7" spans="1:4" ht="18.75" customHeight="1" x14ac:dyDescent="0.25">
      <c r="A7" s="28" t="s">
        <v>19</v>
      </c>
      <c r="B7" s="21">
        <v>0</v>
      </c>
      <c r="C7" s="30">
        <f>100/B3*B7</f>
        <v>0</v>
      </c>
    </row>
    <row r="8" spans="1:4" ht="18.75" customHeight="1" x14ac:dyDescent="0.25">
      <c r="A8" s="28" t="s">
        <v>186</v>
      </c>
      <c r="B8" s="21">
        <v>0</v>
      </c>
      <c r="C8" s="30">
        <f>100/B3*B8</f>
        <v>0</v>
      </c>
    </row>
    <row r="9" spans="1:4" ht="18.75" customHeight="1" x14ac:dyDescent="0.25">
      <c r="A9" s="28" t="s">
        <v>20</v>
      </c>
      <c r="B9" s="21">
        <v>15</v>
      </c>
      <c r="C9" s="30">
        <f>100/B3*B9</f>
        <v>30</v>
      </c>
    </row>
    <row r="10" spans="1:4" ht="18.75" customHeight="1" x14ac:dyDescent="0.25">
      <c r="A10" s="28" t="s">
        <v>21</v>
      </c>
      <c r="B10" s="21">
        <v>1</v>
      </c>
      <c r="C10" s="30">
        <f>100/B3*B10</f>
        <v>2</v>
      </c>
    </row>
    <row r="11" spans="1:4" ht="18.75" customHeight="1" x14ac:dyDescent="0.25">
      <c r="A11" s="28" t="s">
        <v>22</v>
      </c>
      <c r="B11" s="21">
        <v>4</v>
      </c>
      <c r="C11" s="30">
        <f>100/B3*B11</f>
        <v>8</v>
      </c>
    </row>
    <row r="12" spans="1:4" ht="18.75" customHeight="1" x14ac:dyDescent="0.25">
      <c r="A12" s="28" t="s">
        <v>23</v>
      </c>
      <c r="B12" s="21">
        <v>0</v>
      </c>
      <c r="C12" s="30">
        <f>100/B3*B12</f>
        <v>0</v>
      </c>
    </row>
    <row r="13" spans="1:4" ht="18.75" customHeight="1" x14ac:dyDescent="0.25">
      <c r="A13" s="28" t="s">
        <v>24</v>
      </c>
      <c r="B13" s="21">
        <v>0</v>
      </c>
      <c r="C13" s="30">
        <f>100/B3*B13</f>
        <v>0</v>
      </c>
    </row>
    <row r="14" spans="1:4" ht="18.75" customHeight="1" x14ac:dyDescent="0.25">
      <c r="A14" s="29" t="s">
        <v>256</v>
      </c>
      <c r="B14" s="21">
        <v>2</v>
      </c>
      <c r="C14" s="30">
        <f>100/B3*B14</f>
        <v>4</v>
      </c>
    </row>
    <row r="15" spans="1:4" ht="18.75" x14ac:dyDescent="0.25">
      <c r="A15" s="160" t="s">
        <v>25</v>
      </c>
      <c r="B15" s="76">
        <f>SUM(B16,B18,B19,B20)</f>
        <v>39</v>
      </c>
      <c r="C15" s="77" t="str">
        <f>IF(B15=D3,"ПРАВИЛЬНО","НЕПРАВИЛЬНО")</f>
        <v>ПРАВИЛЬНО</v>
      </c>
    </row>
    <row r="16" spans="1:4" ht="18.75" customHeight="1" x14ac:dyDescent="0.25">
      <c r="A16" s="28" t="s">
        <v>244</v>
      </c>
      <c r="B16" s="35">
        <v>22</v>
      </c>
      <c r="C16" s="30">
        <f>100/D3*B16</f>
        <v>56.410256410256416</v>
      </c>
    </row>
    <row r="17" spans="1:3" ht="56.25" customHeight="1" x14ac:dyDescent="0.25">
      <c r="A17" s="32" t="s">
        <v>194</v>
      </c>
      <c r="B17" s="36">
        <v>20</v>
      </c>
      <c r="C17" s="30">
        <f>100/D3*B17</f>
        <v>51.282051282051285</v>
      </c>
    </row>
    <row r="18" spans="1:3" ht="18.75" customHeight="1" x14ac:dyDescent="0.25">
      <c r="A18" s="28" t="s">
        <v>26</v>
      </c>
      <c r="B18" s="36">
        <v>3</v>
      </c>
      <c r="C18" s="30">
        <f>100/D3*B18</f>
        <v>7.6923076923076934</v>
      </c>
    </row>
    <row r="19" spans="1:3" ht="18.75" customHeight="1" x14ac:dyDescent="0.25">
      <c r="A19" s="28" t="s">
        <v>27</v>
      </c>
      <c r="B19" s="36">
        <v>14</v>
      </c>
      <c r="C19" s="30">
        <f>100/D3*B19</f>
        <v>35.897435897435898</v>
      </c>
    </row>
    <row r="20" spans="1:3" ht="18.75" customHeight="1" x14ac:dyDescent="0.25">
      <c r="A20" s="28" t="s">
        <v>28</v>
      </c>
      <c r="B20" s="36">
        <v>0</v>
      </c>
      <c r="C20" s="30">
        <f>100/D3*B20</f>
        <v>0</v>
      </c>
    </row>
    <row r="21" spans="1:3" ht="18.75" x14ac:dyDescent="0.25">
      <c r="A21" s="160" t="s">
        <v>29</v>
      </c>
      <c r="B21" s="76">
        <f>SUM(B22:B25)</f>
        <v>50</v>
      </c>
      <c r="C21" s="77" t="str">
        <f>IF(B21=B3,"ПРАВИЛЬНО","НЕПРАВИЛЬНО")</f>
        <v>ПРАВИЛЬНО</v>
      </c>
    </row>
    <row r="22" spans="1:3" ht="18.75" customHeight="1" x14ac:dyDescent="0.25">
      <c r="A22" s="31" t="s">
        <v>30</v>
      </c>
      <c r="B22" s="35">
        <v>0</v>
      </c>
      <c r="C22" s="30">
        <f>100/B3*B22</f>
        <v>0</v>
      </c>
    </row>
    <row r="23" spans="1:3" ht="18.75" x14ac:dyDescent="0.25">
      <c r="A23" s="28" t="s">
        <v>31</v>
      </c>
      <c r="B23" s="36">
        <v>14</v>
      </c>
      <c r="C23" s="30">
        <f>100/B3*B23</f>
        <v>28</v>
      </c>
    </row>
    <row r="24" spans="1:3" ht="18.75" x14ac:dyDescent="0.25">
      <c r="A24" s="28" t="s">
        <v>32</v>
      </c>
      <c r="B24" s="36">
        <v>9</v>
      </c>
      <c r="C24" s="30">
        <f>100/B3*B24</f>
        <v>18</v>
      </c>
    </row>
    <row r="25" spans="1:3" ht="18.75" customHeight="1" x14ac:dyDescent="0.25">
      <c r="A25" s="28" t="s">
        <v>33</v>
      </c>
      <c r="B25" s="36">
        <v>27</v>
      </c>
      <c r="C25" s="30">
        <f>100/B3*B25</f>
        <v>54</v>
      </c>
    </row>
    <row r="26" spans="1:3" ht="18.75" x14ac:dyDescent="0.25">
      <c r="A26" s="160" t="s">
        <v>122</v>
      </c>
      <c r="B26" s="76">
        <f>SUM(B27:B30)</f>
        <v>39</v>
      </c>
      <c r="C26" s="77" t="str">
        <f>IF(B26=D3,"ПРАВИЛЬНО","НЕПРАВИЛЬНО")</f>
        <v>ПРАВИЛЬНО</v>
      </c>
    </row>
    <row r="27" spans="1:3" ht="18.75" customHeight="1" x14ac:dyDescent="0.25">
      <c r="A27" s="33" t="s">
        <v>40</v>
      </c>
      <c r="B27" s="36">
        <v>8</v>
      </c>
      <c r="C27" s="30">
        <f>100/D3*B27</f>
        <v>20.512820512820515</v>
      </c>
    </row>
    <row r="28" spans="1:3" ht="18.75" customHeight="1" x14ac:dyDescent="0.25">
      <c r="A28" s="33" t="s">
        <v>34</v>
      </c>
      <c r="B28" s="36">
        <v>6</v>
      </c>
      <c r="C28" s="30">
        <f>100/D3*B28</f>
        <v>15.384615384615387</v>
      </c>
    </row>
    <row r="29" spans="1:3" ht="18.75" customHeight="1" x14ac:dyDescent="0.25">
      <c r="A29" s="33" t="s">
        <v>35</v>
      </c>
      <c r="B29" s="36">
        <v>4</v>
      </c>
      <c r="C29" s="30">
        <f>100/D3*B29</f>
        <v>10.256410256410257</v>
      </c>
    </row>
    <row r="30" spans="1:3" ht="18.75" customHeight="1" x14ac:dyDescent="0.25">
      <c r="A30" s="33" t="s">
        <v>36</v>
      </c>
      <c r="B30" s="36">
        <v>21</v>
      </c>
      <c r="C30" s="30">
        <f>100/D3*B30</f>
        <v>53.846153846153854</v>
      </c>
    </row>
    <row r="31" spans="1:3" ht="18.75" x14ac:dyDescent="0.25">
      <c r="A31" s="78" t="s">
        <v>123</v>
      </c>
      <c r="B31" s="76">
        <f>SUM(B32:B35)</f>
        <v>39</v>
      </c>
      <c r="C31" s="77" t="str">
        <f>IF(B31=D3,"ПРАВИЛЬНО","НЕПРАВИЛЬНО")</f>
        <v>ПРАВИЛЬНО</v>
      </c>
    </row>
    <row r="32" spans="1:3" ht="18.75" customHeight="1" x14ac:dyDescent="0.25">
      <c r="A32" s="28" t="s">
        <v>40</v>
      </c>
      <c r="B32" s="36">
        <v>13</v>
      </c>
      <c r="C32" s="30">
        <f>100/D3*B32</f>
        <v>33.333333333333336</v>
      </c>
    </row>
    <row r="33" spans="1:3" ht="18.75" customHeight="1" x14ac:dyDescent="0.25">
      <c r="A33" s="28" t="s">
        <v>34</v>
      </c>
      <c r="B33" s="36">
        <v>8</v>
      </c>
      <c r="C33" s="30">
        <f>100/D3*B33</f>
        <v>20.512820512820515</v>
      </c>
    </row>
    <row r="34" spans="1:3" ht="18.75" customHeight="1" x14ac:dyDescent="0.25">
      <c r="A34" s="28" t="s">
        <v>35</v>
      </c>
      <c r="B34" s="36">
        <v>8</v>
      </c>
      <c r="C34" s="30">
        <f>100/D3*B34</f>
        <v>20.512820512820515</v>
      </c>
    </row>
    <row r="35" spans="1:3" ht="18.75" customHeight="1" x14ac:dyDescent="0.25">
      <c r="A35" s="28" t="s">
        <v>36</v>
      </c>
      <c r="B35" s="36">
        <v>10</v>
      </c>
      <c r="C35" s="30">
        <f>100/D3*B35</f>
        <v>25.641025641025642</v>
      </c>
    </row>
    <row r="36" spans="1:3" ht="18.75" x14ac:dyDescent="0.25">
      <c r="A36" s="160" t="s">
        <v>37</v>
      </c>
      <c r="B36" s="76">
        <f>SUM(B37:B38)</f>
        <v>39</v>
      </c>
      <c r="C36" s="77" t="str">
        <f>IF(B36=D3,"ПРАВИЛЬНО","НЕПРАВИЛЬНО")</f>
        <v>ПРАВИЛЬНО</v>
      </c>
    </row>
    <row r="37" spans="1:3" ht="18.75" customHeight="1" x14ac:dyDescent="0.25">
      <c r="A37" s="28" t="s">
        <v>38</v>
      </c>
      <c r="B37" s="36">
        <v>28</v>
      </c>
      <c r="C37" s="30">
        <f>100/D3*B37</f>
        <v>71.794871794871796</v>
      </c>
    </row>
    <row r="38" spans="1:3" ht="18.75" customHeight="1" x14ac:dyDescent="0.25">
      <c r="A38" s="28" t="s">
        <v>39</v>
      </c>
      <c r="B38" s="36">
        <v>11</v>
      </c>
      <c r="C38" s="30">
        <f>100/D3*B38</f>
        <v>28.205128205128208</v>
      </c>
    </row>
    <row r="39" spans="1:3" ht="18.75" x14ac:dyDescent="0.3">
      <c r="A39" s="22"/>
      <c r="B39" s="24"/>
      <c r="C39" s="25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BreakPreview" zoomScale="80" zoomScaleNormal="100" zoomScaleSheetLayoutView="80" workbookViewId="0">
      <selection activeCell="C6" sqref="C6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401" t="s">
        <v>124</v>
      </c>
      <c r="B1" s="401"/>
      <c r="C1" s="401"/>
      <c r="D1" s="401"/>
      <c r="E1" s="401"/>
      <c r="F1" s="401"/>
    </row>
    <row r="2" spans="1:6" ht="102" customHeight="1" x14ac:dyDescent="0.25">
      <c r="A2" s="154" t="s">
        <v>125</v>
      </c>
      <c r="B2" s="154" t="s">
        <v>126</v>
      </c>
      <c r="C2" s="154" t="s">
        <v>254</v>
      </c>
      <c r="D2" s="154" t="s">
        <v>125</v>
      </c>
      <c r="E2" s="154" t="s">
        <v>126</v>
      </c>
      <c r="F2" s="154" t="s">
        <v>255</v>
      </c>
    </row>
    <row r="3" spans="1:6" ht="37.5" x14ac:dyDescent="0.25">
      <c r="A3" s="66" t="s">
        <v>127</v>
      </c>
      <c r="B3" s="34">
        <v>15</v>
      </c>
      <c r="C3" s="88"/>
      <c r="D3" s="66" t="s">
        <v>128</v>
      </c>
      <c r="E3" s="34">
        <v>1</v>
      </c>
      <c r="F3" s="88"/>
    </row>
    <row r="4" spans="1:6" ht="93.75" x14ac:dyDescent="0.25">
      <c r="A4" s="259" t="s">
        <v>717</v>
      </c>
      <c r="B4" s="21">
        <v>11</v>
      </c>
      <c r="C4" s="87" t="s">
        <v>718</v>
      </c>
      <c r="D4" s="296" t="s">
        <v>721</v>
      </c>
      <c r="E4" s="21">
        <v>1</v>
      </c>
      <c r="F4" s="64" t="s">
        <v>722</v>
      </c>
    </row>
    <row r="5" spans="1:6" ht="37.5" x14ac:dyDescent="0.25">
      <c r="A5" s="67" t="s">
        <v>719</v>
      </c>
      <c r="B5" s="21">
        <v>1</v>
      </c>
      <c r="C5" s="87" t="s">
        <v>720</v>
      </c>
      <c r="D5" s="67"/>
      <c r="E5" s="21"/>
      <c r="F5" s="64"/>
    </row>
    <row r="6" spans="1:6" ht="56.25" x14ac:dyDescent="0.25">
      <c r="A6" s="67" t="s">
        <v>723</v>
      </c>
      <c r="B6" s="21">
        <v>1</v>
      </c>
      <c r="C6" s="87" t="s">
        <v>724</v>
      </c>
      <c r="D6" s="67"/>
      <c r="E6" s="21"/>
      <c r="F6" s="64"/>
    </row>
    <row r="7" spans="1:6" ht="75" x14ac:dyDescent="0.25">
      <c r="A7" s="67" t="s">
        <v>725</v>
      </c>
      <c r="B7" s="21">
        <v>1</v>
      </c>
      <c r="C7" s="87" t="s">
        <v>726</v>
      </c>
      <c r="D7" s="67"/>
      <c r="E7" s="21"/>
      <c r="F7" s="64"/>
    </row>
    <row r="8" spans="1:6" ht="75" x14ac:dyDescent="0.25">
      <c r="A8" s="67" t="s">
        <v>715</v>
      </c>
      <c r="B8" s="21">
        <v>1</v>
      </c>
      <c r="C8" s="87" t="s">
        <v>716</v>
      </c>
      <c r="D8" s="67"/>
      <c r="E8" s="21"/>
      <c r="F8" s="64"/>
    </row>
    <row r="9" spans="1:6" ht="18.75" x14ac:dyDescent="0.25">
      <c r="A9" s="67"/>
      <c r="B9" s="21"/>
      <c r="C9" s="87"/>
      <c r="D9" s="67"/>
      <c r="E9" s="21"/>
      <c r="F9" s="64"/>
    </row>
    <row r="10" spans="1:6" ht="18.75" x14ac:dyDescent="0.25">
      <c r="A10" s="67"/>
      <c r="B10" s="21"/>
      <c r="C10" s="64"/>
      <c r="D10" s="67"/>
      <c r="E10" s="21"/>
      <c r="F10" s="64"/>
    </row>
    <row r="11" spans="1:6" ht="18.75" x14ac:dyDescent="0.25">
      <c r="A11" s="67"/>
      <c r="B11" s="21"/>
      <c r="C11" s="64"/>
      <c r="D11" s="67"/>
      <c r="E11" s="21"/>
      <c r="F11" s="64"/>
    </row>
    <row r="12" spans="1:6" ht="42" customHeight="1" x14ac:dyDescent="0.25">
      <c r="A12" s="402" t="s">
        <v>270</v>
      </c>
      <c r="B12" s="403"/>
      <c r="C12" s="403"/>
      <c r="D12" s="403"/>
      <c r="E12" s="403"/>
      <c r="F12" s="404"/>
    </row>
    <row r="13" spans="1:6" ht="37.5" customHeight="1" x14ac:dyDescent="0.25">
      <c r="A13" s="405" t="s">
        <v>267</v>
      </c>
      <c r="B13" s="406"/>
      <c r="C13" s="407"/>
      <c r="D13" s="224" t="s">
        <v>268</v>
      </c>
      <c r="E13" s="396" t="s">
        <v>269</v>
      </c>
      <c r="F13" s="397"/>
    </row>
    <row r="14" spans="1:6" ht="18.75" x14ac:dyDescent="0.25">
      <c r="A14" s="408" t="s">
        <v>474</v>
      </c>
      <c r="B14" s="409"/>
      <c r="C14" s="410"/>
      <c r="D14" s="67">
        <v>1</v>
      </c>
      <c r="E14" s="398" t="s">
        <v>476</v>
      </c>
      <c r="F14" s="399"/>
    </row>
    <row r="15" spans="1:6" ht="18.75" x14ac:dyDescent="0.25">
      <c r="A15" s="408" t="s">
        <v>475</v>
      </c>
      <c r="B15" s="409"/>
      <c r="C15" s="410"/>
      <c r="D15" s="67">
        <v>1</v>
      </c>
      <c r="E15" s="398" t="s">
        <v>477</v>
      </c>
      <c r="F15" s="399"/>
    </row>
    <row r="16" spans="1:6" ht="18.75" x14ac:dyDescent="0.25">
      <c r="A16" s="393"/>
      <c r="B16" s="394"/>
      <c r="C16" s="395"/>
      <c r="D16" s="67"/>
      <c r="E16" s="400"/>
      <c r="F16" s="399"/>
    </row>
    <row r="17" spans="1:6" ht="18.75" x14ac:dyDescent="0.25">
      <c r="A17" s="393"/>
      <c r="B17" s="394"/>
      <c r="C17" s="395"/>
      <c r="D17" s="67"/>
      <c r="E17" s="400"/>
      <c r="F17" s="399"/>
    </row>
    <row r="18" spans="1:6" ht="18.75" x14ac:dyDescent="0.25">
      <c r="A18" s="393"/>
      <c r="B18" s="394"/>
      <c r="C18" s="395"/>
      <c r="D18" s="67"/>
      <c r="E18" s="400"/>
      <c r="F18" s="399"/>
    </row>
  </sheetData>
  <sheetProtection sort="0" autoFilter="0" pivotTables="0"/>
  <mergeCells count="14">
    <mergeCell ref="A1:F1"/>
    <mergeCell ref="A12:F12"/>
    <mergeCell ref="A13:C13"/>
    <mergeCell ref="A14:C14"/>
    <mergeCell ref="A15:C15"/>
    <mergeCell ref="A16:C16"/>
    <mergeCell ref="A17:C17"/>
    <mergeCell ref="A18:C18"/>
    <mergeCell ref="E13:F13"/>
    <mergeCell ref="E14:F14"/>
    <mergeCell ref="E15:F15"/>
    <mergeCell ref="E16:F16"/>
    <mergeCell ref="E17:F17"/>
    <mergeCell ref="E18:F18"/>
  </mergeCells>
  <hyperlinks>
    <hyperlink ref="E14" r:id="rId1"/>
    <hyperlink ref="E15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topLeftCell="A10" zoomScale="60" zoomScaleNormal="60" workbookViewId="0">
      <selection activeCell="F11" sqref="F11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175">
        <v>1</v>
      </c>
      <c r="B3" s="165" t="s">
        <v>233</v>
      </c>
      <c r="C3" s="166"/>
      <c r="D3" s="166"/>
      <c r="E3" s="167"/>
      <c r="F3" s="168" t="s">
        <v>326</v>
      </c>
    </row>
    <row r="4" spans="1:6" ht="32.25" customHeight="1" x14ac:dyDescent="0.3">
      <c r="A4" s="176">
        <v>2</v>
      </c>
      <c r="B4" s="106" t="s">
        <v>206</v>
      </c>
      <c r="C4" s="102"/>
      <c r="D4" s="102"/>
      <c r="E4" s="103"/>
      <c r="F4" s="169" t="s">
        <v>327</v>
      </c>
    </row>
    <row r="5" spans="1:6" ht="88.5" customHeight="1" x14ac:dyDescent="0.3">
      <c r="A5" s="177">
        <v>4</v>
      </c>
      <c r="B5" s="107" t="s">
        <v>231</v>
      </c>
      <c r="C5" s="100"/>
      <c r="D5" s="104"/>
      <c r="E5" s="101"/>
      <c r="F5" s="170" t="s">
        <v>328</v>
      </c>
    </row>
    <row r="6" spans="1:6" ht="37.5" customHeight="1" x14ac:dyDescent="0.3">
      <c r="A6" s="177">
        <v>5</v>
      </c>
      <c r="B6" s="105" t="s">
        <v>234</v>
      </c>
      <c r="C6" s="100"/>
      <c r="D6" s="100"/>
      <c r="E6" s="101"/>
      <c r="F6" s="170" t="s">
        <v>329</v>
      </c>
    </row>
    <row r="7" spans="1:6" ht="168.75" x14ac:dyDescent="0.3">
      <c r="A7" s="177">
        <v>6</v>
      </c>
      <c r="B7" s="107" t="s">
        <v>232</v>
      </c>
      <c r="C7" s="100"/>
      <c r="D7" s="100"/>
      <c r="E7" s="101"/>
      <c r="F7" s="170" t="s">
        <v>330</v>
      </c>
    </row>
    <row r="8" spans="1:6" ht="140.25" customHeight="1" x14ac:dyDescent="0.3">
      <c r="A8" s="177">
        <v>7</v>
      </c>
      <c r="B8" s="107" t="s">
        <v>227</v>
      </c>
      <c r="C8" s="100"/>
      <c r="D8" s="100"/>
      <c r="E8" s="101"/>
      <c r="F8" s="170" t="s">
        <v>331</v>
      </c>
    </row>
    <row r="9" spans="1:6" ht="167.25" customHeight="1" x14ac:dyDescent="0.3">
      <c r="A9" s="177">
        <v>8</v>
      </c>
      <c r="B9" s="107" t="s">
        <v>228</v>
      </c>
      <c r="C9" s="100"/>
      <c r="D9" s="100"/>
      <c r="E9" s="101"/>
      <c r="F9" s="170" t="s">
        <v>332</v>
      </c>
    </row>
    <row r="10" spans="1:6" ht="300" x14ac:dyDescent="0.3">
      <c r="A10" s="177">
        <v>9</v>
      </c>
      <c r="B10" s="107" t="s">
        <v>226</v>
      </c>
      <c r="C10" s="100"/>
      <c r="D10" s="100"/>
      <c r="E10" s="101"/>
      <c r="F10" s="170" t="s">
        <v>799</v>
      </c>
    </row>
    <row r="11" spans="1:6" ht="88.5" customHeight="1" x14ac:dyDescent="0.3">
      <c r="A11" s="177">
        <v>10</v>
      </c>
      <c r="B11" s="107" t="s">
        <v>230</v>
      </c>
      <c r="C11" s="100"/>
      <c r="D11" s="100"/>
      <c r="E11" s="101"/>
      <c r="F11" s="170" t="s">
        <v>333</v>
      </c>
    </row>
    <row r="12" spans="1:6" ht="263.25" thickBot="1" x14ac:dyDescent="0.35">
      <c r="A12" s="178">
        <v>11</v>
      </c>
      <c r="B12" s="171" t="s">
        <v>229</v>
      </c>
      <c r="C12" s="172"/>
      <c r="D12" s="172"/>
      <c r="E12" s="173"/>
      <c r="F12" s="174" t="s">
        <v>334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80" zoomScaleNormal="100" zoomScaleSheetLayoutView="80" workbookViewId="0">
      <selection activeCell="A20" sqref="A20:XFD20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29" t="s">
        <v>45</v>
      </c>
      <c r="B1" s="329"/>
    </row>
    <row r="2" spans="1:2" ht="18.75" customHeight="1" x14ac:dyDescent="0.25">
      <c r="A2" s="367" t="s">
        <v>46</v>
      </c>
      <c r="B2" s="223" t="s">
        <v>47</v>
      </c>
    </row>
    <row r="3" spans="1:2" ht="57.75" customHeight="1" x14ac:dyDescent="0.25">
      <c r="A3" s="367"/>
      <c r="B3" s="156" t="s">
        <v>48</v>
      </c>
    </row>
    <row r="4" spans="1:2" ht="18.75" x14ac:dyDescent="0.25">
      <c r="A4" s="29" t="s">
        <v>72</v>
      </c>
      <c r="B4" s="21"/>
    </row>
    <row r="5" spans="1:2" ht="18.75" x14ac:dyDescent="0.25">
      <c r="A5" s="32" t="s">
        <v>76</v>
      </c>
      <c r="B5" s="23"/>
    </row>
    <row r="6" spans="1:2" ht="18.75" x14ac:dyDescent="0.25">
      <c r="A6" s="50" t="s">
        <v>183</v>
      </c>
      <c r="B6" s="71"/>
    </row>
    <row r="7" spans="1:2" ht="18.75" x14ac:dyDescent="0.25">
      <c r="A7" s="50" t="s">
        <v>73</v>
      </c>
      <c r="B7" s="71"/>
    </row>
    <row r="8" spans="1:2" ht="18.75" x14ac:dyDescent="0.25">
      <c r="A8" s="32" t="s">
        <v>190</v>
      </c>
      <c r="B8" s="23"/>
    </row>
    <row r="9" spans="1:2" ht="18.75" x14ac:dyDescent="0.25">
      <c r="A9" s="50" t="s">
        <v>77</v>
      </c>
      <c r="B9" s="90"/>
    </row>
    <row r="10" spans="1:2" ht="18.75" x14ac:dyDescent="0.25">
      <c r="A10" s="50" t="s">
        <v>75</v>
      </c>
      <c r="B10" s="71"/>
    </row>
    <row r="11" spans="1:2" ht="18.75" x14ac:dyDescent="0.25">
      <c r="A11" s="50" t="s">
        <v>79</v>
      </c>
      <c r="B11" s="71"/>
    </row>
    <row r="12" spans="1:2" ht="18.75" x14ac:dyDescent="0.25">
      <c r="A12" s="50" t="s">
        <v>80</v>
      </c>
      <c r="B12" s="71"/>
    </row>
    <row r="13" spans="1:2" ht="18.75" x14ac:dyDescent="0.25">
      <c r="A13" s="50" t="s">
        <v>184</v>
      </c>
      <c r="B13" s="71"/>
    </row>
    <row r="14" spans="1:2" ht="37.5" x14ac:dyDescent="0.25">
      <c r="A14" s="32" t="s">
        <v>185</v>
      </c>
      <c r="B14" s="71"/>
    </row>
    <row r="15" spans="1:2" ht="18.75" x14ac:dyDescent="0.25">
      <c r="A15" s="63" t="s">
        <v>74</v>
      </c>
      <c r="B15" s="90"/>
    </row>
    <row r="16" spans="1:2" ht="18.75" x14ac:dyDescent="0.25">
      <c r="A16" s="50" t="s">
        <v>78</v>
      </c>
      <c r="B16" s="71"/>
    </row>
    <row r="17" spans="1:2" ht="18.75" x14ac:dyDescent="0.25">
      <c r="A17" s="50" t="s">
        <v>225</v>
      </c>
      <c r="B17" s="71"/>
    </row>
    <row r="18" spans="1:2" ht="18.75" x14ac:dyDescent="0.25">
      <c r="A18" s="50" t="s">
        <v>260</v>
      </c>
      <c r="B18" s="71"/>
    </row>
    <row r="19" spans="1:2" ht="18.75" x14ac:dyDescent="0.25">
      <c r="A19" s="161" t="s">
        <v>81</v>
      </c>
      <c r="B19" s="72">
        <f>B18+B17+B16+B15+B14+B13+B12+B11+B10+B9+B8+B7++B6+B5+B4</f>
        <v>0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="87" zoomScaleNormal="100" zoomScaleSheetLayoutView="87" workbookViewId="0">
      <selection activeCell="F6" sqref="F6:H6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25" t="s">
        <v>275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ht="48" customHeight="1" x14ac:dyDescent="0.3">
      <c r="A2" s="415"/>
      <c r="B2" s="415"/>
      <c r="C2" s="411" t="s">
        <v>271</v>
      </c>
      <c r="D2" s="411"/>
      <c r="E2" s="411"/>
      <c r="F2" s="416" t="s">
        <v>268</v>
      </c>
      <c r="G2" s="417"/>
      <c r="H2" s="418"/>
      <c r="I2" s="416" t="s">
        <v>277</v>
      </c>
      <c r="J2" s="417"/>
      <c r="K2" s="418"/>
    </row>
    <row r="3" spans="1:11" ht="47.25" customHeight="1" x14ac:dyDescent="0.3">
      <c r="A3" s="413" t="s">
        <v>272</v>
      </c>
      <c r="B3" s="413"/>
      <c r="C3" s="412" t="s">
        <v>478</v>
      </c>
      <c r="D3" s="412"/>
      <c r="E3" s="412"/>
      <c r="F3" s="412">
        <v>17</v>
      </c>
      <c r="G3" s="412"/>
      <c r="H3" s="412"/>
      <c r="I3" s="412" t="s">
        <v>479</v>
      </c>
      <c r="J3" s="412"/>
      <c r="K3" s="412"/>
    </row>
    <row r="4" spans="1:11" ht="44.25" customHeight="1" x14ac:dyDescent="0.3">
      <c r="A4" s="413" t="s">
        <v>273</v>
      </c>
      <c r="B4" s="413"/>
      <c r="C4" s="412"/>
      <c r="D4" s="412"/>
      <c r="E4" s="412"/>
      <c r="F4" s="412"/>
      <c r="G4" s="412"/>
      <c r="H4" s="412"/>
      <c r="I4" s="412"/>
      <c r="J4" s="412"/>
      <c r="K4" s="412"/>
    </row>
    <row r="5" spans="1:11" ht="50.25" customHeight="1" x14ac:dyDescent="0.3">
      <c r="A5" s="413" t="s">
        <v>274</v>
      </c>
      <c r="B5" s="413"/>
      <c r="C5" s="412" t="s">
        <v>497</v>
      </c>
      <c r="D5" s="412"/>
      <c r="E5" s="412"/>
      <c r="F5" s="412">
        <v>61</v>
      </c>
      <c r="G5" s="412"/>
      <c r="H5" s="412"/>
      <c r="I5" s="412" t="s">
        <v>498</v>
      </c>
      <c r="J5" s="412"/>
      <c r="K5" s="412"/>
    </row>
    <row r="6" spans="1:11" ht="51" customHeight="1" x14ac:dyDescent="0.3">
      <c r="A6" s="414" t="s">
        <v>276</v>
      </c>
      <c r="B6" s="414"/>
      <c r="C6" s="412"/>
      <c r="D6" s="412"/>
      <c r="E6" s="412"/>
      <c r="F6" s="412"/>
      <c r="G6" s="412"/>
      <c r="H6" s="412"/>
      <c r="I6" s="412"/>
      <c r="J6" s="412"/>
      <c r="K6" s="412"/>
    </row>
  </sheetData>
  <mergeCells count="20">
    <mergeCell ref="F2:H2"/>
    <mergeCell ref="I2:K2"/>
    <mergeCell ref="F3:H3"/>
    <mergeCell ref="F4:H4"/>
    <mergeCell ref="F5:H5"/>
    <mergeCell ref="F6:H6"/>
    <mergeCell ref="I3:K3"/>
    <mergeCell ref="I4:K4"/>
    <mergeCell ref="I5:K5"/>
    <mergeCell ref="I6:K6"/>
    <mergeCell ref="A3:B3"/>
    <mergeCell ref="A4:B4"/>
    <mergeCell ref="A5:B5"/>
    <mergeCell ref="A6:B6"/>
    <mergeCell ref="A2:B2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10" zoomScale="90" zoomScaleNormal="100" zoomScaleSheetLayoutView="90" workbookViewId="0">
      <selection activeCell="C14" sqref="C14:C15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56" t="s">
        <v>82</v>
      </c>
      <c r="B1" s="356"/>
      <c r="C1" s="356"/>
      <c r="D1" s="356"/>
      <c r="E1" s="356"/>
      <c r="F1" s="356"/>
      <c r="G1" s="356"/>
      <c r="H1" s="356"/>
    </row>
    <row r="2" spans="1:9" s="4" customFormat="1" ht="18.75" x14ac:dyDescent="0.3">
      <c r="A2" s="38" t="s">
        <v>68</v>
      </c>
      <c r="B2" s="38"/>
      <c r="C2" s="38"/>
      <c r="D2" s="38"/>
      <c r="E2" s="38"/>
      <c r="F2" s="38"/>
      <c r="G2" s="38"/>
      <c r="H2" s="38"/>
    </row>
    <row r="3" spans="1:9" s="1" customFormat="1" ht="21" customHeight="1" x14ac:dyDescent="0.3">
      <c r="A3" s="357" t="s">
        <v>56</v>
      </c>
      <c r="B3" s="360" t="s">
        <v>71</v>
      </c>
      <c r="C3" s="363" t="s">
        <v>176</v>
      </c>
      <c r="D3" s="364"/>
      <c r="E3" s="363" t="s">
        <v>192</v>
      </c>
      <c r="F3" s="364"/>
      <c r="G3" s="367" t="s">
        <v>0</v>
      </c>
      <c r="H3" s="367"/>
    </row>
    <row r="4" spans="1:9" s="1" customFormat="1" ht="54" customHeight="1" x14ac:dyDescent="0.3">
      <c r="A4" s="358"/>
      <c r="B4" s="361"/>
      <c r="C4" s="365"/>
      <c r="D4" s="366"/>
      <c r="E4" s="365"/>
      <c r="F4" s="362"/>
      <c r="G4" s="367" t="s">
        <v>177</v>
      </c>
      <c r="H4" s="367" t="s">
        <v>193</v>
      </c>
    </row>
    <row r="5" spans="1:9" s="1" customFormat="1" ht="18.75" hidden="1" customHeight="1" x14ac:dyDescent="0.3">
      <c r="A5" s="358"/>
      <c r="B5" s="361"/>
      <c r="C5" s="39"/>
      <c r="D5" s="39"/>
      <c r="E5" s="39"/>
      <c r="F5" s="40"/>
      <c r="G5" s="367"/>
      <c r="H5" s="367"/>
    </row>
    <row r="6" spans="1:9" s="1" customFormat="1" ht="21.75" customHeight="1" x14ac:dyDescent="0.3">
      <c r="A6" s="359"/>
      <c r="B6" s="362"/>
      <c r="C6" s="157" t="s">
        <v>53</v>
      </c>
      <c r="D6" s="157" t="s">
        <v>83</v>
      </c>
      <c r="E6" s="157" t="s">
        <v>53</v>
      </c>
      <c r="F6" s="160" t="s">
        <v>83</v>
      </c>
      <c r="G6" s="367"/>
      <c r="H6" s="367"/>
    </row>
    <row r="7" spans="1:9" s="1" customFormat="1" ht="39" customHeight="1" x14ac:dyDescent="0.3">
      <c r="A7" s="41">
        <v>1</v>
      </c>
      <c r="B7" s="42" t="s">
        <v>54</v>
      </c>
      <c r="C7" s="158">
        <v>17</v>
      </c>
      <c r="D7" s="158">
        <v>18</v>
      </c>
      <c r="E7" s="158">
        <v>341</v>
      </c>
      <c r="F7" s="158">
        <v>352</v>
      </c>
      <c r="G7" s="158">
        <v>0</v>
      </c>
      <c r="H7" s="158">
        <v>0</v>
      </c>
    </row>
    <row r="8" spans="1:9" s="1" customFormat="1" ht="39" customHeight="1" x14ac:dyDescent="0.3">
      <c r="A8" s="41">
        <v>2</v>
      </c>
      <c r="B8" s="42" t="s">
        <v>55</v>
      </c>
      <c r="C8" s="158">
        <v>0</v>
      </c>
      <c r="D8" s="158">
        <v>0</v>
      </c>
      <c r="E8" s="158">
        <v>0</v>
      </c>
      <c r="F8" s="158">
        <v>0</v>
      </c>
      <c r="G8" s="158">
        <v>0</v>
      </c>
      <c r="H8" s="158">
        <v>0</v>
      </c>
    </row>
    <row r="9" spans="1:9" s="1" customFormat="1" ht="19.5" customHeight="1" x14ac:dyDescent="0.3">
      <c r="A9" s="344">
        <v>3</v>
      </c>
      <c r="B9" s="85" t="s">
        <v>63</v>
      </c>
      <c r="C9" s="346">
        <v>2</v>
      </c>
      <c r="D9" s="346">
        <v>2</v>
      </c>
      <c r="E9" s="348">
        <v>62</v>
      </c>
      <c r="F9" s="349"/>
      <c r="G9" s="346">
        <v>0</v>
      </c>
      <c r="H9" s="83">
        <v>0</v>
      </c>
    </row>
    <row r="10" spans="1:9" s="1" customFormat="1" ht="18.75" customHeight="1" x14ac:dyDescent="0.3">
      <c r="A10" s="345"/>
      <c r="B10" s="85" t="s">
        <v>85</v>
      </c>
      <c r="C10" s="347"/>
      <c r="D10" s="347"/>
      <c r="E10" s="158">
        <v>28</v>
      </c>
      <c r="F10" s="158">
        <v>31</v>
      </c>
      <c r="G10" s="347"/>
      <c r="H10" s="158">
        <v>0</v>
      </c>
    </row>
    <row r="11" spans="1:9" s="1" customFormat="1" ht="56.25" customHeight="1" x14ac:dyDescent="0.3">
      <c r="A11" s="41">
        <v>4</v>
      </c>
      <c r="B11" s="43" t="s">
        <v>64</v>
      </c>
      <c r="C11" s="158">
        <v>0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</row>
    <row r="12" spans="1:9" s="1" customFormat="1" ht="56.25" x14ac:dyDescent="0.3">
      <c r="A12" s="41">
        <v>5</v>
      </c>
      <c r="B12" s="42" t="s">
        <v>65</v>
      </c>
      <c r="C12" s="158">
        <v>12</v>
      </c>
      <c r="D12" s="158">
        <v>11</v>
      </c>
      <c r="E12" s="158">
        <v>272</v>
      </c>
      <c r="F12" s="158">
        <v>266</v>
      </c>
      <c r="G12" s="158">
        <v>0</v>
      </c>
      <c r="H12" s="158">
        <v>0</v>
      </c>
    </row>
    <row r="13" spans="1:9" s="1" customFormat="1" ht="39" customHeight="1" x14ac:dyDescent="0.3">
      <c r="A13" s="41">
        <v>6</v>
      </c>
      <c r="B13" s="43" t="s">
        <v>66</v>
      </c>
      <c r="C13" s="158">
        <v>0</v>
      </c>
      <c r="D13" s="158">
        <v>0</v>
      </c>
      <c r="E13" s="158">
        <v>0</v>
      </c>
      <c r="F13" s="158">
        <v>0</v>
      </c>
      <c r="G13" s="158">
        <v>0</v>
      </c>
      <c r="H13" s="158">
        <v>0</v>
      </c>
    </row>
    <row r="14" spans="1:9" s="2" customFormat="1" ht="39" customHeight="1" x14ac:dyDescent="0.3">
      <c r="A14" s="350" t="s">
        <v>84</v>
      </c>
      <c r="B14" s="351"/>
      <c r="C14" s="354">
        <f>C13+C12+C11+C9+C8+C7</f>
        <v>31</v>
      </c>
      <c r="D14" s="354">
        <f>D13+D12+D11+D9+D8+D7</f>
        <v>31</v>
      </c>
      <c r="E14" s="44">
        <f>E7+E8+E11+E12+E13</f>
        <v>613</v>
      </c>
      <c r="F14" s="44">
        <f>F7+F8+F11+F12+F13</f>
        <v>618</v>
      </c>
      <c r="G14" s="354">
        <f>G7+G8+G9+G11+G12+G13</f>
        <v>0</v>
      </c>
      <c r="H14" s="44"/>
      <c r="I14" s="94"/>
    </row>
    <row r="15" spans="1:9" ht="39" customHeight="1" x14ac:dyDescent="0.25">
      <c r="A15" s="352"/>
      <c r="B15" s="353"/>
      <c r="C15" s="355"/>
      <c r="D15" s="355"/>
      <c r="E15" s="45">
        <f>E10</f>
        <v>28</v>
      </c>
      <c r="F15" s="45">
        <f>F10</f>
        <v>31</v>
      </c>
      <c r="G15" s="355"/>
      <c r="H15" s="45"/>
    </row>
    <row r="16" spans="1:9" ht="18.75" x14ac:dyDescent="0.3">
      <c r="A16" s="339" t="s">
        <v>191</v>
      </c>
      <c r="B16" s="340"/>
      <c r="C16" s="341">
        <f>F14+E9</f>
        <v>680</v>
      </c>
      <c r="D16" s="342"/>
      <c r="E16" s="342"/>
      <c r="F16" s="342"/>
      <c r="G16" s="342"/>
      <c r="H16" s="343"/>
      <c r="I16" s="91">
        <f>F14+F15</f>
        <v>649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C15" sqref="C15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68" t="s">
        <v>69</v>
      </c>
      <c r="B1" s="368"/>
      <c r="C1" s="368"/>
      <c r="D1" s="6"/>
    </row>
    <row r="2" spans="1:4" ht="38.25" customHeight="1" x14ac:dyDescent="0.25">
      <c r="A2" s="184" t="s">
        <v>1</v>
      </c>
      <c r="B2" s="183" t="s">
        <v>2</v>
      </c>
      <c r="C2" s="183" t="s">
        <v>70</v>
      </c>
      <c r="D2" s="8"/>
    </row>
    <row r="3" spans="1:4" ht="18.75" x14ac:dyDescent="0.25">
      <c r="A3" s="96" t="s">
        <v>3</v>
      </c>
      <c r="B3" s="185">
        <v>649</v>
      </c>
      <c r="C3" s="186" t="s">
        <v>235</v>
      </c>
      <c r="D3" s="8"/>
    </row>
    <row r="4" spans="1:4" ht="18.75" customHeight="1" x14ac:dyDescent="0.25">
      <c r="A4" s="85" t="s">
        <v>4</v>
      </c>
      <c r="B4" s="187">
        <v>31</v>
      </c>
      <c r="C4" s="188">
        <f t="shared" ref="C4:C9" si="0">B4/649*100</f>
        <v>4.7765793528505389</v>
      </c>
      <c r="D4" s="11"/>
    </row>
    <row r="5" spans="1:4" ht="18.75" customHeight="1" x14ac:dyDescent="0.25">
      <c r="A5" s="85" t="s">
        <v>5</v>
      </c>
      <c r="B5" s="187">
        <v>155</v>
      </c>
      <c r="C5" s="188">
        <f t="shared" si="0"/>
        <v>23.882896764252695</v>
      </c>
      <c r="D5" s="11"/>
    </row>
    <row r="6" spans="1:4" ht="18.75" customHeight="1" x14ac:dyDescent="0.25">
      <c r="A6" s="85" t="s">
        <v>6</v>
      </c>
      <c r="B6" s="187">
        <v>178</v>
      </c>
      <c r="C6" s="188">
        <f t="shared" si="0"/>
        <v>27.426810477657938</v>
      </c>
      <c r="D6" s="11"/>
    </row>
    <row r="7" spans="1:4" ht="18.75" customHeight="1" x14ac:dyDescent="0.25">
      <c r="A7" s="85" t="s">
        <v>67</v>
      </c>
      <c r="B7" s="187">
        <v>196</v>
      </c>
      <c r="C7" s="188">
        <f t="shared" si="0"/>
        <v>30.200308166409862</v>
      </c>
      <c r="D7" s="11"/>
    </row>
    <row r="8" spans="1:4" ht="18.75" customHeight="1" x14ac:dyDescent="0.25">
      <c r="A8" s="85" t="s">
        <v>262</v>
      </c>
      <c r="B8" s="187">
        <v>50</v>
      </c>
      <c r="C8" s="188">
        <f t="shared" si="0"/>
        <v>7.7041602465331271</v>
      </c>
      <c r="D8" s="11"/>
    </row>
    <row r="9" spans="1:4" ht="18.75" customHeight="1" x14ac:dyDescent="0.25">
      <c r="A9" s="85" t="s">
        <v>263</v>
      </c>
      <c r="B9" s="187">
        <v>39</v>
      </c>
      <c r="C9" s="188">
        <f t="shared" si="0"/>
        <v>6.00924499229584</v>
      </c>
      <c r="D9" s="11"/>
    </row>
    <row r="10" spans="1:4" ht="18.75" x14ac:dyDescent="0.25">
      <c r="A10" s="96" t="s">
        <v>7</v>
      </c>
      <c r="B10" s="185">
        <f>SUM(B11:B16)</f>
        <v>649</v>
      </c>
      <c r="C10" s="186" t="s">
        <v>235</v>
      </c>
      <c r="D10" s="8"/>
    </row>
    <row r="11" spans="1:4" ht="18.75" customHeight="1" x14ac:dyDescent="0.25">
      <c r="A11" s="85" t="s">
        <v>8</v>
      </c>
      <c r="B11" s="187">
        <v>17</v>
      </c>
      <c r="C11" s="188">
        <f t="shared" ref="C11:C16" si="1">B11/649*100</f>
        <v>2.6194144838212634</v>
      </c>
      <c r="D11" s="11"/>
    </row>
    <row r="12" spans="1:4" ht="18.75" customHeight="1" x14ac:dyDescent="0.25">
      <c r="A12" s="85" t="s">
        <v>9</v>
      </c>
      <c r="B12" s="187">
        <v>282</v>
      </c>
      <c r="C12" s="188">
        <f t="shared" si="1"/>
        <v>43.451463790446844</v>
      </c>
      <c r="D12" s="11"/>
    </row>
    <row r="13" spans="1:4" ht="18.75" customHeight="1" x14ac:dyDescent="0.25">
      <c r="A13" s="85" t="s">
        <v>265</v>
      </c>
      <c r="B13" s="187">
        <v>85</v>
      </c>
      <c r="C13" s="188">
        <f t="shared" si="1"/>
        <v>13.097072419106318</v>
      </c>
      <c r="D13" s="11"/>
    </row>
    <row r="14" spans="1:4" ht="18.75" customHeight="1" x14ac:dyDescent="0.25">
      <c r="A14" s="85" t="s">
        <v>266</v>
      </c>
      <c r="B14" s="187">
        <v>67</v>
      </c>
      <c r="C14" s="188">
        <f t="shared" si="1"/>
        <v>10.323574730354391</v>
      </c>
      <c r="D14" s="11"/>
    </row>
    <row r="15" spans="1:4" ht="18.75" customHeight="1" x14ac:dyDescent="0.25">
      <c r="A15" s="85" t="s">
        <v>10</v>
      </c>
      <c r="B15" s="187">
        <v>160</v>
      </c>
      <c r="C15" s="188">
        <f t="shared" si="1"/>
        <v>24.65331278890601</v>
      </c>
      <c r="D15" s="11"/>
    </row>
    <row r="16" spans="1:4" ht="18.75" x14ac:dyDescent="0.25">
      <c r="A16" s="85" t="s">
        <v>196</v>
      </c>
      <c r="B16" s="187">
        <v>38</v>
      </c>
      <c r="C16" s="188">
        <f t="shared" si="1"/>
        <v>5.8551617873651773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zoomScale="80" zoomScaleNormal="80" zoomScaleSheetLayoutView="80" workbookViewId="0">
      <selection activeCell="K6" sqref="K6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68" t="s">
        <v>92</v>
      </c>
      <c r="B1" s="368"/>
      <c r="C1" s="368"/>
      <c r="D1" s="368"/>
      <c r="E1" s="368"/>
      <c r="F1" s="368"/>
      <c r="G1" s="368"/>
      <c r="H1" s="368"/>
      <c r="I1" s="368"/>
      <c r="J1" s="368"/>
      <c r="K1" s="164"/>
      <c r="L1" s="164"/>
    </row>
    <row r="2" spans="1:12" s="5" customFormat="1" ht="37.5" customHeight="1" x14ac:dyDescent="0.25">
      <c r="A2" s="370" t="s">
        <v>56</v>
      </c>
      <c r="B2" s="367" t="s">
        <v>49</v>
      </c>
      <c r="C2" s="367" t="s">
        <v>50</v>
      </c>
      <c r="D2" s="367"/>
      <c r="E2" s="367" t="s">
        <v>51</v>
      </c>
      <c r="F2" s="367" t="s">
        <v>52</v>
      </c>
      <c r="G2" s="367" t="s">
        <v>57</v>
      </c>
      <c r="H2" s="367"/>
      <c r="I2" s="367"/>
      <c r="J2" s="367" t="s">
        <v>58</v>
      </c>
      <c r="K2" s="367" t="s">
        <v>210</v>
      </c>
      <c r="L2" s="367" t="s">
        <v>198</v>
      </c>
    </row>
    <row r="3" spans="1:12" s="5" customFormat="1" ht="57.75" customHeight="1" x14ac:dyDescent="0.25">
      <c r="A3" s="370"/>
      <c r="B3" s="367"/>
      <c r="C3" s="183" t="s">
        <v>53</v>
      </c>
      <c r="D3" s="183" t="s">
        <v>83</v>
      </c>
      <c r="E3" s="367"/>
      <c r="F3" s="367"/>
      <c r="G3" s="183" t="s">
        <v>59</v>
      </c>
      <c r="H3" s="183" t="s">
        <v>209</v>
      </c>
      <c r="I3" s="183" t="s">
        <v>60</v>
      </c>
      <c r="J3" s="367"/>
      <c r="K3" s="367"/>
      <c r="L3" s="367"/>
    </row>
    <row r="4" spans="1:12" s="5" customFormat="1" ht="75" customHeight="1" x14ac:dyDescent="0.25">
      <c r="A4" s="56" t="s">
        <v>61</v>
      </c>
      <c r="B4" s="88" t="s">
        <v>54</v>
      </c>
      <c r="C4" s="88">
        <f>SUM(C5,C12,C21)</f>
        <v>4</v>
      </c>
      <c r="D4" s="88">
        <f>SUM(D5,D12,D21)</f>
        <v>4</v>
      </c>
      <c r="E4" s="88"/>
      <c r="F4" s="88"/>
      <c r="G4" s="88">
        <f t="shared" ref="G4:L4" si="0">SUM(G5,G12,G21)</f>
        <v>67</v>
      </c>
      <c r="H4" s="88">
        <f t="shared" si="0"/>
        <v>42</v>
      </c>
      <c r="I4" s="88">
        <v>3192</v>
      </c>
      <c r="J4" s="88">
        <f t="shared" si="0"/>
        <v>1</v>
      </c>
      <c r="K4" s="88">
        <f t="shared" si="0"/>
        <v>0</v>
      </c>
      <c r="L4" s="88">
        <f t="shared" si="0"/>
        <v>958717</v>
      </c>
    </row>
    <row r="5" spans="1:12" s="5" customFormat="1" ht="21.6" customHeight="1" x14ac:dyDescent="0.25">
      <c r="A5" s="55"/>
      <c r="B5" s="113" t="s">
        <v>211</v>
      </c>
      <c r="C5" s="201">
        <f>SUM(C6:C11)</f>
        <v>0</v>
      </c>
      <c r="D5" s="201">
        <f>D6+D7+D8+D9+D10+D11</f>
        <v>0</v>
      </c>
      <c r="E5" s="189"/>
      <c r="F5" s="115"/>
      <c r="G5" s="201">
        <f t="shared" ref="G5:L5" si="1">SUM(G6:G11)</f>
        <v>0</v>
      </c>
      <c r="H5" s="201">
        <f t="shared" si="1"/>
        <v>0</v>
      </c>
      <c r="I5" s="114">
        <f t="shared" si="1"/>
        <v>0</v>
      </c>
      <c r="J5" s="115">
        <f t="shared" si="1"/>
        <v>0</v>
      </c>
      <c r="K5" s="115">
        <f t="shared" si="1"/>
        <v>0</v>
      </c>
      <c r="L5" s="116">
        <f t="shared" si="1"/>
        <v>0</v>
      </c>
    </row>
    <row r="6" spans="1:12" s="5" customFormat="1" x14ac:dyDescent="0.25">
      <c r="A6" s="55"/>
      <c r="B6" s="64"/>
      <c r="C6" s="54"/>
      <c r="D6" s="54"/>
      <c r="E6" s="87"/>
      <c r="F6" s="87"/>
      <c r="G6" s="21"/>
      <c r="H6" s="21"/>
      <c r="I6" s="21"/>
      <c r="J6" s="97"/>
      <c r="K6" s="97"/>
      <c r="L6" s="97"/>
    </row>
    <row r="7" spans="1:12" s="5" customFormat="1" x14ac:dyDescent="0.25">
      <c r="A7" s="55"/>
      <c r="B7" s="64"/>
      <c r="C7" s="54"/>
      <c r="D7" s="54"/>
      <c r="E7" s="87"/>
      <c r="F7" s="87"/>
      <c r="G7" s="21"/>
      <c r="H7" s="21"/>
      <c r="I7" s="21"/>
      <c r="J7" s="97"/>
      <c r="K7" s="97"/>
      <c r="L7" s="97"/>
    </row>
    <row r="8" spans="1:12" s="5" customFormat="1" x14ac:dyDescent="0.25">
      <c r="A8" s="55"/>
      <c r="B8" s="64"/>
      <c r="C8" s="54"/>
      <c r="D8" s="54"/>
      <c r="E8" s="87"/>
      <c r="F8" s="87"/>
      <c r="G8" s="21"/>
      <c r="H8" s="21"/>
      <c r="I8" s="21"/>
      <c r="J8" s="97"/>
      <c r="K8" s="97"/>
      <c r="L8" s="97"/>
    </row>
    <row r="9" spans="1:12" s="5" customFormat="1" x14ac:dyDescent="0.25">
      <c r="A9" s="55"/>
      <c r="B9" s="64"/>
      <c r="C9" s="54"/>
      <c r="D9" s="54"/>
      <c r="E9" s="87"/>
      <c r="F9" s="87"/>
      <c r="G9" s="21"/>
      <c r="H9" s="21"/>
      <c r="I9" s="21"/>
      <c r="J9" s="97"/>
      <c r="K9" s="97"/>
      <c r="L9" s="97"/>
    </row>
    <row r="10" spans="1:12" s="5" customFormat="1" x14ac:dyDescent="0.25">
      <c r="A10" s="55"/>
      <c r="B10" s="64"/>
      <c r="C10" s="54"/>
      <c r="D10" s="54"/>
      <c r="E10" s="87"/>
      <c r="F10" s="87"/>
      <c r="G10" s="21"/>
      <c r="H10" s="21"/>
      <c r="I10" s="21"/>
      <c r="J10" s="97"/>
      <c r="K10" s="97"/>
      <c r="L10" s="97"/>
    </row>
    <row r="11" spans="1:12" s="5" customFormat="1" x14ac:dyDescent="0.25">
      <c r="A11" s="55"/>
      <c r="B11" s="64"/>
      <c r="C11" s="54"/>
      <c r="D11" s="54"/>
      <c r="E11" s="87"/>
      <c r="F11" s="87"/>
      <c r="G11" s="21"/>
      <c r="H11" s="21"/>
      <c r="I11" s="21"/>
      <c r="J11" s="97"/>
      <c r="K11" s="97"/>
      <c r="L11" s="97"/>
    </row>
    <row r="12" spans="1:12" s="5" customFormat="1" x14ac:dyDescent="0.25">
      <c r="A12" s="55"/>
      <c r="B12" s="113" t="s">
        <v>212</v>
      </c>
      <c r="C12" s="201">
        <f>SUM(C13:C20)</f>
        <v>4</v>
      </c>
      <c r="D12" s="202">
        <f>SUM(D13:D20)</f>
        <v>4</v>
      </c>
      <c r="E12" s="189"/>
      <c r="F12" s="115"/>
      <c r="G12" s="201">
        <f t="shared" ref="G12:L12" si="2">SUM(G13:G20)</f>
        <v>67</v>
      </c>
      <c r="H12" s="201">
        <f t="shared" si="2"/>
        <v>42</v>
      </c>
      <c r="I12" s="201">
        <f t="shared" si="2"/>
        <v>3230</v>
      </c>
      <c r="J12" s="203">
        <f t="shared" si="2"/>
        <v>1</v>
      </c>
      <c r="K12" s="203">
        <f t="shared" si="2"/>
        <v>0</v>
      </c>
      <c r="L12" s="304">
        <f t="shared" si="2"/>
        <v>958717</v>
      </c>
    </row>
    <row r="13" spans="1:12" s="5" customFormat="1" ht="56.25" x14ac:dyDescent="0.25">
      <c r="A13" s="55"/>
      <c r="B13" s="64" t="s">
        <v>335</v>
      </c>
      <c r="C13" s="54">
        <v>1</v>
      </c>
      <c r="D13" s="54">
        <v>1</v>
      </c>
      <c r="E13" s="87" t="s">
        <v>336</v>
      </c>
      <c r="F13" s="87" t="s">
        <v>337</v>
      </c>
      <c r="G13" s="21">
        <v>17</v>
      </c>
      <c r="H13" s="21">
        <v>39</v>
      </c>
      <c r="I13" s="21">
        <v>1074</v>
      </c>
      <c r="J13" s="97"/>
      <c r="K13" s="97"/>
      <c r="L13" s="97"/>
    </row>
    <row r="14" spans="1:12" s="5" customFormat="1" ht="56.25" x14ac:dyDescent="0.25">
      <c r="A14" s="55"/>
      <c r="B14" s="64" t="s">
        <v>499</v>
      </c>
      <c r="C14" s="54">
        <v>1</v>
      </c>
      <c r="D14" s="54">
        <v>1</v>
      </c>
      <c r="E14" s="87" t="s">
        <v>336</v>
      </c>
      <c r="F14" s="87" t="s">
        <v>501</v>
      </c>
      <c r="G14" s="21">
        <v>10</v>
      </c>
      <c r="H14" s="21">
        <v>0</v>
      </c>
      <c r="I14" s="21">
        <v>602</v>
      </c>
      <c r="J14" s="97"/>
      <c r="K14" s="97"/>
      <c r="L14" s="97"/>
    </row>
    <row r="15" spans="1:12" s="5" customFormat="1" ht="56.25" x14ac:dyDescent="0.25">
      <c r="A15" s="55"/>
      <c r="B15" s="64" t="s">
        <v>500</v>
      </c>
      <c r="C15" s="54">
        <v>1</v>
      </c>
      <c r="D15" s="54">
        <v>1</v>
      </c>
      <c r="E15" s="87" t="s">
        <v>336</v>
      </c>
      <c r="F15" s="87" t="s">
        <v>502</v>
      </c>
      <c r="G15" s="21">
        <v>30</v>
      </c>
      <c r="H15" s="21">
        <v>3</v>
      </c>
      <c r="I15" s="21">
        <v>912</v>
      </c>
      <c r="J15" s="97"/>
      <c r="K15" s="97"/>
      <c r="L15" s="97"/>
    </row>
    <row r="16" spans="1:12" s="5" customFormat="1" ht="56.25" x14ac:dyDescent="0.25">
      <c r="A16" s="55"/>
      <c r="B16" s="64" t="s">
        <v>503</v>
      </c>
      <c r="C16" s="54">
        <v>1</v>
      </c>
      <c r="D16" s="54">
        <v>1</v>
      </c>
      <c r="E16" s="87" t="s">
        <v>336</v>
      </c>
      <c r="F16" s="87" t="s">
        <v>501</v>
      </c>
      <c r="G16" s="21">
        <v>10</v>
      </c>
      <c r="H16" s="21">
        <v>0</v>
      </c>
      <c r="I16" s="21">
        <v>642</v>
      </c>
      <c r="J16" s="97"/>
      <c r="K16" s="97"/>
      <c r="L16" s="97"/>
    </row>
    <row r="17" spans="1:12" s="5" customFormat="1" x14ac:dyDescent="0.25">
      <c r="A17" s="55"/>
      <c r="B17" s="242" t="s">
        <v>748</v>
      </c>
      <c r="C17" s="54">
        <v>0</v>
      </c>
      <c r="D17" s="54"/>
      <c r="E17" s="21"/>
      <c r="F17" s="21"/>
      <c r="G17" s="21"/>
      <c r="H17" s="21"/>
      <c r="I17" s="21"/>
      <c r="J17" s="36">
        <v>1</v>
      </c>
      <c r="K17" s="97"/>
      <c r="L17" s="36">
        <v>958717</v>
      </c>
    </row>
    <row r="18" spans="1:12" s="5" customFormat="1" x14ac:dyDescent="0.25">
      <c r="A18" s="55"/>
      <c r="B18" s="64"/>
      <c r="C18" s="54"/>
      <c r="D18" s="54"/>
      <c r="E18" s="87"/>
      <c r="F18" s="87"/>
      <c r="G18" s="21"/>
      <c r="H18" s="21"/>
      <c r="I18" s="21"/>
      <c r="J18" s="97"/>
      <c r="K18" s="97"/>
      <c r="L18" s="97"/>
    </row>
    <row r="19" spans="1:12" s="5" customFormat="1" x14ac:dyDescent="0.25">
      <c r="A19" s="55"/>
      <c r="B19" s="64"/>
      <c r="C19" s="54"/>
      <c r="D19" s="54"/>
      <c r="E19" s="87"/>
      <c r="F19" s="87"/>
      <c r="G19" s="21"/>
      <c r="H19" s="21"/>
      <c r="I19" s="21"/>
      <c r="J19" s="97"/>
      <c r="K19" s="97"/>
      <c r="L19" s="97"/>
    </row>
    <row r="20" spans="1:12" s="5" customFormat="1" x14ac:dyDescent="0.25">
      <c r="A20" s="55"/>
      <c r="B20" s="64"/>
      <c r="C20" s="54"/>
      <c r="D20" s="54"/>
      <c r="E20" s="87"/>
      <c r="F20" s="87"/>
      <c r="G20" s="21"/>
      <c r="H20" s="21"/>
      <c r="I20" s="21"/>
      <c r="J20" s="97"/>
      <c r="K20" s="97"/>
      <c r="L20" s="97"/>
    </row>
    <row r="21" spans="1:12" s="5" customFormat="1" x14ac:dyDescent="0.25">
      <c r="A21" s="55"/>
      <c r="B21" s="113" t="s">
        <v>213</v>
      </c>
      <c r="C21" s="201">
        <f>SUM(C22:C28)</f>
        <v>0</v>
      </c>
      <c r="D21" s="201">
        <f>SUM(D22:D28)</f>
        <v>0</v>
      </c>
      <c r="E21" s="189"/>
      <c r="F21" s="115"/>
      <c r="G21" s="201">
        <f t="shared" ref="G21:L21" si="3">SUM(G22:G28)</f>
        <v>0</v>
      </c>
      <c r="H21" s="201">
        <f t="shared" si="3"/>
        <v>0</v>
      </c>
      <c r="I21" s="201">
        <f t="shared" si="3"/>
        <v>0</v>
      </c>
      <c r="J21" s="203">
        <f t="shared" si="3"/>
        <v>0</v>
      </c>
      <c r="K21" s="203">
        <f t="shared" si="3"/>
        <v>0</v>
      </c>
      <c r="L21" s="204">
        <f t="shared" si="3"/>
        <v>0</v>
      </c>
    </row>
    <row r="22" spans="1:12" s="5" customFormat="1" x14ac:dyDescent="0.25">
      <c r="A22" s="55"/>
      <c r="B22" s="117"/>
      <c r="C22" s="118"/>
      <c r="D22" s="118"/>
      <c r="E22" s="190"/>
      <c r="F22" s="119"/>
      <c r="G22" s="118"/>
      <c r="H22" s="118"/>
      <c r="I22" s="118"/>
      <c r="J22" s="119"/>
      <c r="K22" s="119"/>
      <c r="L22" s="191"/>
    </row>
    <row r="23" spans="1:12" s="5" customFormat="1" x14ac:dyDescent="0.25">
      <c r="A23" s="55"/>
      <c r="B23" s="117"/>
      <c r="C23" s="118"/>
      <c r="D23" s="118"/>
      <c r="E23" s="190"/>
      <c r="F23" s="119"/>
      <c r="G23" s="118"/>
      <c r="H23" s="118"/>
      <c r="I23" s="118"/>
      <c r="J23" s="119"/>
      <c r="K23" s="119"/>
      <c r="L23" s="191"/>
    </row>
    <row r="24" spans="1:12" s="5" customFormat="1" x14ac:dyDescent="0.25">
      <c r="A24" s="55"/>
      <c r="B24" s="117"/>
      <c r="C24" s="118"/>
      <c r="D24" s="118"/>
      <c r="E24" s="190"/>
      <c r="F24" s="119"/>
      <c r="G24" s="118"/>
      <c r="H24" s="118"/>
      <c r="I24" s="118"/>
      <c r="J24" s="119"/>
      <c r="K24" s="119"/>
      <c r="L24" s="191"/>
    </row>
    <row r="25" spans="1:12" s="5" customFormat="1" x14ac:dyDescent="0.25">
      <c r="A25" s="55"/>
      <c r="B25" s="117"/>
      <c r="C25" s="118"/>
      <c r="D25" s="118"/>
      <c r="E25" s="190"/>
      <c r="F25" s="119"/>
      <c r="G25" s="118"/>
      <c r="H25" s="118"/>
      <c r="I25" s="118"/>
      <c r="J25" s="119"/>
      <c r="K25" s="119"/>
      <c r="L25" s="191"/>
    </row>
    <row r="26" spans="1:12" s="5" customFormat="1" x14ac:dyDescent="0.25">
      <c r="A26" s="55"/>
      <c r="B26" s="64"/>
      <c r="C26" s="54"/>
      <c r="D26" s="54"/>
      <c r="E26" s="87"/>
      <c r="F26" s="87"/>
      <c r="G26" s="21"/>
      <c r="H26" s="21"/>
      <c r="I26" s="21"/>
      <c r="J26" s="97"/>
      <c r="K26" s="97"/>
      <c r="L26" s="97"/>
    </row>
    <row r="27" spans="1:12" s="5" customFormat="1" x14ac:dyDescent="0.25">
      <c r="A27" s="55"/>
      <c r="B27" s="64"/>
      <c r="C27" s="54"/>
      <c r="D27" s="54"/>
      <c r="E27" s="87"/>
      <c r="F27" s="87"/>
      <c r="G27" s="21"/>
      <c r="H27" s="21"/>
      <c r="I27" s="21"/>
      <c r="J27" s="97"/>
      <c r="K27" s="97"/>
      <c r="L27" s="97"/>
    </row>
    <row r="28" spans="1:12" x14ac:dyDescent="0.25">
      <c r="A28" s="55"/>
      <c r="B28" s="64"/>
      <c r="C28" s="54"/>
      <c r="D28" s="54"/>
      <c r="E28" s="87"/>
      <c r="F28" s="87"/>
      <c r="G28" s="21"/>
      <c r="H28" s="21"/>
      <c r="I28" s="21"/>
      <c r="J28" s="97"/>
      <c r="K28" s="97"/>
      <c r="L28" s="97"/>
    </row>
    <row r="29" spans="1:12" s="5" customFormat="1" ht="75" customHeight="1" x14ac:dyDescent="0.25">
      <c r="A29" s="56" t="s">
        <v>62</v>
      </c>
      <c r="B29" s="88" t="s">
        <v>55</v>
      </c>
      <c r="C29" s="88">
        <f>SUM(C30,C35,C41)</f>
        <v>0</v>
      </c>
      <c r="D29" s="88">
        <f>SUM(D30,D35,D41)</f>
        <v>0</v>
      </c>
      <c r="E29" s="88"/>
      <c r="F29" s="88"/>
      <c r="G29" s="88">
        <f>SUM(G30,G35,G41)</f>
        <v>0</v>
      </c>
      <c r="H29" s="88">
        <f>SUM(H30,H35,H41)</f>
        <v>0</v>
      </c>
      <c r="I29" s="88">
        <f>SUM(I30,I35,I41)</f>
        <v>0</v>
      </c>
      <c r="J29" s="88">
        <f>SUM(J30,J35,J41)</f>
        <v>0</v>
      </c>
      <c r="K29" s="88">
        <f>SUM(K30,K35,K41)</f>
        <v>0</v>
      </c>
      <c r="L29" s="88">
        <f>SUM(K30,K35,K41)</f>
        <v>0</v>
      </c>
    </row>
    <row r="30" spans="1:12" s="5" customFormat="1" x14ac:dyDescent="0.25">
      <c r="A30" s="55"/>
      <c r="B30" s="113" t="s">
        <v>211</v>
      </c>
      <c r="C30" s="201">
        <f>SUM(C31:C34)</f>
        <v>0</v>
      </c>
      <c r="D30" s="201">
        <f>SUM(D31:D34)</f>
        <v>0</v>
      </c>
      <c r="E30" s="189"/>
      <c r="F30" s="115"/>
      <c r="G30" s="201">
        <f t="shared" ref="G30:L30" si="4">SUM(G31:G34)</f>
        <v>0</v>
      </c>
      <c r="H30" s="201">
        <f t="shared" si="4"/>
        <v>0</v>
      </c>
      <c r="I30" s="201">
        <f t="shared" si="4"/>
        <v>0</v>
      </c>
      <c r="J30" s="203">
        <f t="shared" si="4"/>
        <v>0</v>
      </c>
      <c r="K30" s="203">
        <f t="shared" si="4"/>
        <v>0</v>
      </c>
      <c r="L30" s="204">
        <f t="shared" si="4"/>
        <v>0</v>
      </c>
    </row>
    <row r="31" spans="1:12" s="5" customFormat="1" x14ac:dyDescent="0.25">
      <c r="A31" s="55"/>
      <c r="B31" s="64"/>
      <c r="C31" s="54"/>
      <c r="D31" s="54"/>
      <c r="E31" s="87"/>
      <c r="F31" s="87"/>
      <c r="G31" s="21"/>
      <c r="H31" s="21"/>
      <c r="I31" s="21"/>
      <c r="J31" s="87"/>
      <c r="K31" s="87"/>
      <c r="L31" s="87"/>
    </row>
    <row r="32" spans="1:12" s="5" customFormat="1" x14ac:dyDescent="0.25">
      <c r="A32" s="55"/>
      <c r="B32" s="64"/>
      <c r="C32" s="54"/>
      <c r="D32" s="54"/>
      <c r="E32" s="87"/>
      <c r="F32" s="87"/>
      <c r="G32" s="21"/>
      <c r="H32" s="21"/>
      <c r="I32" s="21"/>
      <c r="J32" s="87"/>
      <c r="K32" s="87"/>
      <c r="L32" s="87"/>
    </row>
    <row r="33" spans="1:12" s="5" customFormat="1" x14ac:dyDescent="0.25">
      <c r="A33" s="55"/>
      <c r="B33" s="64"/>
      <c r="C33" s="54"/>
      <c r="D33" s="54"/>
      <c r="E33" s="87"/>
      <c r="F33" s="87"/>
      <c r="G33" s="21"/>
      <c r="H33" s="21"/>
      <c r="I33" s="21"/>
      <c r="J33" s="87"/>
      <c r="K33" s="87"/>
      <c r="L33" s="87"/>
    </row>
    <row r="34" spans="1:12" s="5" customFormat="1" x14ac:dyDescent="0.25">
      <c r="A34" s="55"/>
      <c r="B34" s="64"/>
      <c r="C34" s="54"/>
      <c r="D34" s="54"/>
      <c r="E34" s="87"/>
      <c r="F34" s="87"/>
      <c r="G34" s="21"/>
      <c r="H34" s="21"/>
      <c r="I34" s="21"/>
      <c r="J34" s="87"/>
      <c r="K34" s="87"/>
      <c r="L34" s="87"/>
    </row>
    <row r="35" spans="1:12" s="5" customFormat="1" x14ac:dyDescent="0.25">
      <c r="A35" s="55"/>
      <c r="B35" s="113" t="s">
        <v>212</v>
      </c>
      <c r="C35" s="201">
        <f>SUM(C36:C40)</f>
        <v>0</v>
      </c>
      <c r="D35" s="201">
        <f>SUM(D36:D40)</f>
        <v>0</v>
      </c>
      <c r="E35" s="189"/>
      <c r="F35" s="115"/>
      <c r="G35" s="201">
        <f t="shared" ref="G35:L35" si="5">SUM(G36:G40)</f>
        <v>0</v>
      </c>
      <c r="H35" s="201">
        <f t="shared" si="5"/>
        <v>0</v>
      </c>
      <c r="I35" s="201">
        <f t="shared" si="5"/>
        <v>0</v>
      </c>
      <c r="J35" s="203">
        <f t="shared" si="5"/>
        <v>0</v>
      </c>
      <c r="K35" s="203">
        <f t="shared" si="5"/>
        <v>0</v>
      </c>
      <c r="L35" s="204">
        <f t="shared" si="5"/>
        <v>0</v>
      </c>
    </row>
    <row r="36" spans="1:12" s="5" customFormat="1" x14ac:dyDescent="0.25">
      <c r="A36" s="55"/>
      <c r="B36" s="64"/>
      <c r="C36" s="54"/>
      <c r="D36" s="54"/>
      <c r="E36" s="87"/>
      <c r="F36" s="87"/>
      <c r="G36" s="21"/>
      <c r="H36" s="21"/>
      <c r="I36" s="21"/>
      <c r="J36" s="87"/>
      <c r="K36" s="87"/>
      <c r="L36" s="87"/>
    </row>
    <row r="37" spans="1:12" s="5" customFormat="1" x14ac:dyDescent="0.25">
      <c r="A37" s="55"/>
      <c r="B37" s="64"/>
      <c r="C37" s="54"/>
      <c r="D37" s="54"/>
      <c r="E37" s="87"/>
      <c r="F37" s="87"/>
      <c r="G37" s="21"/>
      <c r="H37" s="21"/>
      <c r="I37" s="21"/>
      <c r="J37" s="87"/>
      <c r="K37" s="87"/>
      <c r="L37" s="87"/>
    </row>
    <row r="38" spans="1:12" s="5" customFormat="1" x14ac:dyDescent="0.25">
      <c r="A38" s="55"/>
      <c r="B38" s="64"/>
      <c r="C38" s="54"/>
      <c r="D38" s="54"/>
      <c r="E38" s="87"/>
      <c r="F38" s="87"/>
      <c r="G38" s="21"/>
      <c r="H38" s="21"/>
      <c r="I38" s="21"/>
      <c r="J38" s="87"/>
      <c r="K38" s="87"/>
      <c r="L38" s="87"/>
    </row>
    <row r="39" spans="1:12" s="5" customFormat="1" x14ac:dyDescent="0.25">
      <c r="A39" s="55"/>
      <c r="B39" s="64"/>
      <c r="C39" s="54"/>
      <c r="D39" s="54"/>
      <c r="E39" s="87"/>
      <c r="F39" s="87"/>
      <c r="G39" s="21"/>
      <c r="H39" s="21"/>
      <c r="I39" s="21"/>
      <c r="J39" s="87"/>
      <c r="K39" s="87"/>
      <c r="L39" s="87"/>
    </row>
    <row r="40" spans="1:12" s="5" customFormat="1" x14ac:dyDescent="0.25">
      <c r="A40" s="55"/>
      <c r="B40" s="64"/>
      <c r="C40" s="54"/>
      <c r="D40" s="54"/>
      <c r="E40" s="87"/>
      <c r="F40" s="87"/>
      <c r="G40" s="21"/>
      <c r="H40" s="21"/>
      <c r="I40" s="21"/>
      <c r="J40" s="87"/>
      <c r="K40" s="87"/>
      <c r="L40" s="87"/>
    </row>
    <row r="41" spans="1:12" s="5" customFormat="1" x14ac:dyDescent="0.25">
      <c r="A41" s="55"/>
      <c r="B41" s="113" t="s">
        <v>213</v>
      </c>
      <c r="C41" s="201">
        <f>SUM(C42:C46)</f>
        <v>0</v>
      </c>
      <c r="D41" s="201">
        <f>SUM(D42:D46)</f>
        <v>0</v>
      </c>
      <c r="E41" s="189"/>
      <c r="F41" s="115"/>
      <c r="G41" s="201">
        <f t="shared" ref="G41:L41" si="6">SUM(G42:G46)</f>
        <v>0</v>
      </c>
      <c r="H41" s="201">
        <f t="shared" si="6"/>
        <v>0</v>
      </c>
      <c r="I41" s="201">
        <f t="shared" si="6"/>
        <v>0</v>
      </c>
      <c r="J41" s="203">
        <f t="shared" si="6"/>
        <v>0</v>
      </c>
      <c r="K41" s="203">
        <f t="shared" si="6"/>
        <v>0</v>
      </c>
      <c r="L41" s="204">
        <f t="shared" si="6"/>
        <v>0</v>
      </c>
    </row>
    <row r="42" spans="1:12" s="5" customFormat="1" x14ac:dyDescent="0.25">
      <c r="A42" s="55"/>
      <c r="B42" s="64"/>
      <c r="C42" s="54"/>
      <c r="D42" s="54"/>
      <c r="E42" s="87"/>
      <c r="F42" s="87"/>
      <c r="G42" s="21"/>
      <c r="H42" s="21"/>
      <c r="I42" s="21"/>
      <c r="J42" s="87"/>
      <c r="K42" s="87"/>
      <c r="L42" s="87"/>
    </row>
    <row r="43" spans="1:12" s="5" customFormat="1" x14ac:dyDescent="0.25">
      <c r="A43" s="55"/>
      <c r="B43" s="64"/>
      <c r="C43" s="54"/>
      <c r="D43" s="54"/>
      <c r="E43" s="87"/>
      <c r="F43" s="87"/>
      <c r="G43" s="21"/>
      <c r="H43" s="21"/>
      <c r="I43" s="21"/>
      <c r="J43" s="87"/>
      <c r="K43" s="87"/>
      <c r="L43" s="87"/>
    </row>
    <row r="44" spans="1:12" s="5" customFormat="1" x14ac:dyDescent="0.25">
      <c r="A44" s="55"/>
      <c r="B44" s="64"/>
      <c r="C44" s="54"/>
      <c r="D44" s="54"/>
      <c r="E44" s="87"/>
      <c r="F44" s="87"/>
      <c r="G44" s="21"/>
      <c r="H44" s="21"/>
      <c r="I44" s="21"/>
      <c r="J44" s="87"/>
      <c r="K44" s="87"/>
      <c r="L44" s="87"/>
    </row>
    <row r="45" spans="1:12" s="5" customFormat="1" x14ac:dyDescent="0.25">
      <c r="A45" s="55"/>
      <c r="B45" s="64"/>
      <c r="C45" s="54"/>
      <c r="D45" s="54"/>
      <c r="E45" s="87"/>
      <c r="F45" s="87"/>
      <c r="G45" s="21"/>
      <c r="H45" s="21"/>
      <c r="I45" s="21"/>
      <c r="J45" s="87"/>
      <c r="K45" s="87"/>
      <c r="L45" s="87"/>
    </row>
    <row r="46" spans="1:12" x14ac:dyDescent="0.25">
      <c r="A46" s="55"/>
      <c r="B46" s="64"/>
      <c r="C46" s="54"/>
      <c r="D46" s="54"/>
      <c r="E46" s="87"/>
      <c r="F46" s="87"/>
      <c r="G46" s="21"/>
      <c r="H46" s="21"/>
      <c r="I46" s="21"/>
      <c r="J46" s="87"/>
      <c r="K46" s="87"/>
      <c r="L46" s="87"/>
    </row>
    <row r="47" spans="1:12" s="5" customFormat="1" ht="37.5" customHeight="1" x14ac:dyDescent="0.25">
      <c r="A47" s="56" t="s">
        <v>88</v>
      </c>
      <c r="B47" s="88" t="s">
        <v>63</v>
      </c>
      <c r="C47" s="88">
        <f>SUM(C48,C52,C57)</f>
        <v>0</v>
      </c>
      <c r="D47" s="88">
        <f>SUM(D48,D52,D57)</f>
        <v>0</v>
      </c>
      <c r="E47" s="88"/>
      <c r="F47" s="56"/>
      <c r="G47" s="88">
        <f t="shared" ref="G47:L47" si="7">SUM(G48,G52,G57)</f>
        <v>0</v>
      </c>
      <c r="H47" s="88">
        <f t="shared" si="7"/>
        <v>0</v>
      </c>
      <c r="I47" s="88">
        <f t="shared" si="7"/>
        <v>0</v>
      </c>
      <c r="J47" s="88">
        <f t="shared" si="7"/>
        <v>0</v>
      </c>
      <c r="K47" s="88">
        <f t="shared" si="7"/>
        <v>0</v>
      </c>
      <c r="L47" s="88">
        <f t="shared" si="7"/>
        <v>0</v>
      </c>
    </row>
    <row r="48" spans="1:12" s="5" customFormat="1" x14ac:dyDescent="0.25">
      <c r="A48" s="55"/>
      <c r="B48" s="113" t="s">
        <v>211</v>
      </c>
      <c r="C48" s="114">
        <f>SUM(C49:C51)</f>
        <v>0</v>
      </c>
      <c r="D48" s="114">
        <f>SUM(D49:D51)</f>
        <v>0</v>
      </c>
      <c r="E48" s="189"/>
      <c r="F48" s="115"/>
      <c r="G48" s="114">
        <f t="shared" ref="G48:L48" si="8">SUM(G49:G51)</f>
        <v>0</v>
      </c>
      <c r="H48" s="114">
        <f t="shared" si="8"/>
        <v>0</v>
      </c>
      <c r="I48" s="114">
        <f t="shared" si="8"/>
        <v>0</v>
      </c>
      <c r="J48" s="115">
        <f t="shared" si="8"/>
        <v>0</v>
      </c>
      <c r="K48" s="115">
        <f t="shared" si="8"/>
        <v>0</v>
      </c>
      <c r="L48" s="116">
        <f t="shared" si="8"/>
        <v>0</v>
      </c>
    </row>
    <row r="49" spans="1:12" s="5" customFormat="1" x14ac:dyDescent="0.25">
      <c r="A49" s="55"/>
      <c r="B49" s="64"/>
      <c r="C49" s="54"/>
      <c r="D49" s="54"/>
      <c r="E49" s="87"/>
      <c r="F49" s="87"/>
      <c r="G49" s="21"/>
      <c r="H49" s="21"/>
      <c r="I49" s="21"/>
      <c r="J49" s="87"/>
      <c r="K49" s="87"/>
      <c r="L49" s="87"/>
    </row>
    <row r="50" spans="1:12" s="5" customFormat="1" x14ac:dyDescent="0.25">
      <c r="A50" s="55"/>
      <c r="B50" s="64"/>
      <c r="C50" s="54"/>
      <c r="D50" s="54"/>
      <c r="E50" s="87"/>
      <c r="F50" s="87"/>
      <c r="G50" s="21"/>
      <c r="H50" s="21"/>
      <c r="I50" s="21"/>
      <c r="J50" s="87"/>
      <c r="K50" s="87"/>
      <c r="L50" s="87"/>
    </row>
    <row r="51" spans="1:12" s="5" customFormat="1" x14ac:dyDescent="0.25">
      <c r="A51" s="55"/>
      <c r="B51" s="64"/>
      <c r="C51" s="54"/>
      <c r="D51" s="54"/>
      <c r="E51" s="87"/>
      <c r="F51" s="87"/>
      <c r="G51" s="21"/>
      <c r="H51" s="21"/>
      <c r="I51" s="21"/>
      <c r="J51" s="87"/>
      <c r="K51" s="87"/>
      <c r="L51" s="87"/>
    </row>
    <row r="52" spans="1:12" s="5" customFormat="1" x14ac:dyDescent="0.25">
      <c r="A52" s="55"/>
      <c r="B52" s="113" t="s">
        <v>212</v>
      </c>
      <c r="C52" s="114">
        <f>SUM(C53:C56)</f>
        <v>0</v>
      </c>
      <c r="D52" s="114">
        <f>SUM(D53:D56)</f>
        <v>0</v>
      </c>
      <c r="E52" s="189"/>
      <c r="F52" s="115"/>
      <c r="G52" s="114">
        <f t="shared" ref="G52:L52" si="9">SUM(G53:G56)</f>
        <v>0</v>
      </c>
      <c r="H52" s="114">
        <f t="shared" si="9"/>
        <v>0</v>
      </c>
      <c r="I52" s="114">
        <f t="shared" si="9"/>
        <v>0</v>
      </c>
      <c r="J52" s="115">
        <f t="shared" si="9"/>
        <v>0</v>
      </c>
      <c r="K52" s="115">
        <f t="shared" si="9"/>
        <v>0</v>
      </c>
      <c r="L52" s="116">
        <f t="shared" si="9"/>
        <v>0</v>
      </c>
    </row>
    <row r="53" spans="1:12" s="5" customFormat="1" x14ac:dyDescent="0.25">
      <c r="A53" s="55"/>
      <c r="B53" s="64"/>
      <c r="C53" s="54"/>
      <c r="D53" s="54"/>
      <c r="E53" s="87"/>
      <c r="F53" s="87"/>
      <c r="G53" s="21"/>
      <c r="H53" s="21"/>
      <c r="I53" s="21"/>
      <c r="J53" s="87"/>
      <c r="K53" s="87"/>
      <c r="L53" s="87"/>
    </row>
    <row r="54" spans="1:12" s="5" customFormat="1" x14ac:dyDescent="0.25">
      <c r="A54" s="55"/>
      <c r="B54" s="64"/>
      <c r="C54" s="54"/>
      <c r="D54" s="54"/>
      <c r="E54" s="87"/>
      <c r="F54" s="87"/>
      <c r="G54" s="21"/>
      <c r="H54" s="21"/>
      <c r="I54" s="21"/>
      <c r="J54" s="87"/>
      <c r="K54" s="87"/>
      <c r="L54" s="87"/>
    </row>
    <row r="55" spans="1:12" s="5" customFormat="1" x14ac:dyDescent="0.25">
      <c r="A55" s="55"/>
      <c r="B55" s="64"/>
      <c r="C55" s="54"/>
      <c r="D55" s="54"/>
      <c r="E55" s="87"/>
      <c r="F55" s="87"/>
      <c r="G55" s="21"/>
      <c r="H55" s="21"/>
      <c r="I55" s="21"/>
      <c r="J55" s="87"/>
      <c r="K55" s="87"/>
      <c r="L55" s="87"/>
    </row>
    <row r="56" spans="1:12" s="5" customFormat="1" x14ac:dyDescent="0.25">
      <c r="A56" s="55"/>
      <c r="B56" s="64"/>
      <c r="C56" s="54"/>
      <c r="D56" s="54"/>
      <c r="E56" s="87"/>
      <c r="F56" s="87"/>
      <c r="G56" s="21"/>
      <c r="H56" s="21"/>
      <c r="I56" s="21"/>
      <c r="J56" s="87"/>
      <c r="K56" s="87"/>
      <c r="L56" s="87"/>
    </row>
    <row r="57" spans="1:12" s="5" customFormat="1" x14ac:dyDescent="0.25">
      <c r="A57" s="55"/>
      <c r="B57" s="113" t="s">
        <v>213</v>
      </c>
      <c r="C57" s="114">
        <f>SUM(C58:C60)</f>
        <v>0</v>
      </c>
      <c r="D57" s="114">
        <f>SUM(D58:D60)</f>
        <v>0</v>
      </c>
      <c r="E57" s="189"/>
      <c r="F57" s="115"/>
      <c r="G57" s="114">
        <f t="shared" ref="G57:L57" si="10">SUM(G58:G60)</f>
        <v>0</v>
      </c>
      <c r="H57" s="114">
        <f t="shared" si="10"/>
        <v>0</v>
      </c>
      <c r="I57" s="114">
        <f t="shared" si="10"/>
        <v>0</v>
      </c>
      <c r="J57" s="115">
        <f t="shared" si="10"/>
        <v>0</v>
      </c>
      <c r="K57" s="115">
        <f t="shared" si="10"/>
        <v>0</v>
      </c>
      <c r="L57" s="116">
        <f t="shared" si="10"/>
        <v>0</v>
      </c>
    </row>
    <row r="58" spans="1:12" s="5" customFormat="1" x14ac:dyDescent="0.25">
      <c r="A58" s="55"/>
      <c r="B58" s="64"/>
      <c r="C58" s="54"/>
      <c r="D58" s="54"/>
      <c r="E58" s="87"/>
      <c r="F58" s="87"/>
      <c r="G58" s="21"/>
      <c r="H58" s="21"/>
      <c r="I58" s="21"/>
      <c r="J58" s="87"/>
      <c r="K58" s="87"/>
      <c r="L58" s="87"/>
    </row>
    <row r="59" spans="1:12" s="5" customFormat="1" x14ac:dyDescent="0.25">
      <c r="A59" s="55"/>
      <c r="B59" s="64"/>
      <c r="C59" s="54"/>
      <c r="D59" s="54"/>
      <c r="E59" s="87"/>
      <c r="F59" s="87"/>
      <c r="G59" s="21"/>
      <c r="H59" s="21"/>
      <c r="I59" s="21"/>
      <c r="J59" s="87"/>
      <c r="K59" s="87"/>
      <c r="L59" s="87"/>
    </row>
    <row r="60" spans="1:12" x14ac:dyDescent="0.25">
      <c r="A60" s="55"/>
      <c r="B60" s="64"/>
      <c r="C60" s="54"/>
      <c r="D60" s="54"/>
      <c r="E60" s="87"/>
      <c r="F60" s="87"/>
      <c r="G60" s="21"/>
      <c r="H60" s="21"/>
      <c r="I60" s="21"/>
      <c r="J60" s="87"/>
      <c r="K60" s="87"/>
      <c r="L60" s="87"/>
    </row>
    <row r="61" spans="1:12" s="5" customFormat="1" ht="75" customHeight="1" x14ac:dyDescent="0.25">
      <c r="A61" s="88" t="s">
        <v>89</v>
      </c>
      <c r="B61" s="88" t="s">
        <v>64</v>
      </c>
      <c r="C61" s="88">
        <f>SUM(C62,C66,C70)</f>
        <v>1</v>
      </c>
      <c r="D61" s="88">
        <f>SUM(D62,D66,D70)</f>
        <v>1</v>
      </c>
      <c r="E61" s="88"/>
      <c r="F61" s="88"/>
      <c r="G61" s="88">
        <f t="shared" ref="G61:L61" si="11">SUM(G62,G66,G70)</f>
        <v>30</v>
      </c>
      <c r="H61" s="88">
        <f t="shared" si="11"/>
        <v>0</v>
      </c>
      <c r="I61" s="88">
        <f t="shared" si="11"/>
        <v>1175</v>
      </c>
      <c r="J61" s="88">
        <f t="shared" si="11"/>
        <v>0</v>
      </c>
      <c r="K61" s="88">
        <f t="shared" si="11"/>
        <v>0</v>
      </c>
      <c r="L61" s="88">
        <f t="shared" si="11"/>
        <v>0</v>
      </c>
    </row>
    <row r="62" spans="1:12" s="5" customFormat="1" x14ac:dyDescent="0.25">
      <c r="A62" s="55"/>
      <c r="B62" s="113" t="s">
        <v>211</v>
      </c>
      <c r="C62" s="114">
        <f>SUM(C63:C65)</f>
        <v>0</v>
      </c>
      <c r="D62" s="114">
        <f>SUM(D63:D65)</f>
        <v>0</v>
      </c>
      <c r="E62" s="189"/>
      <c r="F62" s="115"/>
      <c r="G62" s="114">
        <f t="shared" ref="G62:L62" si="12">SUM(G63:G65)</f>
        <v>0</v>
      </c>
      <c r="H62" s="114">
        <f t="shared" si="12"/>
        <v>0</v>
      </c>
      <c r="I62" s="114">
        <f t="shared" si="12"/>
        <v>0</v>
      </c>
      <c r="J62" s="115">
        <f t="shared" si="12"/>
        <v>0</v>
      </c>
      <c r="K62" s="115">
        <f t="shared" si="12"/>
        <v>0</v>
      </c>
      <c r="L62" s="116">
        <f t="shared" si="12"/>
        <v>0</v>
      </c>
    </row>
    <row r="63" spans="1:12" s="5" customFormat="1" x14ac:dyDescent="0.25">
      <c r="A63" s="55"/>
      <c r="B63" s="64"/>
      <c r="C63" s="54"/>
      <c r="D63" s="54"/>
      <c r="E63" s="87"/>
      <c r="F63" s="87"/>
      <c r="G63" s="21"/>
      <c r="H63" s="21"/>
      <c r="I63" s="21"/>
      <c r="J63" s="87"/>
      <c r="K63" s="87"/>
      <c r="L63" s="87"/>
    </row>
    <row r="64" spans="1:12" s="5" customFormat="1" x14ac:dyDescent="0.25">
      <c r="A64" s="55"/>
      <c r="B64" s="64"/>
      <c r="C64" s="54"/>
      <c r="D64" s="54"/>
      <c r="E64" s="87"/>
      <c r="F64" s="87"/>
      <c r="G64" s="21"/>
      <c r="H64" s="21"/>
      <c r="I64" s="21"/>
      <c r="J64" s="87"/>
      <c r="K64" s="87"/>
      <c r="L64" s="87"/>
    </row>
    <row r="65" spans="1:12" s="5" customFormat="1" x14ac:dyDescent="0.25">
      <c r="A65" s="55"/>
      <c r="B65" s="64"/>
      <c r="C65" s="54"/>
      <c r="D65" s="54"/>
      <c r="E65" s="87"/>
      <c r="F65" s="87"/>
      <c r="G65" s="21"/>
      <c r="H65" s="21"/>
      <c r="I65" s="21"/>
      <c r="J65" s="87"/>
      <c r="K65" s="87"/>
      <c r="L65" s="87"/>
    </row>
    <row r="66" spans="1:12" s="5" customFormat="1" x14ac:dyDescent="0.25">
      <c r="A66" s="55"/>
      <c r="B66" s="113" t="s">
        <v>212</v>
      </c>
      <c r="C66" s="114">
        <f>SUM(C67:C69)</f>
        <v>1</v>
      </c>
      <c r="D66" s="114">
        <f>SUM(D67:D69)</f>
        <v>1</v>
      </c>
      <c r="E66" s="189"/>
      <c r="F66" s="115"/>
      <c r="G66" s="114">
        <f t="shared" ref="G66:L66" si="13">SUM(G67:G69)</f>
        <v>30</v>
      </c>
      <c r="H66" s="114">
        <f t="shared" si="13"/>
        <v>0</v>
      </c>
      <c r="I66" s="114">
        <f t="shared" si="13"/>
        <v>1175</v>
      </c>
      <c r="J66" s="115">
        <f t="shared" si="13"/>
        <v>0</v>
      </c>
      <c r="K66" s="115">
        <f t="shared" si="13"/>
        <v>0</v>
      </c>
      <c r="L66" s="116">
        <f t="shared" si="13"/>
        <v>0</v>
      </c>
    </row>
    <row r="67" spans="1:12" s="5" customFormat="1" ht="56.25" x14ac:dyDescent="0.25">
      <c r="A67" s="55"/>
      <c r="B67" s="64" t="s">
        <v>506</v>
      </c>
      <c r="C67" s="54">
        <v>1</v>
      </c>
      <c r="D67" s="54">
        <v>1</v>
      </c>
      <c r="E67" s="87" t="s">
        <v>336</v>
      </c>
      <c r="F67" s="87" t="s">
        <v>508</v>
      </c>
      <c r="G67" s="21">
        <v>30</v>
      </c>
      <c r="H67" s="21">
        <v>0</v>
      </c>
      <c r="I67" s="21">
        <v>1175</v>
      </c>
      <c r="J67" s="87"/>
      <c r="K67" s="87"/>
      <c r="L67" s="87"/>
    </row>
    <row r="68" spans="1:12" s="5" customFormat="1" x14ac:dyDescent="0.25">
      <c r="A68" s="55"/>
      <c r="B68" s="64"/>
      <c r="C68" s="54"/>
      <c r="D68" s="54"/>
      <c r="E68" s="87"/>
      <c r="F68" s="87"/>
      <c r="G68" s="21"/>
      <c r="H68" s="21"/>
      <c r="I68" s="21"/>
      <c r="J68" s="87"/>
      <c r="K68" s="87"/>
      <c r="L68" s="87"/>
    </row>
    <row r="69" spans="1:12" s="5" customFormat="1" x14ac:dyDescent="0.25">
      <c r="A69" s="55"/>
      <c r="B69" s="64"/>
      <c r="C69" s="54"/>
      <c r="D69" s="54"/>
      <c r="E69" s="87"/>
      <c r="F69" s="87"/>
      <c r="G69" s="21"/>
      <c r="H69" s="21"/>
      <c r="I69" s="21"/>
      <c r="J69" s="87"/>
      <c r="K69" s="87"/>
      <c r="L69" s="87"/>
    </row>
    <row r="70" spans="1:12" s="5" customFormat="1" x14ac:dyDescent="0.25">
      <c r="A70" s="55"/>
      <c r="B70" s="113" t="s">
        <v>213</v>
      </c>
      <c r="C70" s="114">
        <f>SUM(C71:C74)</f>
        <v>0</v>
      </c>
      <c r="D70" s="114">
        <f>SUM(D71:D74)</f>
        <v>0</v>
      </c>
      <c r="E70" s="189"/>
      <c r="F70" s="115"/>
      <c r="G70" s="114">
        <f t="shared" ref="G70:L70" si="14">SUM(G71:G74)</f>
        <v>0</v>
      </c>
      <c r="H70" s="114">
        <f t="shared" si="14"/>
        <v>0</v>
      </c>
      <c r="I70" s="114">
        <f t="shared" si="14"/>
        <v>0</v>
      </c>
      <c r="J70" s="115">
        <f t="shared" si="14"/>
        <v>0</v>
      </c>
      <c r="K70" s="115">
        <f t="shared" si="14"/>
        <v>0</v>
      </c>
      <c r="L70" s="116">
        <f t="shared" si="14"/>
        <v>0</v>
      </c>
    </row>
    <row r="71" spans="1:12" s="5" customFormat="1" x14ac:dyDescent="0.25">
      <c r="A71" s="55"/>
      <c r="B71" s="64"/>
      <c r="C71" s="54"/>
      <c r="D71" s="54"/>
      <c r="E71" s="87"/>
      <c r="F71" s="87"/>
      <c r="G71" s="21"/>
      <c r="H71" s="21"/>
      <c r="I71" s="21"/>
      <c r="J71" s="87"/>
      <c r="K71" s="87"/>
      <c r="L71" s="87"/>
    </row>
    <row r="72" spans="1:12" s="5" customFormat="1" x14ac:dyDescent="0.25">
      <c r="A72" s="55"/>
      <c r="B72" s="64"/>
      <c r="C72" s="54"/>
      <c r="D72" s="54"/>
      <c r="E72" s="87"/>
      <c r="F72" s="87"/>
      <c r="G72" s="21"/>
      <c r="H72" s="21"/>
      <c r="I72" s="21"/>
      <c r="J72" s="87"/>
      <c r="K72" s="87"/>
      <c r="L72" s="87"/>
    </row>
    <row r="73" spans="1:12" s="5" customFormat="1" x14ac:dyDescent="0.25">
      <c r="A73" s="55"/>
      <c r="B73" s="64"/>
      <c r="C73" s="54"/>
      <c r="D73" s="54"/>
      <c r="E73" s="87"/>
      <c r="F73" s="87"/>
      <c r="G73" s="21"/>
      <c r="H73" s="21"/>
      <c r="I73" s="21"/>
      <c r="J73" s="87"/>
      <c r="K73" s="87"/>
      <c r="L73" s="87"/>
    </row>
    <row r="74" spans="1:12" x14ac:dyDescent="0.25">
      <c r="A74" s="55"/>
      <c r="B74" s="64"/>
      <c r="C74" s="54"/>
      <c r="D74" s="54"/>
      <c r="E74" s="87"/>
      <c r="F74" s="87"/>
      <c r="G74" s="21"/>
      <c r="H74" s="21"/>
      <c r="I74" s="21"/>
      <c r="J74" s="87"/>
      <c r="K74" s="87"/>
      <c r="L74" s="87"/>
    </row>
    <row r="75" spans="1:12" s="5" customFormat="1" ht="93.75" customHeight="1" x14ac:dyDescent="0.25">
      <c r="A75" s="88" t="s">
        <v>90</v>
      </c>
      <c r="B75" s="88" t="s">
        <v>65</v>
      </c>
      <c r="C75" s="88">
        <f>SUM(C76,C80,C86)</f>
        <v>1</v>
      </c>
      <c r="D75" s="88">
        <f>SUM(D76,D80,D86)</f>
        <v>1</v>
      </c>
      <c r="E75" s="88"/>
      <c r="F75" s="88"/>
      <c r="G75" s="88">
        <f t="shared" ref="G75:L75" si="15">SUM(G76,G80,G86)</f>
        <v>10</v>
      </c>
      <c r="H75" s="88">
        <f t="shared" si="15"/>
        <v>0</v>
      </c>
      <c r="I75" s="88">
        <f t="shared" si="15"/>
        <v>942</v>
      </c>
      <c r="J75" s="88">
        <f t="shared" si="15"/>
        <v>0</v>
      </c>
      <c r="K75" s="88">
        <f t="shared" si="15"/>
        <v>0</v>
      </c>
      <c r="L75" s="88">
        <f t="shared" si="15"/>
        <v>0</v>
      </c>
    </row>
    <row r="76" spans="1:12" s="5" customFormat="1" x14ac:dyDescent="0.25">
      <c r="A76" s="55"/>
      <c r="B76" s="113" t="s">
        <v>211</v>
      </c>
      <c r="C76" s="114">
        <f>SUM(C77:C79)</f>
        <v>0</v>
      </c>
      <c r="D76" s="114">
        <f>SUM(D77:D79)</f>
        <v>0</v>
      </c>
      <c r="E76" s="189"/>
      <c r="F76" s="115"/>
      <c r="G76" s="114">
        <f t="shared" ref="G76:L76" si="16">SUM(G77:G79)</f>
        <v>0</v>
      </c>
      <c r="H76" s="114">
        <f t="shared" si="16"/>
        <v>0</v>
      </c>
      <c r="I76" s="114">
        <f t="shared" si="16"/>
        <v>0</v>
      </c>
      <c r="J76" s="115">
        <f t="shared" si="16"/>
        <v>0</v>
      </c>
      <c r="K76" s="115">
        <f t="shared" si="16"/>
        <v>0</v>
      </c>
      <c r="L76" s="116">
        <f t="shared" si="16"/>
        <v>0</v>
      </c>
    </row>
    <row r="77" spans="1:12" s="5" customFormat="1" x14ac:dyDescent="0.25">
      <c r="A77" s="55"/>
      <c r="B77" s="64"/>
      <c r="C77" s="54"/>
      <c r="D77" s="54"/>
      <c r="E77" s="87"/>
      <c r="F77" s="87"/>
      <c r="G77" s="21"/>
      <c r="H77" s="21"/>
      <c r="I77" s="21"/>
      <c r="J77" s="87"/>
      <c r="K77" s="87"/>
      <c r="L77" s="87"/>
    </row>
    <row r="78" spans="1:12" s="5" customFormat="1" x14ac:dyDescent="0.25">
      <c r="A78" s="55"/>
      <c r="B78" s="64"/>
      <c r="C78" s="54"/>
      <c r="D78" s="54"/>
      <c r="E78" s="87"/>
      <c r="F78" s="87"/>
      <c r="G78" s="21"/>
      <c r="H78" s="21"/>
      <c r="I78" s="21"/>
      <c r="J78" s="87"/>
      <c r="K78" s="87"/>
      <c r="L78" s="87"/>
    </row>
    <row r="79" spans="1:12" s="5" customFormat="1" x14ac:dyDescent="0.25">
      <c r="A79" s="55"/>
      <c r="B79" s="64"/>
      <c r="C79" s="54"/>
      <c r="D79" s="54"/>
      <c r="E79" s="87"/>
      <c r="F79" s="87"/>
      <c r="G79" s="21"/>
      <c r="H79" s="21"/>
      <c r="I79" s="21"/>
      <c r="J79" s="87"/>
      <c r="K79" s="87"/>
      <c r="L79" s="87"/>
    </row>
    <row r="80" spans="1:12" s="5" customFormat="1" x14ac:dyDescent="0.25">
      <c r="A80" s="55"/>
      <c r="B80" s="113" t="s">
        <v>212</v>
      </c>
      <c r="C80" s="114">
        <f>SUM(C81:C85)</f>
        <v>0</v>
      </c>
      <c r="D80" s="114">
        <f>SUM(D81:D85)</f>
        <v>0</v>
      </c>
      <c r="E80" s="189"/>
      <c r="F80" s="115"/>
      <c r="G80" s="114">
        <f t="shared" ref="G80:L80" si="17">SUM(G81:G85)</f>
        <v>0</v>
      </c>
      <c r="H80" s="114">
        <f t="shared" si="17"/>
        <v>0</v>
      </c>
      <c r="I80" s="114">
        <f t="shared" si="17"/>
        <v>0</v>
      </c>
      <c r="J80" s="115">
        <f t="shared" si="17"/>
        <v>0</v>
      </c>
      <c r="K80" s="115">
        <f t="shared" si="17"/>
        <v>0</v>
      </c>
      <c r="L80" s="116">
        <f t="shared" si="17"/>
        <v>0</v>
      </c>
    </row>
    <row r="81" spans="1:12" s="5" customFormat="1" x14ac:dyDescent="0.25">
      <c r="A81" s="55"/>
      <c r="B81" s="64"/>
      <c r="C81" s="54"/>
      <c r="D81" s="54"/>
      <c r="E81" s="87"/>
      <c r="F81" s="87"/>
      <c r="G81" s="21"/>
      <c r="H81" s="21"/>
      <c r="I81" s="21"/>
      <c r="J81" s="87"/>
      <c r="K81" s="87"/>
      <c r="L81" s="87"/>
    </row>
    <row r="82" spans="1:12" s="5" customFormat="1" x14ac:dyDescent="0.25">
      <c r="A82" s="55"/>
      <c r="B82" s="64"/>
      <c r="C82" s="54"/>
      <c r="D82" s="54"/>
      <c r="E82" s="87"/>
      <c r="F82" s="87"/>
      <c r="G82" s="21"/>
      <c r="H82" s="21"/>
      <c r="I82" s="21"/>
      <c r="J82" s="87"/>
      <c r="K82" s="87"/>
      <c r="L82" s="87"/>
    </row>
    <row r="83" spans="1:12" s="5" customFormat="1" x14ac:dyDescent="0.25">
      <c r="A83" s="55"/>
      <c r="B83" s="64"/>
      <c r="C83" s="54"/>
      <c r="D83" s="54"/>
      <c r="E83" s="87"/>
      <c r="F83" s="87"/>
      <c r="G83" s="21"/>
      <c r="H83" s="21"/>
      <c r="I83" s="21"/>
      <c r="J83" s="87"/>
      <c r="K83" s="87"/>
      <c r="L83" s="87"/>
    </row>
    <row r="84" spans="1:12" s="5" customFormat="1" x14ac:dyDescent="0.25">
      <c r="A84" s="55"/>
      <c r="B84" s="64"/>
      <c r="C84" s="54"/>
      <c r="D84" s="54"/>
      <c r="E84" s="87"/>
      <c r="F84" s="87"/>
      <c r="G84" s="21"/>
      <c r="H84" s="21"/>
      <c r="I84" s="21"/>
      <c r="J84" s="87"/>
      <c r="K84" s="87"/>
      <c r="L84" s="87"/>
    </row>
    <row r="85" spans="1:12" s="5" customFormat="1" x14ac:dyDescent="0.25">
      <c r="A85" s="55"/>
      <c r="B85" s="64"/>
      <c r="C85" s="54"/>
      <c r="D85" s="54"/>
      <c r="E85" s="87"/>
      <c r="F85" s="87"/>
      <c r="G85" s="21"/>
      <c r="H85" s="21"/>
      <c r="I85" s="21"/>
      <c r="J85" s="87"/>
      <c r="K85" s="87"/>
      <c r="L85" s="87"/>
    </row>
    <row r="86" spans="1:12" s="5" customFormat="1" x14ac:dyDescent="0.25">
      <c r="A86" s="55"/>
      <c r="B86" s="113" t="s">
        <v>213</v>
      </c>
      <c r="C86" s="114">
        <f>SUM(C87:C90)</f>
        <v>1</v>
      </c>
      <c r="D86" s="114">
        <f>SUM(D87:D90)</f>
        <v>1</v>
      </c>
      <c r="E86" s="189"/>
      <c r="F86" s="115"/>
      <c r="G86" s="114">
        <f>SUM(G87:G90)</f>
        <v>10</v>
      </c>
      <c r="H86" s="114">
        <f>SUM(H87:H90)</f>
        <v>0</v>
      </c>
      <c r="I86" s="114">
        <f>SUM(I87:I90)</f>
        <v>942</v>
      </c>
      <c r="J86" s="115">
        <f t="shared" ref="J86:L86" si="18">SUM(J87:J90)</f>
        <v>0</v>
      </c>
      <c r="K86" s="115">
        <f t="shared" si="18"/>
        <v>0</v>
      </c>
      <c r="L86" s="116">
        <f t="shared" si="18"/>
        <v>0</v>
      </c>
    </row>
    <row r="87" spans="1:12" s="5" customFormat="1" ht="56.25" x14ac:dyDescent="0.25">
      <c r="A87" s="55"/>
      <c r="B87" s="64" t="s">
        <v>509</v>
      </c>
      <c r="C87" s="54">
        <v>1</v>
      </c>
      <c r="D87" s="54">
        <v>1</v>
      </c>
      <c r="E87" s="87" t="s">
        <v>798</v>
      </c>
      <c r="F87" s="87" t="s">
        <v>510</v>
      </c>
      <c r="G87" s="21">
        <v>10</v>
      </c>
      <c r="H87" s="21">
        <v>0</v>
      </c>
      <c r="I87" s="21">
        <v>942</v>
      </c>
      <c r="J87" s="87"/>
      <c r="K87" s="87"/>
      <c r="L87" s="87"/>
    </row>
    <row r="88" spans="1:12" s="5" customFormat="1" x14ac:dyDescent="0.25">
      <c r="A88" s="55"/>
      <c r="B88" s="64"/>
      <c r="C88" s="54"/>
      <c r="D88" s="54"/>
      <c r="E88" s="87"/>
      <c r="F88" s="87"/>
      <c r="G88" s="21"/>
      <c r="H88" s="21"/>
      <c r="I88" s="21"/>
      <c r="J88" s="87"/>
      <c r="K88" s="87"/>
      <c r="L88" s="87"/>
    </row>
    <row r="89" spans="1:12" s="5" customFormat="1" x14ac:dyDescent="0.25">
      <c r="A89" s="55"/>
      <c r="B89" s="64"/>
      <c r="C89" s="54"/>
      <c r="D89" s="54"/>
      <c r="E89" s="87"/>
      <c r="F89" s="87"/>
      <c r="G89" s="21"/>
      <c r="H89" s="21"/>
      <c r="I89" s="21"/>
      <c r="J89" s="87"/>
      <c r="K89" s="87"/>
      <c r="L89" s="87"/>
    </row>
    <row r="90" spans="1:12" x14ac:dyDescent="0.25">
      <c r="A90" s="55"/>
      <c r="B90" s="64"/>
      <c r="C90" s="54"/>
      <c r="D90" s="54"/>
      <c r="E90" s="87"/>
      <c r="F90" s="87"/>
      <c r="G90" s="21"/>
      <c r="H90" s="21"/>
      <c r="I90" s="21"/>
      <c r="J90" s="87"/>
      <c r="K90" s="87"/>
      <c r="L90" s="87"/>
    </row>
    <row r="91" spans="1:12" s="5" customFormat="1" ht="75" customHeight="1" x14ac:dyDescent="0.25">
      <c r="A91" s="88" t="s">
        <v>91</v>
      </c>
      <c r="B91" s="88" t="s">
        <v>66</v>
      </c>
      <c r="C91" s="88">
        <f>SUM(C92,C96,C102)</f>
        <v>2</v>
      </c>
      <c r="D91" s="88">
        <f>SUM(D92,D96,D102)</f>
        <v>2</v>
      </c>
      <c r="E91" s="88"/>
      <c r="F91" s="88"/>
      <c r="G91" s="88">
        <f>SUM(G92,G96,G102)</f>
        <v>15</v>
      </c>
      <c r="H91" s="308">
        <f>SUM(H92,H96,H102)</f>
        <v>53</v>
      </c>
      <c r="I91" s="308">
        <f>I92+I96+I102</f>
        <v>1176</v>
      </c>
      <c r="J91" s="88">
        <f>SUM(J92,J96,J102)</f>
        <v>0</v>
      </c>
      <c r="K91" s="88">
        <f>SUM(K92,K96,K102)</f>
        <v>1</v>
      </c>
      <c r="L91" s="88">
        <f>SUM(L92,L96,L102)</f>
        <v>100000</v>
      </c>
    </row>
    <row r="92" spans="1:12" s="5" customFormat="1" x14ac:dyDescent="0.25">
      <c r="A92" s="55"/>
      <c r="B92" s="113" t="s">
        <v>211</v>
      </c>
      <c r="C92" s="114">
        <f>SUM(C93:C95)</f>
        <v>0</v>
      </c>
      <c r="D92" s="114">
        <f>SUM(D93:D95)</f>
        <v>0</v>
      </c>
      <c r="E92" s="189"/>
      <c r="F92" s="115"/>
      <c r="G92" s="114">
        <f t="shared" ref="G92:L92" si="19">SUM(G93:G95)</f>
        <v>0</v>
      </c>
      <c r="H92" s="114">
        <f t="shared" si="19"/>
        <v>0</v>
      </c>
      <c r="I92" s="114">
        <f t="shared" si="19"/>
        <v>0</v>
      </c>
      <c r="J92" s="115">
        <f t="shared" si="19"/>
        <v>0</v>
      </c>
      <c r="K92" s="115">
        <f t="shared" si="19"/>
        <v>0</v>
      </c>
      <c r="L92" s="116">
        <f t="shared" si="19"/>
        <v>0</v>
      </c>
    </row>
    <row r="93" spans="1:12" s="5" customFormat="1" x14ac:dyDescent="0.25">
      <c r="A93" s="55"/>
      <c r="B93" s="64"/>
      <c r="C93" s="54"/>
      <c r="D93" s="54"/>
      <c r="E93" s="87"/>
      <c r="F93" s="87"/>
      <c r="G93" s="21"/>
      <c r="H93" s="21"/>
      <c r="I93" s="21"/>
      <c r="J93" s="87"/>
      <c r="K93" s="87"/>
      <c r="L93" s="87"/>
    </row>
    <row r="94" spans="1:12" s="5" customFormat="1" x14ac:dyDescent="0.25">
      <c r="A94" s="55"/>
      <c r="B94" s="64"/>
      <c r="C94" s="54"/>
      <c r="D94" s="54"/>
      <c r="E94" s="87"/>
      <c r="F94" s="87"/>
      <c r="G94" s="21"/>
      <c r="H94" s="21"/>
      <c r="I94" s="21"/>
      <c r="J94" s="87"/>
      <c r="K94" s="87"/>
      <c r="L94" s="87"/>
    </row>
    <row r="95" spans="1:12" s="5" customFormat="1" x14ac:dyDescent="0.25">
      <c r="A95" s="55"/>
      <c r="B95" s="64"/>
      <c r="C95" s="54"/>
      <c r="D95" s="54"/>
      <c r="E95" s="87"/>
      <c r="F95" s="87"/>
      <c r="G95" s="21"/>
      <c r="H95" s="21"/>
      <c r="I95" s="21"/>
      <c r="J95" s="87"/>
      <c r="K95" s="87"/>
      <c r="L95" s="87"/>
    </row>
    <row r="96" spans="1:12" s="5" customFormat="1" x14ac:dyDescent="0.25">
      <c r="A96" s="55"/>
      <c r="B96" s="113" t="s">
        <v>212</v>
      </c>
      <c r="C96" s="114">
        <f>C97+C98+C99+C100+C101</f>
        <v>2</v>
      </c>
      <c r="D96" s="114">
        <f>D97+D98+D99+D100+D101</f>
        <v>2</v>
      </c>
      <c r="E96" s="189"/>
      <c r="F96" s="115"/>
      <c r="G96" s="114">
        <f t="shared" ref="G96:L96" si="20">SUM(G97:G101)</f>
        <v>15</v>
      </c>
      <c r="H96" s="114">
        <f t="shared" si="20"/>
        <v>53</v>
      </c>
      <c r="I96" s="114">
        <f t="shared" si="20"/>
        <v>1176</v>
      </c>
      <c r="J96" s="115">
        <f t="shared" si="20"/>
        <v>0</v>
      </c>
      <c r="K96" s="115">
        <f t="shared" si="20"/>
        <v>1</v>
      </c>
      <c r="L96" s="243">
        <f t="shared" si="20"/>
        <v>100000</v>
      </c>
    </row>
    <row r="97" spans="1:12" s="5" customFormat="1" ht="93.75" x14ac:dyDescent="0.25">
      <c r="A97" s="55"/>
      <c r="B97" s="64" t="s">
        <v>338</v>
      </c>
      <c r="C97" s="54">
        <v>1</v>
      </c>
      <c r="D97" s="54">
        <v>1</v>
      </c>
      <c r="E97" s="87" t="s">
        <v>339</v>
      </c>
      <c r="F97" s="87" t="s">
        <v>340</v>
      </c>
      <c r="G97" s="21">
        <v>5</v>
      </c>
      <c r="H97" s="54">
        <v>53</v>
      </c>
      <c r="I97" s="54">
        <v>503</v>
      </c>
      <c r="J97" s="87"/>
      <c r="K97" s="87"/>
      <c r="L97" s="87"/>
    </row>
    <row r="98" spans="1:12" s="5" customFormat="1" ht="56.25" x14ac:dyDescent="0.25">
      <c r="A98" s="55"/>
      <c r="B98" s="64" t="s">
        <v>504</v>
      </c>
      <c r="C98" s="54">
        <v>1</v>
      </c>
      <c r="D98" s="54">
        <v>1</v>
      </c>
      <c r="E98" s="87" t="s">
        <v>339</v>
      </c>
      <c r="F98" s="87" t="s">
        <v>505</v>
      </c>
      <c r="G98" s="21">
        <v>10</v>
      </c>
      <c r="H98" s="21">
        <v>0</v>
      </c>
      <c r="I98" s="21">
        <v>673</v>
      </c>
      <c r="J98" s="87"/>
      <c r="K98" s="87"/>
      <c r="L98" s="87"/>
    </row>
    <row r="99" spans="1:12" s="5" customFormat="1" ht="56.25" x14ac:dyDescent="0.25">
      <c r="A99" s="55"/>
      <c r="B99" s="242" t="s">
        <v>511</v>
      </c>
      <c r="C99" s="54">
        <v>0</v>
      </c>
      <c r="D99" s="54"/>
      <c r="E99" s="21"/>
      <c r="F99" s="21"/>
      <c r="G99" s="21"/>
      <c r="H99" s="21"/>
      <c r="I99" s="21"/>
      <c r="J99" s="21"/>
      <c r="K99" s="21">
        <v>1</v>
      </c>
      <c r="L99" s="21">
        <v>100000</v>
      </c>
    </row>
    <row r="100" spans="1:12" s="5" customFormat="1" x14ac:dyDescent="0.25">
      <c r="A100" s="55"/>
      <c r="B100" s="64"/>
      <c r="C100" s="54"/>
      <c r="D100" s="54"/>
      <c r="E100" s="87"/>
      <c r="F100" s="87"/>
      <c r="G100" s="21"/>
      <c r="H100" s="21"/>
      <c r="I100" s="21"/>
      <c r="J100" s="87"/>
      <c r="K100" s="87"/>
      <c r="L100" s="87"/>
    </row>
    <row r="101" spans="1:12" s="5" customFormat="1" x14ac:dyDescent="0.25">
      <c r="A101" s="55"/>
      <c r="B101" s="64"/>
      <c r="C101" s="54"/>
      <c r="D101" s="54"/>
      <c r="E101" s="87"/>
      <c r="F101" s="87"/>
      <c r="G101" s="21"/>
      <c r="H101" s="21"/>
      <c r="I101" s="21"/>
      <c r="J101" s="87"/>
      <c r="K101" s="87"/>
      <c r="L101" s="87"/>
    </row>
    <row r="102" spans="1:12" s="5" customFormat="1" x14ac:dyDescent="0.25">
      <c r="A102" s="55"/>
      <c r="B102" s="113" t="s">
        <v>213</v>
      </c>
      <c r="C102" s="114">
        <v>0</v>
      </c>
      <c r="D102" s="114">
        <v>0</v>
      </c>
      <c r="E102" s="189"/>
      <c r="F102" s="115"/>
      <c r="G102" s="114">
        <v>0</v>
      </c>
      <c r="H102" s="114">
        <v>0</v>
      </c>
      <c r="I102" s="114">
        <v>0</v>
      </c>
      <c r="J102" s="115">
        <f t="shared" ref="J102:L102" si="21">SUM(J103:J106)</f>
        <v>0</v>
      </c>
      <c r="K102" s="115">
        <f t="shared" si="21"/>
        <v>0</v>
      </c>
      <c r="L102" s="116">
        <f t="shared" si="21"/>
        <v>0</v>
      </c>
    </row>
    <row r="103" spans="1:12" s="5" customFormat="1" x14ac:dyDescent="0.25">
      <c r="A103" s="55"/>
      <c r="B103" s="241"/>
      <c r="C103" s="241"/>
      <c r="D103" s="241"/>
      <c r="E103" s="241"/>
      <c r="F103" s="241"/>
      <c r="G103" s="241"/>
      <c r="H103" s="241"/>
      <c r="I103" s="241"/>
      <c r="J103" s="87"/>
      <c r="K103" s="87"/>
      <c r="L103" s="87"/>
    </row>
    <row r="104" spans="1:12" s="5" customFormat="1" x14ac:dyDescent="0.25">
      <c r="A104" s="55"/>
      <c r="B104" s="64"/>
      <c r="C104" s="54"/>
      <c r="D104" s="54"/>
      <c r="E104" s="87"/>
      <c r="F104" s="87"/>
      <c r="G104" s="21"/>
      <c r="H104" s="21"/>
      <c r="I104" s="21"/>
      <c r="J104" s="87"/>
      <c r="K104" s="87"/>
      <c r="L104" s="87"/>
    </row>
    <row r="105" spans="1:12" s="5" customFormat="1" x14ac:dyDescent="0.25">
      <c r="A105" s="55"/>
      <c r="B105" s="64"/>
      <c r="C105" s="54"/>
      <c r="D105" s="54"/>
      <c r="E105" s="87"/>
      <c r="F105" s="87"/>
      <c r="G105" s="21"/>
      <c r="H105" s="21"/>
      <c r="I105" s="21"/>
      <c r="J105" s="87"/>
      <c r="K105" s="87"/>
      <c r="L105" s="87"/>
    </row>
    <row r="106" spans="1:12" x14ac:dyDescent="0.25">
      <c r="A106" s="55"/>
      <c r="B106" s="64"/>
      <c r="C106" s="54"/>
      <c r="D106" s="54"/>
      <c r="E106" s="87"/>
      <c r="F106" s="87"/>
      <c r="G106" s="21"/>
      <c r="H106" s="21"/>
      <c r="I106" s="21"/>
      <c r="J106" s="87"/>
      <c r="K106" s="87"/>
      <c r="L106" s="87"/>
    </row>
    <row r="107" spans="1:12" ht="187.5" customHeight="1" x14ac:dyDescent="0.25">
      <c r="A107" s="88" t="s">
        <v>179</v>
      </c>
      <c r="B107" s="88" t="s">
        <v>180</v>
      </c>
      <c r="C107" s="88">
        <f>SUM(C108,C112,C115)</f>
        <v>0</v>
      </c>
      <c r="D107" s="88">
        <f>SUM(D108,D112,D115)</f>
        <v>0</v>
      </c>
      <c r="E107" s="88"/>
      <c r="F107" s="88"/>
      <c r="G107" s="88">
        <f t="shared" ref="G107:K107" si="22">SUM(G108,G112,G115)</f>
        <v>0</v>
      </c>
      <c r="H107" s="88">
        <f t="shared" si="22"/>
        <v>0</v>
      </c>
      <c r="I107" s="88">
        <f t="shared" si="22"/>
        <v>0</v>
      </c>
      <c r="J107" s="88">
        <f t="shared" si="22"/>
        <v>0</v>
      </c>
      <c r="K107" s="88">
        <f t="shared" si="22"/>
        <v>0</v>
      </c>
      <c r="L107" s="88">
        <f>L108+L112+L115</f>
        <v>0</v>
      </c>
    </row>
    <row r="108" spans="1:12" x14ac:dyDescent="0.25">
      <c r="A108" s="55"/>
      <c r="B108" s="113" t="s">
        <v>211</v>
      </c>
      <c r="C108" s="114">
        <f>SUM(C109:C111)</f>
        <v>0</v>
      </c>
      <c r="D108" s="114">
        <f>SUM(D109:D111)</f>
        <v>0</v>
      </c>
      <c r="E108" s="189"/>
      <c r="F108" s="115"/>
      <c r="G108" s="114">
        <f t="shared" ref="G108:K108" si="23">SUM(G109:G111)</f>
        <v>0</v>
      </c>
      <c r="H108" s="114">
        <f t="shared" si="23"/>
        <v>0</v>
      </c>
      <c r="I108" s="114">
        <f t="shared" si="23"/>
        <v>0</v>
      </c>
      <c r="J108" s="115">
        <f t="shared" si="23"/>
        <v>0</v>
      </c>
      <c r="K108" s="115">
        <f t="shared" si="23"/>
        <v>0</v>
      </c>
      <c r="L108" s="116">
        <f>L109+L110+L111</f>
        <v>0</v>
      </c>
    </row>
    <row r="109" spans="1:12" x14ac:dyDescent="0.25">
      <c r="A109" s="55"/>
      <c r="B109" s="64"/>
      <c r="C109" s="54"/>
      <c r="D109" s="54"/>
      <c r="E109" s="87"/>
      <c r="F109" s="87"/>
      <c r="G109" s="21"/>
      <c r="H109" s="21"/>
      <c r="I109" s="21"/>
      <c r="J109" s="87"/>
      <c r="K109" s="87"/>
      <c r="L109" s="87"/>
    </row>
    <row r="110" spans="1:12" x14ac:dyDescent="0.25">
      <c r="A110" s="55"/>
      <c r="B110" s="64"/>
      <c r="C110" s="54"/>
      <c r="D110" s="54"/>
      <c r="E110" s="87"/>
      <c r="F110" s="87"/>
      <c r="G110" s="21"/>
      <c r="H110" s="21"/>
      <c r="I110" s="21"/>
      <c r="J110" s="87"/>
      <c r="K110" s="87"/>
      <c r="L110" s="87"/>
    </row>
    <row r="111" spans="1:12" x14ac:dyDescent="0.25">
      <c r="A111" s="55"/>
      <c r="B111" s="64"/>
      <c r="C111" s="54"/>
      <c r="D111" s="54"/>
      <c r="E111" s="87"/>
      <c r="F111" s="87"/>
      <c r="G111" s="21"/>
      <c r="H111" s="21"/>
      <c r="I111" s="21"/>
      <c r="J111" s="87"/>
      <c r="K111" s="87"/>
      <c r="L111" s="87"/>
    </row>
    <row r="112" spans="1:12" x14ac:dyDescent="0.25">
      <c r="A112" s="55"/>
      <c r="B112" s="113" t="s">
        <v>212</v>
      </c>
      <c r="C112" s="114">
        <f>SUM(C113:C114)</f>
        <v>0</v>
      </c>
      <c r="D112" s="114">
        <f>SUM(D113:D114)</f>
        <v>0</v>
      </c>
      <c r="E112" s="189"/>
      <c r="F112" s="115"/>
      <c r="G112" s="114">
        <f t="shared" ref="G112:L112" si="24">SUM(G113:G114)</f>
        <v>0</v>
      </c>
      <c r="H112" s="114">
        <f t="shared" si="24"/>
        <v>0</v>
      </c>
      <c r="I112" s="114">
        <f t="shared" si="24"/>
        <v>0</v>
      </c>
      <c r="J112" s="115">
        <f t="shared" si="24"/>
        <v>0</v>
      </c>
      <c r="K112" s="115">
        <f t="shared" si="24"/>
        <v>0</v>
      </c>
      <c r="L112" s="116">
        <f t="shared" si="24"/>
        <v>0</v>
      </c>
    </row>
    <row r="113" spans="1:14" x14ac:dyDescent="0.25">
      <c r="A113" s="55"/>
      <c r="B113" s="64"/>
      <c r="C113" s="54"/>
      <c r="D113" s="54"/>
      <c r="E113" s="87"/>
      <c r="F113" s="87"/>
      <c r="G113" s="21"/>
      <c r="H113" s="21"/>
      <c r="I113" s="21"/>
      <c r="J113" s="87"/>
      <c r="K113" s="87"/>
      <c r="L113" s="87"/>
    </row>
    <row r="114" spans="1:14" x14ac:dyDescent="0.25">
      <c r="A114" s="55"/>
      <c r="B114" s="64"/>
      <c r="C114" s="54"/>
      <c r="D114" s="54"/>
      <c r="E114" s="87"/>
      <c r="F114" s="87"/>
      <c r="G114" s="21"/>
      <c r="H114" s="21"/>
      <c r="I114" s="21"/>
      <c r="J114" s="87"/>
      <c r="K114" s="87"/>
      <c r="L114" s="87"/>
    </row>
    <row r="115" spans="1:14" x14ac:dyDescent="0.25">
      <c r="A115" s="55"/>
      <c r="B115" s="113" t="s">
        <v>213</v>
      </c>
      <c r="C115" s="114">
        <f>SUM(C116:C118)</f>
        <v>0</v>
      </c>
      <c r="D115" s="114">
        <f>SUM(D116:D118)</f>
        <v>0</v>
      </c>
      <c r="E115" s="189"/>
      <c r="F115" s="115"/>
      <c r="G115" s="114">
        <f t="shared" ref="G115:L115" si="25">SUM(G116:G118)</f>
        <v>0</v>
      </c>
      <c r="H115" s="114">
        <f t="shared" si="25"/>
        <v>0</v>
      </c>
      <c r="I115" s="114">
        <f t="shared" si="25"/>
        <v>0</v>
      </c>
      <c r="J115" s="115">
        <f t="shared" si="25"/>
        <v>0</v>
      </c>
      <c r="K115" s="115">
        <f t="shared" si="25"/>
        <v>0</v>
      </c>
      <c r="L115" s="116">
        <f t="shared" si="25"/>
        <v>0</v>
      </c>
    </row>
    <row r="116" spans="1:14" x14ac:dyDescent="0.25">
      <c r="A116" s="55"/>
      <c r="B116" s="64"/>
      <c r="C116" s="54"/>
      <c r="D116" s="54"/>
      <c r="E116" s="87"/>
      <c r="F116" s="87"/>
      <c r="G116" s="21"/>
      <c r="H116" s="21"/>
      <c r="I116" s="21"/>
      <c r="J116" s="87"/>
      <c r="K116" s="87"/>
      <c r="L116" s="87"/>
    </row>
    <row r="117" spans="1:14" x14ac:dyDescent="0.25">
      <c r="A117" s="55"/>
      <c r="B117" s="64"/>
      <c r="C117" s="54"/>
      <c r="D117" s="54"/>
      <c r="E117" s="87"/>
      <c r="F117" s="87"/>
      <c r="G117" s="21"/>
      <c r="H117" s="21"/>
      <c r="I117" s="21"/>
      <c r="J117" s="87"/>
      <c r="K117" s="87"/>
      <c r="L117" s="87"/>
    </row>
    <row r="118" spans="1:14" x14ac:dyDescent="0.25">
      <c r="A118" s="55"/>
      <c r="B118" s="64"/>
      <c r="C118" s="54"/>
      <c r="D118" s="54"/>
      <c r="E118" s="87"/>
      <c r="F118" s="87"/>
      <c r="G118" s="21"/>
      <c r="H118" s="21"/>
      <c r="I118" s="21"/>
      <c r="J118" s="87"/>
      <c r="K118" s="87"/>
      <c r="L118" s="87"/>
    </row>
    <row r="119" spans="1:14" ht="19.5" x14ac:dyDescent="0.35">
      <c r="A119" s="369" t="s">
        <v>178</v>
      </c>
      <c r="B119" s="369"/>
      <c r="C119" s="369"/>
      <c r="D119" s="369"/>
      <c r="E119" s="369"/>
      <c r="F119" s="369"/>
      <c r="G119" s="369"/>
      <c r="H119" s="369"/>
      <c r="I119" s="369"/>
      <c r="J119" s="369"/>
      <c r="K119" s="88"/>
      <c r="L119" s="88"/>
    </row>
    <row r="120" spans="1:14" x14ac:dyDescent="0.3">
      <c r="K120" s="192"/>
      <c r="L120" s="111"/>
    </row>
    <row r="121" spans="1:14" x14ac:dyDescent="0.3">
      <c r="I121" s="10"/>
      <c r="J121" s="10"/>
      <c r="K121" s="111"/>
      <c r="L121" s="111"/>
      <c r="M121" s="3"/>
      <c r="N121" s="3"/>
    </row>
    <row r="122" spans="1:14" x14ac:dyDescent="0.3">
      <c r="I122" s="10"/>
      <c r="J122" s="10"/>
      <c r="K122" s="111"/>
      <c r="L122" s="111"/>
      <c r="M122" s="3"/>
      <c r="N122" s="3"/>
    </row>
    <row r="123" spans="1:14" x14ac:dyDescent="0.3">
      <c r="I123" s="10"/>
      <c r="J123" s="10"/>
      <c r="K123" s="111"/>
      <c r="L123" s="111"/>
      <c r="M123" s="3"/>
      <c r="N123" s="3"/>
    </row>
    <row r="124" spans="1:14" x14ac:dyDescent="0.3">
      <c r="I124" s="10"/>
      <c r="J124" s="10"/>
      <c r="K124" s="111"/>
      <c r="L124" s="111"/>
      <c r="M124" s="3"/>
      <c r="N124" s="3"/>
    </row>
    <row r="125" spans="1:14" x14ac:dyDescent="0.3">
      <c r="I125" s="10"/>
      <c r="J125" s="10"/>
      <c r="K125" s="111"/>
      <c r="L125" s="111"/>
      <c r="M125" s="3"/>
      <c r="N125" s="3"/>
    </row>
    <row r="126" spans="1:14" x14ac:dyDescent="0.3">
      <c r="I126" s="10"/>
      <c r="J126" s="10"/>
      <c r="K126" s="111"/>
      <c r="L126" s="111"/>
      <c r="M126" s="3"/>
      <c r="N126" s="3"/>
    </row>
    <row r="127" spans="1:14" x14ac:dyDescent="0.3">
      <c r="I127" s="10"/>
      <c r="J127" s="193"/>
      <c r="K127" s="194"/>
      <c r="L127" s="194"/>
      <c r="M127" s="195"/>
      <c r="N127" s="3"/>
    </row>
    <row r="128" spans="1:14" x14ac:dyDescent="0.3">
      <c r="I128" s="10"/>
      <c r="J128" s="193"/>
      <c r="K128" s="194"/>
      <c r="L128" s="194"/>
      <c r="M128" s="195"/>
      <c r="N128" s="3"/>
    </row>
    <row r="129" spans="9:14" customFormat="1" x14ac:dyDescent="0.25">
      <c r="I129" s="3"/>
      <c r="J129" s="195"/>
      <c r="K129" s="194"/>
      <c r="L129" s="194"/>
      <c r="M129" s="195"/>
      <c r="N129" s="3"/>
    </row>
    <row r="130" spans="9:14" customFormat="1" x14ac:dyDescent="0.25">
      <c r="I130" s="3"/>
      <c r="J130" s="195"/>
      <c r="K130" s="196"/>
      <c r="L130" s="196"/>
      <c r="M130" s="195"/>
      <c r="N130" s="3"/>
    </row>
    <row r="131" spans="9:14" customFormat="1" x14ac:dyDescent="0.25">
      <c r="I131" s="3"/>
      <c r="J131" s="195"/>
      <c r="K131" s="197"/>
      <c r="L131" s="197"/>
      <c r="M131" s="195"/>
      <c r="N131" s="3"/>
    </row>
    <row r="132" spans="9:14" customFormat="1" x14ac:dyDescent="0.25">
      <c r="I132" s="3"/>
      <c r="J132" s="195"/>
      <c r="K132" s="197"/>
      <c r="L132" s="197"/>
      <c r="M132" s="195"/>
      <c r="N132" s="3"/>
    </row>
    <row r="133" spans="9:14" customFormat="1" x14ac:dyDescent="0.25">
      <c r="I133" s="3"/>
      <c r="J133" s="195"/>
      <c r="K133" s="197"/>
      <c r="L133" s="197"/>
      <c r="M133" s="195"/>
      <c r="N133" s="3"/>
    </row>
    <row r="134" spans="9:14" customFormat="1" x14ac:dyDescent="0.25">
      <c r="I134" s="3"/>
      <c r="J134" s="3"/>
      <c r="K134" s="112"/>
      <c r="L134" s="112"/>
      <c r="M134" s="3"/>
      <c r="N134" s="3"/>
    </row>
    <row r="135" spans="9:14" customFormat="1" x14ac:dyDescent="0.25">
      <c r="I135" s="3"/>
      <c r="J135" s="3"/>
      <c r="K135" s="112"/>
      <c r="L135" s="112"/>
      <c r="M135" s="3"/>
      <c r="N135" s="3"/>
    </row>
    <row r="136" spans="9:14" customFormat="1" x14ac:dyDescent="0.25">
      <c r="I136" s="3"/>
      <c r="J136" s="3"/>
      <c r="K136" s="112"/>
      <c r="L136" s="112"/>
      <c r="M136" s="3"/>
      <c r="N136" s="3"/>
    </row>
    <row r="137" spans="9:14" customFormat="1" x14ac:dyDescent="0.25">
      <c r="I137" s="3"/>
      <c r="J137" s="195"/>
      <c r="K137" s="197"/>
      <c r="L137" s="197"/>
      <c r="M137" s="195"/>
      <c r="N137" s="195"/>
    </row>
    <row r="138" spans="9:14" customFormat="1" x14ac:dyDescent="0.25">
      <c r="I138" s="3"/>
      <c r="J138" s="195"/>
      <c r="K138" s="197"/>
      <c r="L138" s="197"/>
      <c r="M138" s="195"/>
      <c r="N138" s="195"/>
    </row>
    <row r="139" spans="9:14" customFormat="1" x14ac:dyDescent="0.25">
      <c r="I139" s="3"/>
      <c r="J139" s="195"/>
      <c r="K139" s="197"/>
      <c r="L139" s="197"/>
      <c r="M139" s="195"/>
      <c r="N139" s="195"/>
    </row>
    <row r="140" spans="9:14" customFormat="1" x14ac:dyDescent="0.25">
      <c r="I140" s="3"/>
      <c r="J140" s="195"/>
      <c r="K140" s="197"/>
      <c r="L140" s="197"/>
      <c r="M140" s="195"/>
      <c r="N140" s="195"/>
    </row>
    <row r="141" spans="9:14" customFormat="1" x14ac:dyDescent="0.25">
      <c r="I141" s="3"/>
      <c r="J141" s="195"/>
      <c r="K141" s="196"/>
      <c r="L141" s="196"/>
      <c r="M141" s="195"/>
      <c r="N141" s="195"/>
    </row>
    <row r="142" spans="9:14" customFormat="1" x14ac:dyDescent="0.25">
      <c r="I142" s="3"/>
      <c r="J142" s="195"/>
      <c r="K142" s="197"/>
      <c r="L142" s="197"/>
      <c r="M142" s="195"/>
      <c r="N142" s="195"/>
    </row>
    <row r="143" spans="9:14" customFormat="1" x14ac:dyDescent="0.25">
      <c r="I143" s="3"/>
      <c r="J143" s="195"/>
      <c r="K143" s="197"/>
      <c r="L143" s="197"/>
      <c r="M143" s="195"/>
      <c r="N143" s="195"/>
    </row>
    <row r="144" spans="9:14" customFormat="1" x14ac:dyDescent="0.25">
      <c r="I144" s="3"/>
      <c r="J144" s="195"/>
      <c r="K144" s="197"/>
      <c r="L144" s="197"/>
      <c r="M144" s="195"/>
      <c r="N144" s="195"/>
    </row>
    <row r="145" spans="9:14" customFormat="1" x14ac:dyDescent="0.25">
      <c r="I145" s="3"/>
      <c r="J145" s="195"/>
      <c r="K145" s="197"/>
      <c r="L145" s="197"/>
      <c r="M145" s="195"/>
      <c r="N145" s="195"/>
    </row>
    <row r="146" spans="9:14" customFormat="1" x14ac:dyDescent="0.25">
      <c r="I146" s="3"/>
      <c r="J146" s="195"/>
      <c r="K146" s="197"/>
      <c r="L146" s="197"/>
      <c r="M146" s="195"/>
      <c r="N146" s="195"/>
    </row>
    <row r="147" spans="9:14" customFormat="1" x14ac:dyDescent="0.25">
      <c r="I147" s="3"/>
      <c r="J147" s="3"/>
      <c r="K147" s="112"/>
      <c r="L147" s="112"/>
      <c r="M147" s="3"/>
      <c r="N147" s="3"/>
    </row>
    <row r="148" spans="9:14" customFormat="1" x14ac:dyDescent="0.25">
      <c r="I148" s="3"/>
      <c r="J148" s="3"/>
      <c r="K148" s="112"/>
      <c r="L148" s="112"/>
      <c r="M148" s="3"/>
      <c r="N148" s="3"/>
    </row>
    <row r="149" spans="9:14" customFormat="1" x14ac:dyDescent="0.25">
      <c r="I149" s="3"/>
      <c r="J149" s="195"/>
      <c r="K149" s="197"/>
      <c r="L149" s="197"/>
      <c r="M149" s="195"/>
      <c r="N149" s="195"/>
    </row>
    <row r="150" spans="9:14" customFormat="1" x14ac:dyDescent="0.25">
      <c r="I150" s="3"/>
      <c r="J150" s="195"/>
      <c r="K150" s="197"/>
      <c r="L150" s="197"/>
      <c r="M150" s="195"/>
      <c r="N150" s="195"/>
    </row>
    <row r="151" spans="9:14" customFormat="1" x14ac:dyDescent="0.25">
      <c r="I151" s="3"/>
      <c r="J151" s="195"/>
      <c r="K151" s="197"/>
      <c r="L151" s="197"/>
      <c r="M151" s="195"/>
      <c r="N151" s="195"/>
    </row>
    <row r="152" spans="9:14" customFormat="1" x14ac:dyDescent="0.25">
      <c r="I152" s="3"/>
      <c r="J152" s="195"/>
      <c r="K152" s="196"/>
      <c r="L152" s="196"/>
      <c r="M152" s="195"/>
      <c r="N152" s="195"/>
    </row>
    <row r="153" spans="9:14" customFormat="1" x14ac:dyDescent="0.25">
      <c r="I153" s="3"/>
      <c r="J153" s="195"/>
      <c r="K153" s="197"/>
      <c r="L153" s="197"/>
      <c r="M153" s="195"/>
      <c r="N153" s="195"/>
    </row>
    <row r="154" spans="9:14" customFormat="1" x14ac:dyDescent="0.25">
      <c r="I154" s="3"/>
      <c r="J154" s="195"/>
      <c r="K154" s="197"/>
      <c r="L154" s="197"/>
      <c r="M154" s="195"/>
      <c r="N154" s="195"/>
    </row>
    <row r="155" spans="9:14" customFormat="1" x14ac:dyDescent="0.25">
      <c r="I155" s="3"/>
      <c r="J155" s="195"/>
      <c r="K155" s="197"/>
      <c r="L155" s="197"/>
      <c r="M155" s="195"/>
      <c r="N155" s="195"/>
    </row>
    <row r="156" spans="9:14" customFormat="1" x14ac:dyDescent="0.25">
      <c r="I156" s="3"/>
      <c r="J156" s="195"/>
      <c r="K156" s="197"/>
      <c r="L156" s="197"/>
      <c r="M156" s="195"/>
      <c r="N156" s="195"/>
    </row>
    <row r="157" spans="9:14" customFormat="1" x14ac:dyDescent="0.25">
      <c r="I157" s="3"/>
      <c r="J157" s="195"/>
      <c r="K157" s="197"/>
      <c r="L157" s="197"/>
      <c r="M157" s="195"/>
      <c r="N157" s="195"/>
    </row>
    <row r="158" spans="9:14" customFormat="1" x14ac:dyDescent="0.25">
      <c r="I158" s="3"/>
      <c r="J158" s="195"/>
      <c r="K158" s="197"/>
      <c r="L158" s="197"/>
      <c r="M158" s="195"/>
      <c r="N158" s="195"/>
    </row>
    <row r="159" spans="9:14" customFormat="1" x14ac:dyDescent="0.25">
      <c r="I159" s="3"/>
      <c r="J159" s="195"/>
      <c r="K159" s="197"/>
      <c r="L159" s="197"/>
      <c r="M159" s="195"/>
      <c r="N159" s="195"/>
    </row>
    <row r="160" spans="9:14" customFormat="1" x14ac:dyDescent="0.25">
      <c r="I160" s="3"/>
      <c r="J160" s="195"/>
      <c r="K160" s="197"/>
      <c r="L160" s="197"/>
      <c r="M160" s="195"/>
      <c r="N160" s="195"/>
    </row>
    <row r="161" spans="7:17" customFormat="1" x14ac:dyDescent="0.25">
      <c r="I161" s="3"/>
      <c r="J161" s="195"/>
      <c r="K161" s="197"/>
      <c r="L161" s="197"/>
      <c r="M161" s="195"/>
      <c r="N161" s="195"/>
    </row>
    <row r="162" spans="7:17" customFormat="1" x14ac:dyDescent="0.25">
      <c r="I162" s="3"/>
      <c r="J162" s="195"/>
      <c r="K162" s="197"/>
      <c r="L162" s="197"/>
      <c r="M162" s="195"/>
      <c r="N162" s="195"/>
    </row>
    <row r="163" spans="7:17" customFormat="1" x14ac:dyDescent="0.25">
      <c r="I163" s="3"/>
      <c r="J163" s="195"/>
      <c r="K163" s="196"/>
      <c r="L163" s="196"/>
      <c r="M163" s="195"/>
      <c r="N163" s="195"/>
    </row>
    <row r="164" spans="7:17" customFormat="1" x14ac:dyDescent="0.25">
      <c r="I164" s="3"/>
      <c r="J164" s="195"/>
      <c r="K164" s="197"/>
      <c r="L164" s="197"/>
      <c r="M164" s="195"/>
      <c r="N164" s="195"/>
    </row>
    <row r="165" spans="7:17" customFormat="1" x14ac:dyDescent="0.25">
      <c r="G165" s="198"/>
      <c r="H165" s="198"/>
      <c r="I165" s="195"/>
      <c r="J165" s="195"/>
      <c r="K165" s="197"/>
      <c r="L165" s="197"/>
      <c r="M165" s="195"/>
      <c r="N165" s="195"/>
      <c r="O165" s="198"/>
      <c r="P165" s="198"/>
      <c r="Q165" s="198"/>
    </row>
    <row r="166" spans="7:17" customFormat="1" x14ac:dyDescent="0.25">
      <c r="G166" s="198"/>
      <c r="H166" s="198"/>
      <c r="I166" s="195"/>
      <c r="J166" s="195"/>
      <c r="K166" s="197"/>
      <c r="L166" s="197"/>
      <c r="M166" s="195"/>
      <c r="N166" s="195"/>
      <c r="O166" s="198"/>
      <c r="P166" s="198"/>
      <c r="Q166" s="198"/>
    </row>
    <row r="167" spans="7:17" customFormat="1" x14ac:dyDescent="0.25">
      <c r="G167" s="198"/>
      <c r="H167" s="198"/>
      <c r="I167" s="195"/>
      <c r="J167" s="195"/>
      <c r="K167" s="197"/>
      <c r="L167" s="197"/>
      <c r="M167" s="195"/>
      <c r="N167" s="195"/>
      <c r="O167" s="198"/>
      <c r="P167" s="198"/>
      <c r="Q167" s="198"/>
    </row>
    <row r="168" spans="7:17" customFormat="1" x14ac:dyDescent="0.25">
      <c r="G168" s="198"/>
      <c r="H168" s="198"/>
      <c r="I168" s="195"/>
      <c r="J168" s="195"/>
      <c r="K168" s="197"/>
      <c r="L168" s="197"/>
      <c r="M168" s="195"/>
      <c r="N168" s="195"/>
      <c r="O168" s="198"/>
      <c r="P168" s="198"/>
      <c r="Q168" s="198"/>
    </row>
    <row r="169" spans="7:17" customFormat="1" x14ac:dyDescent="0.25">
      <c r="G169" s="198"/>
      <c r="H169" s="198"/>
      <c r="I169" s="195"/>
      <c r="J169" s="195"/>
      <c r="K169" s="197"/>
      <c r="L169" s="197"/>
      <c r="M169" s="195"/>
      <c r="N169" s="195"/>
      <c r="O169" s="198"/>
      <c r="P169" s="198"/>
      <c r="Q169" s="198"/>
    </row>
    <row r="170" spans="7:17" customFormat="1" x14ac:dyDescent="0.25">
      <c r="G170" s="198"/>
      <c r="H170" s="198"/>
      <c r="I170" s="195"/>
      <c r="J170" s="195"/>
      <c r="K170" s="197"/>
      <c r="L170" s="197"/>
      <c r="M170" s="195"/>
      <c r="N170" s="195"/>
      <c r="O170" s="198"/>
      <c r="P170" s="198"/>
      <c r="Q170" s="198"/>
    </row>
    <row r="171" spans="7:17" customFormat="1" x14ac:dyDescent="0.25">
      <c r="G171" s="198"/>
      <c r="H171" s="198"/>
      <c r="I171" s="195"/>
      <c r="J171" s="195"/>
      <c r="K171" s="197"/>
      <c r="L171" s="197"/>
      <c r="M171" s="195"/>
      <c r="N171" s="195"/>
      <c r="O171" s="198"/>
      <c r="P171" s="198"/>
      <c r="Q171" s="198"/>
    </row>
    <row r="172" spans="7:17" customFormat="1" x14ac:dyDescent="0.25">
      <c r="G172" s="198"/>
      <c r="H172" s="198"/>
      <c r="I172" s="195"/>
      <c r="J172" s="195"/>
      <c r="K172" s="197"/>
      <c r="L172" s="197"/>
      <c r="M172" s="195"/>
      <c r="N172" s="195"/>
      <c r="O172" s="198"/>
      <c r="P172" s="198"/>
      <c r="Q172" s="198"/>
    </row>
    <row r="173" spans="7:17" customFormat="1" x14ac:dyDescent="0.25">
      <c r="G173" s="198"/>
      <c r="H173" s="198"/>
      <c r="I173" s="195"/>
      <c r="J173" s="195"/>
      <c r="K173" s="197"/>
      <c r="L173" s="197"/>
      <c r="M173" s="195"/>
      <c r="N173" s="195"/>
      <c r="O173" s="198"/>
      <c r="P173" s="198"/>
      <c r="Q173" s="198"/>
    </row>
    <row r="174" spans="7:17" customFormat="1" x14ac:dyDescent="0.25">
      <c r="G174" s="198"/>
      <c r="H174" s="198"/>
      <c r="I174" s="195"/>
      <c r="J174" s="195"/>
      <c r="K174" s="196"/>
      <c r="L174" s="196"/>
      <c r="M174" s="195"/>
      <c r="N174" s="195"/>
      <c r="O174" s="198"/>
      <c r="P174" s="198"/>
      <c r="Q174" s="198"/>
    </row>
    <row r="175" spans="7:17" customFormat="1" x14ac:dyDescent="0.25">
      <c r="G175" s="198"/>
      <c r="H175" s="198"/>
      <c r="I175" s="195"/>
      <c r="J175" s="195"/>
      <c r="K175" s="197"/>
      <c r="L175" s="197"/>
      <c r="M175" s="195"/>
      <c r="N175" s="195"/>
      <c r="O175" s="198"/>
      <c r="P175" s="198"/>
      <c r="Q175" s="198"/>
    </row>
    <row r="176" spans="7:17" customFormat="1" x14ac:dyDescent="0.25">
      <c r="G176" s="198"/>
      <c r="H176" s="198"/>
      <c r="I176" s="195"/>
      <c r="J176" s="195"/>
      <c r="K176" s="197"/>
      <c r="L176" s="197"/>
      <c r="M176" s="195"/>
      <c r="N176" s="195"/>
      <c r="O176" s="198"/>
      <c r="P176" s="198"/>
      <c r="Q176" s="198"/>
    </row>
    <row r="177" spans="7:17" x14ac:dyDescent="0.3">
      <c r="G177" s="199"/>
      <c r="H177" s="199"/>
      <c r="I177" s="193"/>
      <c r="J177" s="193"/>
      <c r="K177" s="193"/>
      <c r="L177" s="193"/>
      <c r="M177" s="195"/>
      <c r="N177" s="195"/>
      <c r="O177" s="198"/>
      <c r="P177" s="198"/>
      <c r="Q177" s="198"/>
    </row>
    <row r="178" spans="7:17" x14ac:dyDescent="0.3">
      <c r="G178" s="199"/>
      <c r="H178" s="199"/>
      <c r="I178" s="193"/>
      <c r="J178" s="193"/>
      <c r="K178" s="193"/>
      <c r="L178" s="193"/>
      <c r="M178" s="195"/>
      <c r="N178" s="195"/>
      <c r="O178" s="198"/>
      <c r="P178" s="198"/>
      <c r="Q178" s="198"/>
    </row>
    <row r="179" spans="7:17" x14ac:dyDescent="0.3">
      <c r="G179" s="199"/>
      <c r="H179" s="199"/>
      <c r="I179" s="200"/>
      <c r="J179" s="200"/>
      <c r="K179" s="200"/>
      <c r="L179" s="200"/>
      <c r="M179" s="198"/>
      <c r="N179" s="198"/>
      <c r="O179" s="198"/>
      <c r="P179" s="198"/>
      <c r="Q179" s="198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activeCell="B4" sqref="B4:G4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71" t="s">
        <v>97</v>
      </c>
      <c r="B1" s="371"/>
      <c r="C1" s="371"/>
      <c r="D1" s="371"/>
      <c r="E1" s="371"/>
      <c r="F1" s="371"/>
      <c r="G1" s="371"/>
    </row>
    <row r="2" spans="1:7" ht="54.75" customHeight="1" x14ac:dyDescent="0.25">
      <c r="A2" s="363" t="s">
        <v>98</v>
      </c>
      <c r="B2" s="372" t="s">
        <v>99</v>
      </c>
      <c r="C2" s="373"/>
      <c r="D2" s="363" t="s">
        <v>101</v>
      </c>
      <c r="E2" s="363" t="s">
        <v>102</v>
      </c>
      <c r="F2" s="363" t="s">
        <v>103</v>
      </c>
      <c r="G2" s="367" t="s">
        <v>104</v>
      </c>
    </row>
    <row r="3" spans="1:7" ht="21" customHeight="1" x14ac:dyDescent="0.25">
      <c r="A3" s="365"/>
      <c r="B3" s="162" t="s">
        <v>53</v>
      </c>
      <c r="C3" s="162" t="s">
        <v>83</v>
      </c>
      <c r="D3" s="365"/>
      <c r="E3" s="365"/>
      <c r="F3" s="365"/>
      <c r="G3" s="367"/>
    </row>
    <row r="4" spans="1:7" ht="129" customHeight="1" x14ac:dyDescent="0.25">
      <c r="A4" s="48" t="s">
        <v>264</v>
      </c>
      <c r="B4" s="51"/>
      <c r="C4" s="51">
        <v>15</v>
      </c>
      <c r="D4" s="65" t="s">
        <v>492</v>
      </c>
      <c r="E4" s="65" t="s">
        <v>493</v>
      </c>
      <c r="F4" s="86" t="s">
        <v>494</v>
      </c>
      <c r="G4" s="64" t="s">
        <v>495</v>
      </c>
    </row>
    <row r="5" spans="1:7" ht="143.25" customHeight="1" x14ac:dyDescent="0.25">
      <c r="A5" s="50" t="s">
        <v>100</v>
      </c>
      <c r="B5" s="51"/>
      <c r="C5" s="51"/>
      <c r="D5" s="65"/>
      <c r="E5" s="86"/>
      <c r="F5" s="86"/>
      <c r="G5" s="64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view="pageBreakPreview" zoomScale="90" zoomScaleNormal="100" zoomScaleSheetLayoutView="90" workbookViewId="0">
      <selection activeCell="G14" sqref="G14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78" t="s">
        <v>105</v>
      </c>
      <c r="B1" s="378"/>
      <c r="C1" s="378"/>
      <c r="D1" s="378"/>
      <c r="E1" s="378"/>
      <c r="F1" s="378"/>
      <c r="G1" s="378"/>
      <c r="H1" s="378"/>
      <c r="I1" s="378"/>
    </row>
    <row r="2" spans="1:9" s="5" customFormat="1" ht="38.25" customHeight="1" x14ac:dyDescent="0.25">
      <c r="A2" s="376" t="s">
        <v>56</v>
      </c>
      <c r="B2" s="376" t="s">
        <v>106</v>
      </c>
      <c r="C2" s="377" t="s">
        <v>107</v>
      </c>
      <c r="D2" s="377"/>
      <c r="E2" s="376" t="s">
        <v>108</v>
      </c>
      <c r="F2" s="376" t="s">
        <v>87</v>
      </c>
      <c r="G2" s="376" t="s">
        <v>110</v>
      </c>
      <c r="H2" s="376"/>
      <c r="I2" s="376" t="s">
        <v>112</v>
      </c>
    </row>
    <row r="3" spans="1:9" s="5" customFormat="1" ht="55.5" customHeight="1" x14ac:dyDescent="0.25">
      <c r="A3" s="376"/>
      <c r="B3" s="376"/>
      <c r="C3" s="19" t="s">
        <v>53</v>
      </c>
      <c r="D3" s="19" t="s">
        <v>83</v>
      </c>
      <c r="E3" s="376"/>
      <c r="F3" s="376"/>
      <c r="G3" s="7" t="s">
        <v>109</v>
      </c>
      <c r="H3" s="7" t="s">
        <v>111</v>
      </c>
      <c r="I3" s="376"/>
    </row>
    <row r="4" spans="1:9" ht="18.75" x14ac:dyDescent="0.25">
      <c r="A4" s="52">
        <v>1</v>
      </c>
      <c r="B4" s="64"/>
      <c r="C4" s="54">
        <v>0</v>
      </c>
      <c r="D4" s="54">
        <v>0</v>
      </c>
      <c r="E4" s="73"/>
      <c r="F4" s="64"/>
      <c r="G4" s="21">
        <v>0</v>
      </c>
      <c r="H4" s="21">
        <v>0</v>
      </c>
      <c r="I4" s="73"/>
    </row>
    <row r="5" spans="1:9" ht="18.75" x14ac:dyDescent="0.25">
      <c r="A5" s="52">
        <v>2</v>
      </c>
      <c r="B5" s="64"/>
      <c r="C5" s="54">
        <v>0</v>
      </c>
      <c r="D5" s="54">
        <v>0</v>
      </c>
      <c r="E5" s="52"/>
      <c r="F5" s="64"/>
      <c r="G5" s="21">
        <v>0</v>
      </c>
      <c r="H5" s="21">
        <v>0</v>
      </c>
      <c r="I5" s="52"/>
    </row>
    <row r="6" spans="1:9" ht="18.75" x14ac:dyDescent="0.25">
      <c r="A6" s="52">
        <v>3</v>
      </c>
      <c r="B6" s="64"/>
      <c r="C6" s="54">
        <v>0</v>
      </c>
      <c r="D6" s="54">
        <v>0</v>
      </c>
      <c r="E6" s="52"/>
      <c r="F6" s="64"/>
      <c r="G6" s="21">
        <v>0</v>
      </c>
      <c r="H6" s="21">
        <v>0</v>
      </c>
      <c r="I6" s="52"/>
    </row>
    <row r="7" spans="1:9" ht="18.75" x14ac:dyDescent="0.25">
      <c r="A7" s="374" t="s">
        <v>84</v>
      </c>
      <c r="B7" s="375"/>
      <c r="C7" s="34">
        <f>SUM(C4:C6)</f>
        <v>0</v>
      </c>
      <c r="D7" s="34">
        <f>SUM(D4:D6)</f>
        <v>0</v>
      </c>
      <c r="E7" s="49"/>
      <c r="F7" s="49"/>
      <c r="G7" s="34">
        <f>SUM(G4:G6)</f>
        <v>0</v>
      </c>
      <c r="H7" s="34">
        <f>SUM(H4:H6)</f>
        <v>0</v>
      </c>
      <c r="I7" s="49"/>
    </row>
  </sheetData>
  <sheetProtection sort="0" autoFilter="0" pivotTables="0"/>
  <mergeCells count="9">
    <mergeCell ref="A7:B7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0"/>
  <sheetViews>
    <sheetView view="pageBreakPreview" zoomScale="60" zoomScaleNormal="80" workbookViewId="0">
      <selection activeCell="D6" sqref="D6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6"/>
      <c r="C1" s="46"/>
      <c r="D1" s="46"/>
      <c r="E1" s="46"/>
      <c r="F1" s="46"/>
      <c r="G1" s="46"/>
      <c r="H1" s="58"/>
      <c r="I1" s="58"/>
      <c r="J1" s="58"/>
      <c r="K1" s="58"/>
      <c r="L1" s="58"/>
      <c r="M1" s="58"/>
      <c r="N1" s="58"/>
    </row>
    <row r="2" spans="1:14" ht="18.75" x14ac:dyDescent="0.3">
      <c r="A2" s="379" t="s">
        <v>238</v>
      </c>
      <c r="B2" s="379"/>
      <c r="C2" s="379"/>
      <c r="D2" s="379"/>
      <c r="E2" s="379"/>
      <c r="F2" s="379"/>
      <c r="G2" s="379"/>
      <c r="H2" s="37"/>
      <c r="I2" s="58"/>
      <c r="J2" s="58"/>
      <c r="K2" s="37"/>
      <c r="L2" s="37"/>
      <c r="M2" s="37"/>
      <c r="N2" s="37"/>
    </row>
    <row r="3" spans="1:14" s="5" customFormat="1" ht="18.75" customHeight="1" x14ac:dyDescent="0.25">
      <c r="A3" s="367" t="s">
        <v>113</v>
      </c>
      <c r="B3" s="380" t="s">
        <v>107</v>
      </c>
      <c r="C3" s="380"/>
      <c r="D3" s="367" t="s">
        <v>243</v>
      </c>
      <c r="E3" s="381" t="s">
        <v>236</v>
      </c>
      <c r="F3" s="367" t="s">
        <v>115</v>
      </c>
      <c r="G3" s="367" t="s">
        <v>116</v>
      </c>
      <c r="H3" s="367" t="s">
        <v>113</v>
      </c>
      <c r="I3" s="380" t="s">
        <v>107</v>
      </c>
      <c r="J3" s="380"/>
      <c r="K3" s="367" t="s">
        <v>242</v>
      </c>
      <c r="L3" s="381" t="s">
        <v>236</v>
      </c>
      <c r="M3" s="367" t="s">
        <v>115</v>
      </c>
      <c r="N3" s="367" t="s">
        <v>116</v>
      </c>
    </row>
    <row r="4" spans="1:14" s="5" customFormat="1" ht="102.75" customHeight="1" x14ac:dyDescent="0.25">
      <c r="A4" s="367"/>
      <c r="B4" s="47" t="s">
        <v>53</v>
      </c>
      <c r="C4" s="47" t="s">
        <v>83</v>
      </c>
      <c r="D4" s="367"/>
      <c r="E4" s="381"/>
      <c r="F4" s="367"/>
      <c r="G4" s="367"/>
      <c r="H4" s="367"/>
      <c r="I4" s="47" t="s">
        <v>53</v>
      </c>
      <c r="J4" s="47" t="s">
        <v>83</v>
      </c>
      <c r="K4" s="367"/>
      <c r="L4" s="381"/>
      <c r="M4" s="367"/>
      <c r="N4" s="367"/>
    </row>
    <row r="5" spans="1:14" ht="18.75" x14ac:dyDescent="0.3">
      <c r="A5" s="59" t="s">
        <v>216</v>
      </c>
      <c r="B5" s="34">
        <v>2</v>
      </c>
      <c r="C5" s="34">
        <v>2</v>
      </c>
      <c r="D5" s="214"/>
      <c r="E5" s="214"/>
      <c r="F5" s="34">
        <f>SUM(F6:F20)</f>
        <v>300</v>
      </c>
      <c r="G5" s="214"/>
      <c r="H5" s="59" t="s">
        <v>114</v>
      </c>
      <c r="I5" s="34">
        <v>15</v>
      </c>
      <c r="J5" s="34">
        <f>SUM(J6:J20)</f>
        <v>15</v>
      </c>
      <c r="K5" s="214"/>
      <c r="L5" s="214"/>
      <c r="M5" s="34">
        <f>SUM(M6:M20)</f>
        <v>1980</v>
      </c>
      <c r="N5" s="214"/>
    </row>
    <row r="6" spans="1:14" ht="93.75" x14ac:dyDescent="0.25">
      <c r="A6" s="153"/>
      <c r="B6" s="152">
        <v>1</v>
      </c>
      <c r="C6" s="152">
        <v>1</v>
      </c>
      <c r="D6" s="150" t="s">
        <v>515</v>
      </c>
      <c r="E6" s="151" t="s">
        <v>342</v>
      </c>
      <c r="F6" s="152">
        <v>200</v>
      </c>
      <c r="G6" s="151" t="s">
        <v>583</v>
      </c>
      <c r="H6" s="153"/>
      <c r="I6" s="152">
        <v>1</v>
      </c>
      <c r="J6" s="152">
        <v>1</v>
      </c>
      <c r="K6" s="150" t="s">
        <v>341</v>
      </c>
      <c r="L6" s="151" t="s">
        <v>342</v>
      </c>
      <c r="M6" s="152">
        <v>190</v>
      </c>
      <c r="N6" s="151" t="s">
        <v>343</v>
      </c>
    </row>
    <row r="7" spans="1:14" ht="93.75" x14ac:dyDescent="0.25">
      <c r="A7" s="60"/>
      <c r="B7" s="21">
        <v>1</v>
      </c>
      <c r="C7" s="21">
        <v>1</v>
      </c>
      <c r="D7" s="64" t="s">
        <v>516</v>
      </c>
      <c r="E7" s="87" t="s">
        <v>65</v>
      </c>
      <c r="F7" s="21">
        <v>100</v>
      </c>
      <c r="G7" s="52" t="s">
        <v>584</v>
      </c>
      <c r="H7" s="60"/>
      <c r="I7" s="21">
        <v>1</v>
      </c>
      <c r="J7" s="21">
        <v>1</v>
      </c>
      <c r="K7" s="64" t="s">
        <v>480</v>
      </c>
      <c r="L7" s="151" t="s">
        <v>342</v>
      </c>
      <c r="M7" s="21">
        <v>100</v>
      </c>
      <c r="N7" s="52" t="s">
        <v>507</v>
      </c>
    </row>
    <row r="8" spans="1:14" ht="75" x14ac:dyDescent="0.25">
      <c r="A8" s="60"/>
      <c r="B8" s="21">
        <v>0</v>
      </c>
      <c r="C8" s="21">
        <v>0</v>
      </c>
      <c r="D8" s="64"/>
      <c r="E8" s="87"/>
      <c r="F8" s="21">
        <v>0</v>
      </c>
      <c r="G8" s="52"/>
      <c r="H8" s="60"/>
      <c r="I8" s="21">
        <v>1</v>
      </c>
      <c r="J8" s="21">
        <v>1</v>
      </c>
      <c r="K8" s="64" t="s">
        <v>585</v>
      </c>
      <c r="L8" s="151" t="s">
        <v>342</v>
      </c>
      <c r="M8" s="21">
        <v>60</v>
      </c>
      <c r="N8" s="151" t="s">
        <v>586</v>
      </c>
    </row>
    <row r="9" spans="1:14" ht="93.75" x14ac:dyDescent="0.25">
      <c r="A9" s="60"/>
      <c r="B9" s="21"/>
      <c r="C9" s="21"/>
      <c r="D9" s="64"/>
      <c r="E9" s="87"/>
      <c r="F9" s="21"/>
      <c r="G9" s="87"/>
      <c r="H9" s="60"/>
      <c r="I9" s="21">
        <v>1</v>
      </c>
      <c r="J9" s="21">
        <v>1</v>
      </c>
      <c r="K9" s="64" t="s">
        <v>587</v>
      </c>
      <c r="L9" s="151" t="s">
        <v>342</v>
      </c>
      <c r="M9" s="21">
        <v>150</v>
      </c>
      <c r="N9" s="87" t="s">
        <v>588</v>
      </c>
    </row>
    <row r="10" spans="1:14" ht="75" x14ac:dyDescent="0.25">
      <c r="A10" s="60"/>
      <c r="B10" s="21"/>
      <c r="C10" s="21"/>
      <c r="D10" s="64"/>
      <c r="E10" s="87"/>
      <c r="F10" s="21"/>
      <c r="G10" s="87"/>
      <c r="H10" s="60"/>
      <c r="I10" s="21">
        <v>1</v>
      </c>
      <c r="J10" s="21">
        <v>1</v>
      </c>
      <c r="K10" s="64" t="s">
        <v>594</v>
      </c>
      <c r="L10" s="151" t="s">
        <v>342</v>
      </c>
      <c r="M10" s="21">
        <v>107</v>
      </c>
      <c r="N10" s="151" t="s">
        <v>586</v>
      </c>
    </row>
    <row r="11" spans="1:14" ht="112.5" x14ac:dyDescent="0.25">
      <c r="A11" s="60"/>
      <c r="B11" s="21">
        <v>0</v>
      </c>
      <c r="C11" s="21">
        <v>0</v>
      </c>
      <c r="D11" s="64"/>
      <c r="E11" s="87"/>
      <c r="F11" s="21">
        <v>0</v>
      </c>
      <c r="G11" s="52"/>
      <c r="H11" s="60"/>
      <c r="I11" s="21">
        <v>1</v>
      </c>
      <c r="J11" s="21">
        <v>1</v>
      </c>
      <c r="K11" s="64" t="s">
        <v>344</v>
      </c>
      <c r="L11" s="87" t="s">
        <v>65</v>
      </c>
      <c r="M11" s="21">
        <v>78</v>
      </c>
      <c r="N11" s="52" t="s">
        <v>345</v>
      </c>
    </row>
    <row r="12" spans="1:14" ht="93.75" x14ac:dyDescent="0.25">
      <c r="A12" s="60"/>
      <c r="B12" s="21">
        <v>0</v>
      </c>
      <c r="C12" s="21">
        <v>0</v>
      </c>
      <c r="D12" s="64"/>
      <c r="E12" s="87"/>
      <c r="F12" s="21">
        <v>0</v>
      </c>
      <c r="G12" s="52"/>
      <c r="H12" s="60"/>
      <c r="I12" s="21">
        <v>1</v>
      </c>
      <c r="J12" s="21">
        <v>1</v>
      </c>
      <c r="K12" s="64" t="s">
        <v>346</v>
      </c>
      <c r="L12" s="87" t="s">
        <v>65</v>
      </c>
      <c r="M12" s="21">
        <v>180</v>
      </c>
      <c r="N12" s="52" t="s">
        <v>343</v>
      </c>
    </row>
    <row r="13" spans="1:14" ht="93.75" x14ac:dyDescent="0.25">
      <c r="A13" s="60"/>
      <c r="B13" s="21">
        <v>0</v>
      </c>
      <c r="C13" s="21">
        <v>0</v>
      </c>
      <c r="D13" s="64"/>
      <c r="E13" s="87"/>
      <c r="F13" s="21">
        <v>0</v>
      </c>
      <c r="G13" s="52"/>
      <c r="H13" s="60"/>
      <c r="I13" s="260">
        <v>1</v>
      </c>
      <c r="J13" s="260">
        <v>1</v>
      </c>
      <c r="K13" s="150" t="s">
        <v>485</v>
      </c>
      <c r="L13" s="87" t="s">
        <v>65</v>
      </c>
      <c r="M13" s="21">
        <v>85</v>
      </c>
      <c r="N13" s="107" t="s">
        <v>486</v>
      </c>
    </row>
    <row r="14" spans="1:14" ht="56.25" x14ac:dyDescent="0.25">
      <c r="A14" s="60"/>
      <c r="B14" s="21">
        <v>0</v>
      </c>
      <c r="C14" s="21">
        <v>0</v>
      </c>
      <c r="D14" s="64"/>
      <c r="E14" s="87"/>
      <c r="F14" s="21">
        <v>0</v>
      </c>
      <c r="G14" s="52"/>
      <c r="H14" s="60"/>
      <c r="I14" s="21">
        <v>1</v>
      </c>
      <c r="J14" s="21">
        <v>1</v>
      </c>
      <c r="K14" s="64" t="s">
        <v>347</v>
      </c>
      <c r="L14" s="87" t="s">
        <v>55</v>
      </c>
      <c r="M14" s="21">
        <v>310</v>
      </c>
      <c r="N14" s="52" t="s">
        <v>348</v>
      </c>
    </row>
    <row r="15" spans="1:14" ht="75" x14ac:dyDescent="0.25">
      <c r="A15" s="60"/>
      <c r="B15" s="21">
        <v>0</v>
      </c>
      <c r="C15" s="21">
        <v>0</v>
      </c>
      <c r="D15" s="64"/>
      <c r="E15" s="87"/>
      <c r="F15" s="21">
        <v>0</v>
      </c>
      <c r="G15" s="52"/>
      <c r="H15" s="60"/>
      <c r="I15" s="21">
        <v>1</v>
      </c>
      <c r="J15" s="21">
        <v>1</v>
      </c>
      <c r="K15" s="64" t="s">
        <v>349</v>
      </c>
      <c r="L15" s="87" t="s">
        <v>55</v>
      </c>
      <c r="M15" s="21">
        <v>173</v>
      </c>
      <c r="N15" s="52" t="s">
        <v>345</v>
      </c>
    </row>
    <row r="16" spans="1:14" ht="56.25" x14ac:dyDescent="0.25">
      <c r="A16" s="60"/>
      <c r="B16" s="21">
        <v>0</v>
      </c>
      <c r="C16" s="21">
        <v>0</v>
      </c>
      <c r="D16" s="64"/>
      <c r="E16" s="87"/>
      <c r="F16" s="21">
        <v>0</v>
      </c>
      <c r="G16" s="52"/>
      <c r="H16" s="60"/>
      <c r="I16" s="21">
        <v>1</v>
      </c>
      <c r="J16" s="21">
        <v>1</v>
      </c>
      <c r="K16" s="64" t="s">
        <v>481</v>
      </c>
      <c r="L16" s="87" t="s">
        <v>55</v>
      </c>
      <c r="M16" s="21">
        <v>85</v>
      </c>
      <c r="N16" s="52" t="s">
        <v>483</v>
      </c>
    </row>
    <row r="17" spans="1:14" ht="56.25" x14ac:dyDescent="0.25">
      <c r="A17" s="60"/>
      <c r="B17" s="21">
        <v>0</v>
      </c>
      <c r="C17" s="21">
        <v>0</v>
      </c>
      <c r="D17" s="64"/>
      <c r="E17" s="87"/>
      <c r="F17" s="21">
        <v>0</v>
      </c>
      <c r="G17" s="52"/>
      <c r="H17" s="60"/>
      <c r="I17" s="21">
        <v>1</v>
      </c>
      <c r="J17" s="21">
        <v>1</v>
      </c>
      <c r="K17" s="64" t="s">
        <v>482</v>
      </c>
      <c r="L17" s="87" t="s">
        <v>55</v>
      </c>
      <c r="M17" s="21">
        <v>85</v>
      </c>
      <c r="N17" s="52" t="s">
        <v>484</v>
      </c>
    </row>
    <row r="18" spans="1:14" ht="56.25" x14ac:dyDescent="0.25">
      <c r="A18" s="60"/>
      <c r="B18" s="21">
        <v>0</v>
      </c>
      <c r="C18" s="21">
        <v>0</v>
      </c>
      <c r="D18" s="64"/>
      <c r="E18" s="87"/>
      <c r="F18" s="21">
        <v>0</v>
      </c>
      <c r="G18" s="52"/>
      <c r="H18" s="60"/>
      <c r="I18" s="21">
        <v>1</v>
      </c>
      <c r="J18" s="21">
        <v>1</v>
      </c>
      <c r="K18" s="64" t="s">
        <v>589</v>
      </c>
      <c r="L18" s="87" t="s">
        <v>55</v>
      </c>
      <c r="M18" s="21">
        <v>142</v>
      </c>
      <c r="N18" s="52" t="s">
        <v>590</v>
      </c>
    </row>
    <row r="19" spans="1:14" ht="56.25" x14ac:dyDescent="0.25">
      <c r="A19" s="60"/>
      <c r="B19" s="21">
        <v>0</v>
      </c>
      <c r="C19" s="21">
        <v>0</v>
      </c>
      <c r="D19" s="64"/>
      <c r="E19" s="87"/>
      <c r="F19" s="21">
        <v>0</v>
      </c>
      <c r="G19" s="52"/>
      <c r="H19" s="60"/>
      <c r="I19" s="21">
        <v>1</v>
      </c>
      <c r="J19" s="21">
        <v>1</v>
      </c>
      <c r="K19" s="64" t="s">
        <v>591</v>
      </c>
      <c r="L19" s="87" t="s">
        <v>55</v>
      </c>
      <c r="M19" s="21">
        <v>150</v>
      </c>
      <c r="N19" s="87" t="s">
        <v>582</v>
      </c>
    </row>
    <row r="20" spans="1:14" ht="56.25" x14ac:dyDescent="0.25">
      <c r="A20" s="60"/>
      <c r="B20" s="21">
        <v>0</v>
      </c>
      <c r="C20" s="21">
        <v>0</v>
      </c>
      <c r="D20" s="64"/>
      <c r="E20" s="87"/>
      <c r="F20" s="21">
        <v>0</v>
      </c>
      <c r="G20" s="52"/>
      <c r="H20" s="60"/>
      <c r="I20" s="21">
        <v>1</v>
      </c>
      <c r="J20" s="21">
        <v>1</v>
      </c>
      <c r="K20" s="64" t="s">
        <v>592</v>
      </c>
      <c r="L20" s="87" t="s">
        <v>55</v>
      </c>
      <c r="M20" s="21">
        <v>85</v>
      </c>
      <c r="N20" s="52" t="s">
        <v>593</v>
      </c>
    </row>
    <row r="21" spans="1:14" ht="18.75" x14ac:dyDescent="0.3">
      <c r="B21" s="2"/>
      <c r="C21" s="2"/>
      <c r="D21" s="1"/>
      <c r="E21" s="1"/>
      <c r="F21" s="1"/>
      <c r="G21" s="1"/>
      <c r="L21" s="3"/>
      <c r="M21" s="213"/>
      <c r="N21" s="3"/>
    </row>
    <row r="22" spans="1:14" ht="18.75" x14ac:dyDescent="0.3">
      <c r="B22" s="2"/>
      <c r="C22" s="2"/>
      <c r="D22" s="1"/>
      <c r="E22" s="1"/>
      <c r="F22" s="1"/>
      <c r="G22" s="1"/>
      <c r="L22" s="3"/>
      <c r="M22" s="213"/>
      <c r="N22" s="3"/>
    </row>
    <row r="23" spans="1:14" ht="18.75" x14ac:dyDescent="0.3">
      <c r="B23" s="2"/>
      <c r="C23" s="2"/>
      <c r="D23" s="1"/>
      <c r="E23" s="1"/>
      <c r="F23" s="1"/>
      <c r="G23" s="1"/>
      <c r="L23" s="3"/>
      <c r="M23" s="3"/>
      <c r="N23" s="3"/>
    </row>
    <row r="24" spans="1:14" ht="18.75" x14ac:dyDescent="0.3">
      <c r="B24" s="2"/>
      <c r="C24" s="2"/>
      <c r="D24" s="1"/>
      <c r="E24" s="1"/>
      <c r="F24" s="1"/>
      <c r="G24" s="1"/>
      <c r="M24" s="3"/>
      <c r="N24" s="3"/>
    </row>
    <row r="25" spans="1:14" ht="18.75" x14ac:dyDescent="0.3">
      <c r="B25" s="2"/>
      <c r="C25" s="2"/>
      <c r="D25" s="1"/>
      <c r="E25" s="1"/>
      <c r="F25" s="1"/>
      <c r="G25" s="1"/>
    </row>
    <row r="26" spans="1:14" ht="18.75" x14ac:dyDescent="0.3">
      <c r="B26" s="2"/>
      <c r="C26" s="2"/>
      <c r="D26" s="1"/>
      <c r="E26" s="1"/>
      <c r="F26" s="1"/>
      <c r="G26" s="1"/>
    </row>
    <row r="27" spans="1:14" ht="18.75" x14ac:dyDescent="0.3">
      <c r="B27" s="2"/>
      <c r="C27" s="2"/>
      <c r="D27" s="1"/>
      <c r="E27" s="1"/>
      <c r="F27" s="1"/>
      <c r="G27" s="1"/>
    </row>
    <row r="28" spans="1:14" ht="18.75" x14ac:dyDescent="0.3">
      <c r="B28" s="2"/>
      <c r="C28" s="2"/>
      <c r="D28" s="1"/>
      <c r="E28" s="1"/>
      <c r="F28" s="1"/>
      <c r="G28" s="1"/>
    </row>
    <row r="29" spans="1:14" ht="18.75" x14ac:dyDescent="0.3">
      <c r="B29" s="2"/>
      <c r="C29" s="2"/>
      <c r="D29" s="1"/>
      <c r="E29" s="1"/>
      <c r="F29" s="1"/>
      <c r="G29" s="1"/>
    </row>
    <row r="30" spans="1:14" ht="18.75" x14ac:dyDescent="0.3">
      <c r="B30" s="2"/>
      <c r="C30" s="2"/>
      <c r="D30" s="1"/>
      <c r="E30" s="1"/>
      <c r="F30" s="1"/>
      <c r="G30" s="1"/>
    </row>
    <row r="31" spans="1:14" ht="18.75" x14ac:dyDescent="0.3">
      <c r="B31" s="2"/>
      <c r="C31" s="2"/>
      <c r="D31" s="1"/>
      <c r="E31" s="1"/>
      <c r="F31" s="1"/>
      <c r="G31" s="1"/>
    </row>
    <row r="32" spans="1:14" ht="18.75" x14ac:dyDescent="0.3">
      <c r="B32" s="2"/>
      <c r="C32" s="2"/>
      <c r="D32" s="1"/>
      <c r="E32" s="1"/>
      <c r="F32" s="1"/>
      <c r="G32" s="1"/>
    </row>
    <row r="33" spans="2:7" ht="18.75" x14ac:dyDescent="0.3">
      <c r="B33" s="2"/>
      <c r="C33" s="2"/>
      <c r="D33" s="1"/>
      <c r="E33" s="1"/>
      <c r="F33" s="1"/>
      <c r="G33" s="1"/>
    </row>
    <row r="34" spans="2:7" ht="18.75" x14ac:dyDescent="0.3">
      <c r="B34" s="2"/>
      <c r="C34" s="2"/>
      <c r="D34" s="1"/>
      <c r="E34" s="1"/>
      <c r="F34" s="1"/>
      <c r="G34" s="1"/>
    </row>
    <row r="35" spans="2:7" ht="18.75" x14ac:dyDescent="0.3">
      <c r="B35" s="2"/>
      <c r="C35" s="2"/>
      <c r="D35" s="1"/>
      <c r="E35" s="1"/>
      <c r="F35" s="1"/>
      <c r="G35" s="1"/>
    </row>
    <row r="36" spans="2:7" ht="18.75" x14ac:dyDescent="0.3">
      <c r="B36" s="2"/>
      <c r="C36" s="2"/>
      <c r="D36" s="1"/>
      <c r="E36" s="1"/>
      <c r="F36" s="1"/>
      <c r="G36" s="1"/>
    </row>
    <row r="37" spans="2:7" ht="18.75" x14ac:dyDescent="0.3">
      <c r="B37" s="2"/>
      <c r="C37" s="2"/>
      <c r="D37" s="1"/>
      <c r="E37" s="1"/>
      <c r="F37" s="1"/>
      <c r="G37" s="1"/>
    </row>
    <row r="38" spans="2:7" ht="18.75" x14ac:dyDescent="0.3">
      <c r="B38" s="2"/>
      <c r="C38" s="2"/>
      <c r="D38" s="1"/>
      <c r="E38" s="1"/>
      <c r="F38" s="1"/>
      <c r="G38" s="1"/>
    </row>
    <row r="39" spans="2:7" ht="18.75" x14ac:dyDescent="0.3">
      <c r="B39" s="2"/>
      <c r="C39" s="2"/>
      <c r="D39" s="1"/>
      <c r="E39" s="1"/>
      <c r="F39" s="1"/>
      <c r="G39" s="1"/>
    </row>
    <row r="40" spans="2:7" ht="18.75" x14ac:dyDescent="0.3">
      <c r="B40" s="2"/>
      <c r="C40" s="2"/>
      <c r="D40" s="1"/>
      <c r="E40" s="1"/>
      <c r="F40" s="1"/>
      <c r="G40" s="1"/>
    </row>
    <row r="41" spans="2:7" ht="18.75" x14ac:dyDescent="0.3">
      <c r="B41" s="2"/>
      <c r="C41" s="2"/>
      <c r="D41" s="1"/>
      <c r="E41" s="1"/>
      <c r="F41" s="1"/>
      <c r="G41" s="1"/>
    </row>
    <row r="42" spans="2:7" ht="18.75" x14ac:dyDescent="0.3">
      <c r="B42" s="2"/>
      <c r="C42" s="2"/>
      <c r="D42" s="1"/>
      <c r="E42" s="1"/>
      <c r="F42" s="1"/>
      <c r="G42" s="1"/>
    </row>
    <row r="43" spans="2:7" ht="18.75" x14ac:dyDescent="0.3">
      <c r="B43" s="2"/>
      <c r="C43" s="2"/>
      <c r="D43" s="1"/>
      <c r="E43" s="1"/>
      <c r="F43" s="1"/>
      <c r="G43" s="1"/>
    </row>
    <row r="44" spans="2:7" ht="18.75" x14ac:dyDescent="0.3">
      <c r="B44" s="2"/>
      <c r="C44" s="2"/>
      <c r="D44" s="1"/>
      <c r="E44" s="1"/>
      <c r="F44" s="1"/>
      <c r="G44" s="1"/>
    </row>
    <row r="45" spans="2:7" ht="18.75" x14ac:dyDescent="0.3">
      <c r="B45" s="2"/>
      <c r="C45" s="2"/>
      <c r="D45" s="1"/>
      <c r="E45" s="1"/>
      <c r="F45" s="1"/>
      <c r="G45" s="1"/>
    </row>
    <row r="46" spans="2:7" ht="18.75" x14ac:dyDescent="0.3">
      <c r="B46" s="2"/>
      <c r="C46" s="2"/>
      <c r="D46" s="1"/>
      <c r="E46" s="1"/>
      <c r="F46" s="1"/>
      <c r="G46" s="1"/>
    </row>
    <row r="47" spans="2:7" ht="18.75" x14ac:dyDescent="0.3">
      <c r="B47" s="2"/>
      <c r="C47" s="2"/>
      <c r="D47" s="1"/>
      <c r="E47" s="1"/>
      <c r="F47" s="1"/>
      <c r="G47" s="1"/>
    </row>
    <row r="48" spans="2:7" ht="18.75" x14ac:dyDescent="0.3">
      <c r="B48" s="2"/>
      <c r="C48" s="2"/>
      <c r="D48" s="1"/>
      <c r="E48" s="1"/>
      <c r="F48" s="1"/>
      <c r="G48" s="1"/>
    </row>
    <row r="49" spans="2:7" ht="18.75" x14ac:dyDescent="0.3">
      <c r="B49" s="2"/>
      <c r="C49" s="2"/>
      <c r="D49" s="1"/>
      <c r="E49" s="1"/>
      <c r="F49" s="1"/>
      <c r="G49" s="1"/>
    </row>
    <row r="50" spans="2:7" ht="18.75" x14ac:dyDescent="0.3">
      <c r="B50" s="2"/>
      <c r="C50" s="2"/>
      <c r="D50" s="1"/>
      <c r="E50" s="1"/>
      <c r="F50" s="1"/>
      <c r="G50" s="1"/>
    </row>
    <row r="51" spans="2:7" ht="18.75" x14ac:dyDescent="0.3">
      <c r="B51" s="2"/>
      <c r="C51" s="2"/>
      <c r="D51" s="1"/>
      <c r="E51" s="1"/>
      <c r="F51" s="1"/>
      <c r="G51" s="1"/>
    </row>
    <row r="52" spans="2:7" ht="18.75" x14ac:dyDescent="0.3">
      <c r="B52" s="2"/>
      <c r="C52" s="2"/>
      <c r="D52" s="1"/>
      <c r="E52" s="1"/>
      <c r="F52" s="1"/>
      <c r="G52" s="1"/>
    </row>
    <row r="53" spans="2:7" ht="18.75" x14ac:dyDescent="0.3">
      <c r="B53" s="2"/>
      <c r="C53" s="2"/>
      <c r="D53" s="1"/>
      <c r="E53" s="1"/>
      <c r="F53" s="1"/>
      <c r="G53" s="1"/>
    </row>
    <row r="54" spans="2:7" ht="18.75" x14ac:dyDescent="0.3">
      <c r="B54" s="2"/>
      <c r="C54" s="2"/>
      <c r="D54" s="1"/>
      <c r="E54" s="1"/>
      <c r="F54" s="1"/>
      <c r="G54" s="1"/>
    </row>
    <row r="55" spans="2:7" ht="18.75" x14ac:dyDescent="0.3">
      <c r="B55" s="2"/>
      <c r="C55" s="2"/>
      <c r="D55" s="1"/>
      <c r="E55" s="1"/>
      <c r="F55" s="1"/>
      <c r="G55" s="1"/>
    </row>
    <row r="56" spans="2:7" ht="18.75" x14ac:dyDescent="0.3">
      <c r="B56" s="2"/>
      <c r="C56" s="2"/>
      <c r="D56" s="1"/>
      <c r="E56" s="1"/>
      <c r="F56" s="1"/>
      <c r="G56" s="1"/>
    </row>
    <row r="57" spans="2:7" ht="18.75" x14ac:dyDescent="0.3">
      <c r="B57" s="2"/>
      <c r="C57" s="2"/>
      <c r="D57" s="1"/>
      <c r="E57" s="1"/>
      <c r="F57" s="1"/>
      <c r="G57" s="1"/>
    </row>
    <row r="58" spans="2:7" ht="18.75" x14ac:dyDescent="0.3">
      <c r="B58" s="2"/>
      <c r="C58" s="2"/>
      <c r="D58" s="1"/>
      <c r="E58" s="1"/>
      <c r="F58" s="1"/>
      <c r="G58" s="1"/>
    </row>
    <row r="59" spans="2:7" ht="18.75" x14ac:dyDescent="0.3">
      <c r="B59" s="2"/>
      <c r="C59" s="2"/>
      <c r="D59" s="1"/>
      <c r="E59" s="1"/>
      <c r="F59" s="1"/>
      <c r="G59" s="1"/>
    </row>
    <row r="60" spans="2:7" ht="18.75" x14ac:dyDescent="0.3">
      <c r="B60" s="2"/>
      <c r="C60" s="2"/>
      <c r="D60" s="1"/>
      <c r="E60" s="1"/>
      <c r="F60" s="1"/>
      <c r="G60" s="1"/>
    </row>
    <row r="61" spans="2:7" ht="18.75" x14ac:dyDescent="0.3">
      <c r="B61" s="2"/>
      <c r="C61" s="2"/>
      <c r="D61" s="1"/>
      <c r="E61" s="1"/>
      <c r="F61" s="1"/>
      <c r="G61" s="1"/>
    </row>
    <row r="62" spans="2:7" ht="18.75" x14ac:dyDescent="0.3">
      <c r="B62" s="2"/>
      <c r="C62" s="2"/>
      <c r="D62" s="1"/>
      <c r="E62" s="1"/>
      <c r="F62" s="1"/>
      <c r="G62" s="1"/>
    </row>
    <row r="63" spans="2:7" ht="18.75" x14ac:dyDescent="0.3">
      <c r="B63" s="2"/>
      <c r="C63" s="2"/>
      <c r="D63" s="1"/>
      <c r="E63" s="1"/>
      <c r="F63" s="1"/>
      <c r="G63" s="1"/>
    </row>
    <row r="64" spans="2:7" ht="18.75" x14ac:dyDescent="0.3">
      <c r="B64" s="2"/>
      <c r="C64" s="2"/>
      <c r="D64" s="1"/>
      <c r="E64" s="1"/>
      <c r="F64" s="1"/>
      <c r="G64" s="1"/>
    </row>
    <row r="65" spans="2:7" ht="18.75" x14ac:dyDescent="0.3">
      <c r="B65" s="2"/>
      <c r="C65" s="2"/>
      <c r="D65" s="1"/>
      <c r="E65" s="1"/>
      <c r="F65" s="1"/>
      <c r="G65" s="1"/>
    </row>
    <row r="66" spans="2:7" ht="18.75" x14ac:dyDescent="0.3">
      <c r="B66" s="2"/>
      <c r="C66" s="2"/>
      <c r="D66" s="1"/>
      <c r="E66" s="1"/>
      <c r="F66" s="1"/>
      <c r="G66" s="1"/>
    </row>
    <row r="67" spans="2:7" ht="18.75" x14ac:dyDescent="0.3">
      <c r="B67" s="2"/>
      <c r="C67" s="2"/>
      <c r="D67" s="1"/>
      <c r="E67" s="1"/>
      <c r="F67" s="1"/>
      <c r="G67" s="1"/>
    </row>
    <row r="68" spans="2:7" ht="18.75" x14ac:dyDescent="0.3">
      <c r="B68" s="2"/>
      <c r="C68" s="2"/>
      <c r="D68" s="1"/>
      <c r="E68" s="1"/>
      <c r="F68" s="1"/>
      <c r="G68" s="1"/>
    </row>
    <row r="69" spans="2:7" ht="18.75" x14ac:dyDescent="0.3">
      <c r="B69" s="2"/>
      <c r="C69" s="2"/>
      <c r="D69" s="1"/>
      <c r="E69" s="1"/>
      <c r="F69" s="1"/>
      <c r="G69" s="1"/>
    </row>
    <row r="70" spans="2:7" ht="18.75" x14ac:dyDescent="0.3">
      <c r="B70" s="2"/>
      <c r="C70" s="2"/>
      <c r="D70" s="1"/>
      <c r="E70" s="1"/>
      <c r="F70" s="1"/>
      <c r="G70" s="1"/>
    </row>
    <row r="71" spans="2:7" ht="18.75" x14ac:dyDescent="0.3">
      <c r="B71" s="2"/>
      <c r="C71" s="2"/>
      <c r="D71" s="1"/>
      <c r="E71" s="1"/>
      <c r="F71" s="1"/>
      <c r="G71" s="1"/>
    </row>
    <row r="72" spans="2:7" ht="18.75" x14ac:dyDescent="0.3">
      <c r="B72" s="2"/>
      <c r="C72" s="2"/>
      <c r="D72" s="1"/>
      <c r="E72" s="1"/>
      <c r="F72" s="1"/>
      <c r="G72" s="1"/>
    </row>
    <row r="73" spans="2:7" ht="18.75" x14ac:dyDescent="0.3">
      <c r="B73" s="2"/>
      <c r="C73" s="2"/>
      <c r="D73" s="1"/>
      <c r="E73" s="1"/>
      <c r="F73" s="1"/>
      <c r="G73" s="1"/>
    </row>
    <row r="74" spans="2:7" ht="18.75" x14ac:dyDescent="0.3">
      <c r="B74" s="2"/>
      <c r="C74" s="2"/>
      <c r="D74" s="1"/>
      <c r="E74" s="1"/>
      <c r="F74" s="1"/>
      <c r="G74" s="1"/>
    </row>
    <row r="75" spans="2:7" ht="18.75" x14ac:dyDescent="0.3">
      <c r="B75" s="2"/>
      <c r="C75" s="2"/>
      <c r="D75" s="1"/>
      <c r="E75" s="1"/>
      <c r="F75" s="1"/>
      <c r="G75" s="1"/>
    </row>
    <row r="76" spans="2:7" ht="18.75" x14ac:dyDescent="0.3">
      <c r="B76" s="2"/>
      <c r="C76" s="2"/>
      <c r="D76" s="1"/>
      <c r="E76" s="1"/>
      <c r="F76" s="1"/>
      <c r="G76" s="1"/>
    </row>
    <row r="77" spans="2:7" ht="18.75" x14ac:dyDescent="0.3">
      <c r="B77" s="2"/>
      <c r="C77" s="2"/>
      <c r="D77" s="1"/>
      <c r="E77" s="1"/>
      <c r="F77" s="1"/>
      <c r="G77" s="1"/>
    </row>
    <row r="78" spans="2:7" ht="18.75" x14ac:dyDescent="0.3">
      <c r="B78" s="2"/>
      <c r="C78" s="2"/>
      <c r="D78" s="1"/>
      <c r="E78" s="1"/>
      <c r="F78" s="1"/>
      <c r="G78" s="1"/>
    </row>
    <row r="79" spans="2:7" ht="18.75" x14ac:dyDescent="0.3">
      <c r="B79" s="2"/>
      <c r="C79" s="2"/>
      <c r="D79" s="1"/>
      <c r="E79" s="1"/>
      <c r="F79" s="1"/>
      <c r="G79" s="1"/>
    </row>
    <row r="80" spans="2:7" ht="18.75" x14ac:dyDescent="0.3">
      <c r="B80" s="2"/>
      <c r="C80" s="2"/>
      <c r="D80" s="1"/>
      <c r="E80" s="1"/>
      <c r="F80" s="1"/>
      <c r="G80" s="1"/>
    </row>
    <row r="81" spans="2:7" ht="18.75" x14ac:dyDescent="0.3">
      <c r="B81" s="2"/>
      <c r="C81" s="2"/>
      <c r="D81" s="1"/>
      <c r="E81" s="1"/>
      <c r="F81" s="1"/>
      <c r="G81" s="1"/>
    </row>
    <row r="82" spans="2:7" ht="18.75" x14ac:dyDescent="0.3">
      <c r="B82" s="2"/>
      <c r="C82" s="2"/>
      <c r="D82" s="1"/>
      <c r="E82" s="1"/>
      <c r="F82" s="1"/>
      <c r="G82" s="1"/>
    </row>
    <row r="83" spans="2:7" ht="18.75" x14ac:dyDescent="0.3">
      <c r="B83" s="2"/>
      <c r="C83" s="2"/>
      <c r="D83" s="1"/>
      <c r="E83" s="1"/>
      <c r="F83" s="1"/>
      <c r="G83" s="1"/>
    </row>
    <row r="84" spans="2:7" ht="18.75" x14ac:dyDescent="0.3">
      <c r="B84" s="2"/>
      <c r="C84" s="2"/>
      <c r="D84" s="1"/>
      <c r="E84" s="1"/>
      <c r="F84" s="1"/>
      <c r="G84" s="1"/>
    </row>
    <row r="85" spans="2:7" ht="18.75" x14ac:dyDescent="0.3">
      <c r="B85" s="2"/>
      <c r="C85" s="2"/>
      <c r="D85" s="1"/>
      <c r="E85" s="1"/>
      <c r="F85" s="1"/>
      <c r="G85" s="1"/>
    </row>
    <row r="86" spans="2:7" ht="18.75" x14ac:dyDescent="0.3">
      <c r="B86" s="2"/>
      <c r="C86" s="2"/>
      <c r="D86" s="1"/>
      <c r="E86" s="1"/>
      <c r="F86" s="1"/>
      <c r="G86" s="1"/>
    </row>
    <row r="87" spans="2:7" ht="18.75" x14ac:dyDescent="0.3">
      <c r="B87" s="2"/>
      <c r="C87" s="2"/>
      <c r="D87" s="1"/>
      <c r="E87" s="1"/>
      <c r="F87" s="1"/>
      <c r="G87" s="1"/>
    </row>
    <row r="88" spans="2:7" ht="18.75" x14ac:dyDescent="0.3">
      <c r="B88" s="2"/>
      <c r="C88" s="2"/>
      <c r="D88" s="1"/>
      <c r="E88" s="1"/>
      <c r="F88" s="1"/>
      <c r="G88" s="1"/>
    </row>
    <row r="89" spans="2:7" ht="18.75" x14ac:dyDescent="0.3">
      <c r="B89" s="2"/>
      <c r="C89" s="2"/>
      <c r="D89" s="1"/>
      <c r="E89" s="1"/>
      <c r="F89" s="1"/>
      <c r="G89" s="1"/>
    </row>
    <row r="90" spans="2:7" ht="18.75" x14ac:dyDescent="0.3">
      <c r="B90" s="2"/>
      <c r="C90" s="2"/>
      <c r="D90" s="1"/>
      <c r="E90" s="1"/>
      <c r="F90" s="1"/>
      <c r="G90" s="1"/>
    </row>
    <row r="91" spans="2:7" ht="18.75" x14ac:dyDescent="0.3">
      <c r="B91" s="2"/>
      <c r="C91" s="2"/>
      <c r="D91" s="1"/>
      <c r="E91" s="1"/>
      <c r="F91" s="1"/>
      <c r="G91" s="1"/>
    </row>
    <row r="92" spans="2:7" ht="18.75" x14ac:dyDescent="0.3">
      <c r="B92" s="2"/>
      <c r="C92" s="2"/>
      <c r="D92" s="1"/>
      <c r="E92" s="1"/>
      <c r="F92" s="1"/>
      <c r="G92" s="1"/>
    </row>
    <row r="93" spans="2:7" ht="18.75" x14ac:dyDescent="0.3">
      <c r="B93" s="2"/>
      <c r="C93" s="2"/>
      <c r="D93" s="1"/>
      <c r="E93" s="1"/>
      <c r="F93" s="1"/>
      <c r="G93" s="1"/>
    </row>
    <row r="94" spans="2:7" ht="18.75" x14ac:dyDescent="0.3">
      <c r="B94" s="2"/>
      <c r="C94" s="2"/>
      <c r="D94" s="1"/>
      <c r="E94" s="1"/>
      <c r="F94" s="1"/>
      <c r="G94" s="1"/>
    </row>
    <row r="95" spans="2:7" ht="18.75" x14ac:dyDescent="0.3">
      <c r="B95" s="2"/>
      <c r="C95" s="2"/>
      <c r="D95" s="1"/>
      <c r="E95" s="1"/>
      <c r="F95" s="1"/>
      <c r="G95" s="1"/>
    </row>
    <row r="96" spans="2:7" ht="18.75" x14ac:dyDescent="0.3">
      <c r="B96" s="2"/>
      <c r="C96" s="2"/>
      <c r="D96" s="1"/>
      <c r="E96" s="1"/>
      <c r="F96" s="1"/>
      <c r="G96" s="1"/>
    </row>
    <row r="97" spans="2:7" ht="18.75" x14ac:dyDescent="0.3">
      <c r="B97" s="2"/>
      <c r="C97" s="2"/>
      <c r="D97" s="1"/>
      <c r="E97" s="1"/>
      <c r="F97" s="1"/>
      <c r="G97" s="1"/>
    </row>
    <row r="98" spans="2:7" ht="18.75" x14ac:dyDescent="0.3">
      <c r="B98" s="2"/>
      <c r="C98" s="2"/>
      <c r="D98" s="1"/>
      <c r="E98" s="1"/>
      <c r="F98" s="1"/>
      <c r="G98" s="1"/>
    </row>
    <row r="99" spans="2:7" ht="18.75" x14ac:dyDescent="0.3">
      <c r="B99" s="2"/>
      <c r="C99" s="2"/>
      <c r="D99" s="1"/>
      <c r="E99" s="1"/>
      <c r="F99" s="1"/>
      <c r="G99" s="1"/>
    </row>
    <row r="100" spans="2:7" ht="18.75" x14ac:dyDescent="0.3">
      <c r="B100" s="2"/>
      <c r="C100" s="2"/>
      <c r="D100" s="1"/>
      <c r="E100" s="1"/>
      <c r="F100" s="1"/>
      <c r="G100" s="1"/>
    </row>
    <row r="101" spans="2:7" ht="18.75" x14ac:dyDescent="0.3">
      <c r="B101" s="2"/>
      <c r="C101" s="2"/>
      <c r="D101" s="1"/>
      <c r="E101" s="1"/>
      <c r="F101" s="1"/>
      <c r="G101" s="1"/>
    </row>
    <row r="102" spans="2:7" ht="18.75" x14ac:dyDescent="0.3">
      <c r="B102" s="2"/>
      <c r="C102" s="2"/>
      <c r="D102" s="1"/>
      <c r="E102" s="1"/>
      <c r="F102" s="1"/>
      <c r="G102" s="1"/>
    </row>
    <row r="103" spans="2:7" ht="18.75" x14ac:dyDescent="0.3">
      <c r="B103" s="2"/>
      <c r="C103" s="2"/>
      <c r="D103" s="1"/>
      <c r="E103" s="1"/>
      <c r="F103" s="1"/>
      <c r="G103" s="1"/>
    </row>
    <row r="104" spans="2:7" ht="18.75" x14ac:dyDescent="0.3">
      <c r="B104" s="2"/>
      <c r="C104" s="2"/>
      <c r="D104" s="1"/>
      <c r="E104" s="1"/>
      <c r="F104" s="1"/>
      <c r="G104" s="1"/>
    </row>
    <row r="105" spans="2:7" ht="18.75" x14ac:dyDescent="0.3">
      <c r="B105" s="2"/>
      <c r="C105" s="2"/>
      <c r="D105" s="1"/>
      <c r="E105" s="1"/>
      <c r="F105" s="1"/>
      <c r="G105" s="1"/>
    </row>
    <row r="106" spans="2:7" ht="18.75" x14ac:dyDescent="0.3">
      <c r="B106" s="2"/>
      <c r="C106" s="2"/>
      <c r="D106" s="1"/>
      <c r="E106" s="1"/>
      <c r="F106" s="1"/>
      <c r="G106" s="1"/>
    </row>
    <row r="107" spans="2:7" ht="18.75" x14ac:dyDescent="0.3">
      <c r="B107" s="2"/>
      <c r="C107" s="2"/>
      <c r="D107" s="1"/>
      <c r="E107" s="1"/>
      <c r="F107" s="1"/>
      <c r="G107" s="1"/>
    </row>
    <row r="108" spans="2:7" ht="18.75" x14ac:dyDescent="0.3">
      <c r="B108" s="2"/>
      <c r="C108" s="2"/>
      <c r="D108" s="1"/>
      <c r="E108" s="1"/>
      <c r="F108" s="1"/>
      <c r="G108" s="1"/>
    </row>
    <row r="109" spans="2:7" ht="18.75" x14ac:dyDescent="0.3">
      <c r="B109" s="2"/>
      <c r="C109" s="2"/>
      <c r="D109" s="1"/>
      <c r="E109" s="1"/>
      <c r="F109" s="1"/>
      <c r="G109" s="1"/>
    </row>
    <row r="110" spans="2:7" ht="18.75" x14ac:dyDescent="0.3">
      <c r="B110" s="2"/>
      <c r="C110" s="2"/>
      <c r="D110" s="1"/>
      <c r="E110" s="1"/>
      <c r="F110" s="1"/>
      <c r="G110" s="1"/>
    </row>
    <row r="111" spans="2:7" ht="18.75" x14ac:dyDescent="0.3">
      <c r="B111" s="2"/>
      <c r="C111" s="2"/>
      <c r="D111" s="1"/>
      <c r="E111" s="1"/>
      <c r="F111" s="1"/>
      <c r="G111" s="1"/>
    </row>
    <row r="112" spans="2:7" ht="18.75" x14ac:dyDescent="0.3">
      <c r="B112" s="2"/>
      <c r="C112" s="2"/>
      <c r="D112" s="1"/>
      <c r="E112" s="1"/>
      <c r="F112" s="1"/>
      <c r="G112" s="1"/>
    </row>
    <row r="113" spans="2:7" ht="18.75" x14ac:dyDescent="0.3">
      <c r="B113" s="2"/>
      <c r="C113" s="2"/>
      <c r="D113" s="1"/>
      <c r="E113" s="1"/>
      <c r="F113" s="1"/>
      <c r="G113" s="1"/>
    </row>
    <row r="114" spans="2:7" ht="18.75" x14ac:dyDescent="0.3">
      <c r="B114" s="2"/>
      <c r="C114" s="2"/>
      <c r="D114" s="1"/>
      <c r="E114" s="1"/>
      <c r="F114" s="1"/>
      <c r="G114" s="1"/>
    </row>
    <row r="115" spans="2:7" ht="18.75" x14ac:dyDescent="0.3">
      <c r="B115" s="2"/>
      <c r="C115" s="2"/>
      <c r="D115" s="1"/>
      <c r="E115" s="1"/>
      <c r="F115" s="1"/>
      <c r="G115" s="1"/>
    </row>
    <row r="116" spans="2:7" ht="18.75" x14ac:dyDescent="0.3">
      <c r="B116" s="2"/>
      <c r="C116" s="2"/>
      <c r="D116" s="1"/>
      <c r="E116" s="1"/>
      <c r="F116" s="1"/>
      <c r="G116" s="1"/>
    </row>
    <row r="117" spans="2:7" ht="18.75" x14ac:dyDescent="0.3">
      <c r="B117" s="2"/>
      <c r="C117" s="2"/>
      <c r="D117" s="1"/>
      <c r="E117" s="1"/>
      <c r="F117" s="1"/>
      <c r="G117" s="1"/>
    </row>
    <row r="118" spans="2:7" ht="18.75" x14ac:dyDescent="0.3">
      <c r="B118" s="2"/>
      <c r="C118" s="2"/>
      <c r="D118" s="1"/>
      <c r="E118" s="1"/>
      <c r="F118" s="1"/>
      <c r="G118" s="1"/>
    </row>
    <row r="119" spans="2:7" ht="18.75" x14ac:dyDescent="0.3">
      <c r="B119" s="2"/>
      <c r="C119" s="2"/>
      <c r="D119" s="1"/>
      <c r="E119" s="1"/>
      <c r="F119" s="1"/>
      <c r="G119" s="1"/>
    </row>
    <row r="120" spans="2:7" ht="18.75" x14ac:dyDescent="0.3">
      <c r="B120" s="2"/>
      <c r="C120" s="2"/>
      <c r="D120" s="1"/>
      <c r="E120" s="1"/>
      <c r="F120" s="1"/>
      <c r="G120" s="1"/>
    </row>
    <row r="121" spans="2:7" ht="18.75" x14ac:dyDescent="0.3">
      <c r="B121" s="2"/>
      <c r="C121" s="2"/>
      <c r="D121" s="1"/>
      <c r="E121" s="1"/>
      <c r="F121" s="1"/>
      <c r="G121" s="1"/>
    </row>
    <row r="122" spans="2:7" ht="18.75" x14ac:dyDescent="0.3">
      <c r="B122" s="2"/>
      <c r="C122" s="2"/>
      <c r="D122" s="1"/>
      <c r="E122" s="1"/>
      <c r="F122" s="1"/>
      <c r="G122" s="1"/>
    </row>
    <row r="123" spans="2:7" ht="18.75" x14ac:dyDescent="0.3">
      <c r="B123" s="2"/>
      <c r="C123" s="2"/>
      <c r="D123" s="1"/>
      <c r="E123" s="1"/>
      <c r="F123" s="1"/>
      <c r="G123" s="1"/>
    </row>
    <row r="124" spans="2:7" ht="18.75" x14ac:dyDescent="0.3">
      <c r="B124" s="2"/>
      <c r="C124" s="2"/>
      <c r="D124" s="1"/>
      <c r="E124" s="1"/>
      <c r="F124" s="1"/>
      <c r="G124" s="1"/>
    </row>
    <row r="125" spans="2:7" ht="18.75" x14ac:dyDescent="0.3">
      <c r="B125" s="2"/>
      <c r="C125" s="2"/>
      <c r="D125" s="1"/>
      <c r="E125" s="1"/>
      <c r="F125" s="1"/>
      <c r="G125" s="1"/>
    </row>
    <row r="126" spans="2:7" ht="18.75" x14ac:dyDescent="0.3">
      <c r="B126" s="2"/>
      <c r="C126" s="2"/>
      <c r="D126" s="1"/>
      <c r="E126" s="1"/>
      <c r="F126" s="1"/>
      <c r="G126" s="1"/>
    </row>
    <row r="127" spans="2:7" ht="18.75" x14ac:dyDescent="0.3">
      <c r="B127" s="2"/>
      <c r="C127" s="2"/>
      <c r="D127" s="1"/>
      <c r="E127" s="1"/>
      <c r="F127" s="1"/>
      <c r="G127" s="1"/>
    </row>
    <row r="128" spans="2:7" ht="18.75" x14ac:dyDescent="0.3">
      <c r="B128" s="2"/>
      <c r="C128" s="2"/>
      <c r="D128" s="1"/>
      <c r="E128" s="1"/>
      <c r="F128" s="1"/>
      <c r="G128" s="1"/>
    </row>
    <row r="129" spans="2:7" ht="18.75" x14ac:dyDescent="0.3">
      <c r="B129" s="2"/>
      <c r="C129" s="2"/>
      <c r="D129" s="1"/>
      <c r="E129" s="1"/>
      <c r="F129" s="1"/>
      <c r="G129" s="1"/>
    </row>
    <row r="130" spans="2:7" ht="18.75" x14ac:dyDescent="0.3">
      <c r="B130" s="2"/>
      <c r="C130" s="2"/>
      <c r="D130" s="1"/>
      <c r="E130" s="1"/>
      <c r="F130" s="1"/>
      <c r="G130" s="1"/>
    </row>
    <row r="131" spans="2:7" ht="18.75" x14ac:dyDescent="0.3">
      <c r="B131" s="2"/>
      <c r="C131" s="2"/>
      <c r="D131" s="1"/>
      <c r="E131" s="1"/>
      <c r="F131" s="1"/>
      <c r="G131" s="1"/>
    </row>
    <row r="132" spans="2:7" ht="18.75" x14ac:dyDescent="0.3">
      <c r="B132" s="2"/>
      <c r="C132" s="2"/>
      <c r="D132" s="1"/>
      <c r="E132" s="1"/>
      <c r="F132" s="1"/>
      <c r="G132" s="1"/>
    </row>
    <row r="133" spans="2:7" ht="18.75" x14ac:dyDescent="0.3">
      <c r="B133" s="2"/>
      <c r="C133" s="2"/>
      <c r="D133" s="1"/>
      <c r="E133" s="1"/>
      <c r="F133" s="1"/>
      <c r="G133" s="1"/>
    </row>
    <row r="134" spans="2:7" ht="18.75" x14ac:dyDescent="0.3">
      <c r="B134" s="2"/>
      <c r="C134" s="2"/>
      <c r="D134" s="1"/>
      <c r="E134" s="1"/>
      <c r="F134" s="1"/>
      <c r="G134" s="1"/>
    </row>
    <row r="135" spans="2:7" ht="18.75" x14ac:dyDescent="0.3">
      <c r="B135" s="2"/>
      <c r="C135" s="2"/>
      <c r="D135" s="1"/>
      <c r="E135" s="1"/>
      <c r="F135" s="1"/>
      <c r="G135" s="1"/>
    </row>
    <row r="136" spans="2:7" ht="18.75" x14ac:dyDescent="0.3">
      <c r="B136" s="2"/>
      <c r="C136" s="2"/>
      <c r="D136" s="1"/>
      <c r="E136" s="1"/>
      <c r="F136" s="1"/>
      <c r="G136" s="1"/>
    </row>
    <row r="137" spans="2:7" ht="18.75" x14ac:dyDescent="0.3">
      <c r="B137" s="2"/>
      <c r="C137" s="2"/>
      <c r="D137" s="1"/>
      <c r="E137" s="1"/>
      <c r="F137" s="1"/>
      <c r="G137" s="1"/>
    </row>
    <row r="138" spans="2:7" ht="18.75" x14ac:dyDescent="0.3">
      <c r="B138" s="2"/>
      <c r="C138" s="2"/>
      <c r="D138" s="1"/>
      <c r="E138" s="1"/>
      <c r="F138" s="1"/>
      <c r="G138" s="1"/>
    </row>
    <row r="139" spans="2:7" ht="18.75" x14ac:dyDescent="0.3">
      <c r="B139" s="2"/>
      <c r="C139" s="2"/>
      <c r="D139" s="1"/>
      <c r="E139" s="1"/>
      <c r="F139" s="1"/>
      <c r="G139" s="1"/>
    </row>
    <row r="140" spans="2:7" ht="18.75" x14ac:dyDescent="0.3">
      <c r="B140" s="2"/>
      <c r="C140" s="2"/>
      <c r="D140" s="1"/>
      <c r="E140" s="1"/>
      <c r="F140" s="1"/>
      <c r="G140" s="1"/>
    </row>
    <row r="141" spans="2:7" ht="18.75" x14ac:dyDescent="0.3">
      <c r="B141" s="2"/>
      <c r="C141" s="2"/>
      <c r="D141" s="1"/>
      <c r="E141" s="1"/>
      <c r="F141" s="1"/>
      <c r="G141" s="1"/>
    </row>
    <row r="142" spans="2:7" ht="18.75" x14ac:dyDescent="0.3">
      <c r="B142" s="2"/>
      <c r="C142" s="2"/>
      <c r="D142" s="1"/>
      <c r="E142" s="1"/>
      <c r="F142" s="1"/>
      <c r="G142" s="1"/>
    </row>
    <row r="143" spans="2:7" ht="18.75" x14ac:dyDescent="0.3">
      <c r="B143" s="2"/>
      <c r="C143" s="2"/>
      <c r="D143" s="1"/>
      <c r="E143" s="1"/>
      <c r="F143" s="1"/>
      <c r="G143" s="1"/>
    </row>
    <row r="144" spans="2:7" ht="18.75" x14ac:dyDescent="0.3">
      <c r="B144" s="2"/>
      <c r="C144" s="2"/>
      <c r="D144" s="1"/>
      <c r="E144" s="1"/>
      <c r="F144" s="1"/>
      <c r="G144" s="1"/>
    </row>
    <row r="145" spans="2:7" ht="18.75" x14ac:dyDescent="0.3">
      <c r="B145" s="2"/>
      <c r="C145" s="2"/>
      <c r="D145" s="1"/>
      <c r="E145" s="1"/>
      <c r="F145" s="1"/>
      <c r="G145" s="1"/>
    </row>
    <row r="146" spans="2:7" ht="18.75" x14ac:dyDescent="0.3">
      <c r="B146" s="2"/>
      <c r="C146" s="2"/>
      <c r="D146" s="1"/>
      <c r="E146" s="1"/>
      <c r="F146" s="1"/>
      <c r="G146" s="1"/>
    </row>
    <row r="147" spans="2:7" ht="18.75" x14ac:dyDescent="0.3">
      <c r="B147" s="2"/>
      <c r="C147" s="2"/>
      <c r="D147" s="1"/>
      <c r="E147" s="1"/>
      <c r="F147" s="1"/>
      <c r="G147" s="1"/>
    </row>
    <row r="148" spans="2:7" ht="18.75" x14ac:dyDescent="0.3">
      <c r="B148" s="2"/>
      <c r="C148" s="2"/>
      <c r="D148" s="1"/>
      <c r="E148" s="1"/>
      <c r="F148" s="1"/>
      <c r="G148" s="1"/>
    </row>
    <row r="149" spans="2:7" ht="18.75" x14ac:dyDescent="0.3">
      <c r="B149" s="2"/>
      <c r="C149" s="2"/>
      <c r="D149" s="1"/>
      <c r="E149" s="1"/>
      <c r="F149" s="1"/>
      <c r="G149" s="1"/>
    </row>
    <row r="150" spans="2:7" ht="18.75" x14ac:dyDescent="0.3">
      <c r="B150" s="2"/>
      <c r="C150" s="2"/>
      <c r="D150" s="1"/>
      <c r="E150" s="1"/>
      <c r="F150" s="1"/>
      <c r="G150" s="1"/>
    </row>
    <row r="151" spans="2:7" ht="18.75" x14ac:dyDescent="0.3">
      <c r="B151" s="2"/>
      <c r="C151" s="2"/>
      <c r="D151" s="1"/>
      <c r="E151" s="1"/>
      <c r="F151" s="1"/>
      <c r="G151" s="1"/>
    </row>
    <row r="152" spans="2:7" ht="18.75" x14ac:dyDescent="0.3">
      <c r="B152" s="2"/>
      <c r="C152" s="2"/>
      <c r="D152" s="1"/>
      <c r="E152" s="1"/>
      <c r="F152" s="1"/>
      <c r="G152" s="1"/>
    </row>
    <row r="153" spans="2:7" ht="18.75" x14ac:dyDescent="0.3">
      <c r="B153" s="2"/>
      <c r="C153" s="2"/>
      <c r="D153" s="1"/>
      <c r="E153" s="1"/>
      <c r="F153" s="1"/>
      <c r="G153" s="1"/>
    </row>
    <row r="154" spans="2:7" ht="18.75" x14ac:dyDescent="0.3">
      <c r="B154" s="2"/>
      <c r="C154" s="2"/>
      <c r="D154" s="1"/>
      <c r="E154" s="1"/>
      <c r="F154" s="1"/>
      <c r="G154" s="1"/>
    </row>
    <row r="155" spans="2:7" ht="18.75" x14ac:dyDescent="0.3">
      <c r="B155" s="2"/>
      <c r="C155" s="2"/>
      <c r="D155" s="1"/>
      <c r="E155" s="1"/>
      <c r="F155" s="1"/>
      <c r="G155" s="1"/>
    </row>
    <row r="156" spans="2:7" ht="18.75" x14ac:dyDescent="0.3">
      <c r="B156" s="2"/>
      <c r="C156" s="2"/>
      <c r="D156" s="1"/>
      <c r="E156" s="1"/>
      <c r="F156" s="1"/>
      <c r="G156" s="1"/>
    </row>
    <row r="157" spans="2:7" ht="18.75" x14ac:dyDescent="0.3">
      <c r="B157" s="2"/>
      <c r="C157" s="2"/>
      <c r="D157" s="1"/>
      <c r="E157" s="1"/>
      <c r="F157" s="1"/>
      <c r="G157" s="1"/>
    </row>
    <row r="158" spans="2:7" ht="18.75" x14ac:dyDescent="0.3">
      <c r="B158" s="2"/>
      <c r="C158" s="2"/>
      <c r="D158" s="1"/>
      <c r="E158" s="1"/>
      <c r="F158" s="1"/>
      <c r="G158" s="1"/>
    </row>
    <row r="159" spans="2:7" ht="18.75" x14ac:dyDescent="0.3">
      <c r="B159" s="2"/>
      <c r="C159" s="2"/>
      <c r="D159" s="1"/>
      <c r="E159" s="1"/>
      <c r="F159" s="1"/>
      <c r="G159" s="1"/>
    </row>
    <row r="160" spans="2:7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G5" sqref="G5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10" t="s">
        <v>239</v>
      </c>
      <c r="B1" s="110"/>
      <c r="C1" s="110"/>
      <c r="D1" s="110"/>
    </row>
    <row r="2" spans="1:4" ht="94.5" customHeight="1" x14ac:dyDescent="0.25">
      <c r="A2" s="89" t="s">
        <v>237</v>
      </c>
      <c r="B2" s="108" t="s">
        <v>207</v>
      </c>
      <c r="C2" s="108" t="s">
        <v>208</v>
      </c>
      <c r="D2" s="108" t="s">
        <v>181</v>
      </c>
    </row>
    <row r="3" spans="1:4" ht="37.5" customHeight="1" x14ac:dyDescent="0.25">
      <c r="A3" s="84" t="s">
        <v>54</v>
      </c>
      <c r="B3" s="130">
        <v>38</v>
      </c>
      <c r="C3" s="90">
        <v>38</v>
      </c>
      <c r="D3" s="90">
        <v>3014</v>
      </c>
    </row>
    <row r="4" spans="1:4" ht="37.5" customHeight="1" x14ac:dyDescent="0.25">
      <c r="A4" s="84" t="s">
        <v>55</v>
      </c>
      <c r="B4" s="130">
        <v>17</v>
      </c>
      <c r="C4" s="90">
        <v>17</v>
      </c>
      <c r="D4" s="90">
        <v>1942</v>
      </c>
    </row>
    <row r="5" spans="1:4" ht="37.5" customHeight="1" x14ac:dyDescent="0.25">
      <c r="A5" s="84" t="s">
        <v>63</v>
      </c>
      <c r="B5" s="130">
        <v>0</v>
      </c>
      <c r="C5" s="90">
        <v>0</v>
      </c>
      <c r="D5" s="90">
        <v>0</v>
      </c>
    </row>
    <row r="6" spans="1:4" ht="37.5" customHeight="1" x14ac:dyDescent="0.25">
      <c r="A6" s="84" t="s">
        <v>64</v>
      </c>
      <c r="B6" s="130">
        <v>0</v>
      </c>
      <c r="C6" s="90">
        <v>0</v>
      </c>
      <c r="D6" s="90">
        <v>0</v>
      </c>
    </row>
    <row r="7" spans="1:4" ht="37.5" customHeight="1" x14ac:dyDescent="0.25">
      <c r="A7" s="84" t="s">
        <v>65</v>
      </c>
      <c r="B7" s="130">
        <v>13</v>
      </c>
      <c r="C7" s="90">
        <v>13</v>
      </c>
      <c r="D7" s="90">
        <v>1467</v>
      </c>
    </row>
    <row r="8" spans="1:4" ht="37.5" customHeight="1" x14ac:dyDescent="0.25">
      <c r="A8" s="84" t="s">
        <v>66</v>
      </c>
      <c r="B8" s="130">
        <v>1</v>
      </c>
      <c r="C8" s="90">
        <v>1</v>
      </c>
      <c r="D8" s="90">
        <v>60</v>
      </c>
    </row>
    <row r="9" spans="1:4" ht="37.5" customHeight="1" x14ac:dyDescent="0.25">
      <c r="A9" s="109" t="s">
        <v>84</v>
      </c>
      <c r="B9" s="34">
        <v>69</v>
      </c>
      <c r="C9" s="34">
        <v>69</v>
      </c>
      <c r="D9" s="34">
        <f>SUM(D3:D8)</f>
        <v>6483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20201000</cp:lastModifiedBy>
  <cp:lastPrinted>2022-11-02T07:14:19Z</cp:lastPrinted>
  <dcterms:created xsi:type="dcterms:W3CDTF">2013-11-25T08:04:18Z</dcterms:created>
  <dcterms:modified xsi:type="dcterms:W3CDTF">2022-11-25T09:22:39Z</dcterms:modified>
</cp:coreProperties>
</file>