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_2022\СТАТОТЧЕТ 2022\"/>
    </mc:Choice>
  </mc:AlternateContent>
  <xr:revisionPtr revIDLastSave="0" documentId="13_ncr:1_{D04AEFD1-D0B8-42AF-905C-29DED8B3B363}" xr6:coauthVersionLast="47" xr6:coauthVersionMax="47" xr10:uidLastSave="{00000000-0000-0000-0000-000000000000}"/>
  <bookViews>
    <workbookView xWindow="-120" yWindow="-120" windowWidth="29040" windowHeight="15840" tabRatio="715" firstSheet="9" activeTab="18" xr2:uid="{00000000-000D-0000-FFFF-FFFF00000000}"/>
  </bookViews>
  <sheets>
    <sheet name="Титул" sheetId="7" r:id="rId1"/>
    <sheet name="Общие сведения" sheetId="26" r:id="rId2"/>
    <sheet name="Раздел 1,1.1 " sheetId="43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 " sheetId="42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externalReferences>
    <externalReference r:id="rId22"/>
  </externalReferences>
  <definedNames>
    <definedName name="_xlnm.Print_Area" localSheetId="2">'Раздел 1,1.1 '!$A$1:$H$16</definedName>
    <definedName name="_xlnm.Print_Area" localSheetId="16">'Раздел 10, 10.1'!$A$1:$L$12</definedName>
    <definedName name="_xlnm.Print_Area" localSheetId="17">'Раздел 10.2'!$A$1:$C$38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5" l="1"/>
  <c r="D60" i="33"/>
  <c r="C60" i="33"/>
  <c r="B10" i="32"/>
  <c r="C14" i="43"/>
  <c r="D14" i="43"/>
  <c r="E14" i="43"/>
  <c r="F14" i="43"/>
  <c r="C16" i="43" s="1"/>
  <c r="G14" i="43"/>
  <c r="E15" i="43"/>
  <c r="F15" i="43"/>
  <c r="I60" i="33"/>
  <c r="G60" i="33"/>
  <c r="G4" i="34"/>
  <c r="F4" i="34"/>
  <c r="I16" i="43" l="1"/>
  <c r="E3" i="29"/>
  <c r="B19" i="30" l="1"/>
  <c r="C5" i="9" l="1"/>
  <c r="L102" i="33"/>
  <c r="D90" i="33"/>
  <c r="C90" i="33"/>
  <c r="D5" i="33" l="1"/>
  <c r="B3" i="29" l="1"/>
  <c r="I5" i="9" l="1"/>
  <c r="B5" i="9" l="1"/>
  <c r="B3" i="32" l="1"/>
  <c r="E5" i="35" l="1"/>
  <c r="E10" i="35" s="1"/>
  <c r="D5" i="35"/>
  <c r="D10" i="35" s="1"/>
  <c r="C5" i="35"/>
  <c r="C10" i="35" s="1"/>
  <c r="D59" i="8" l="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09" i="33" l="1"/>
  <c r="K109" i="33"/>
  <c r="J109" i="33"/>
  <c r="I109" i="33"/>
  <c r="H109" i="33"/>
  <c r="G109" i="33"/>
  <c r="D109" i="33"/>
  <c r="C109" i="33"/>
  <c r="L106" i="33"/>
  <c r="L101" i="33" s="1"/>
  <c r="K106" i="33"/>
  <c r="J106" i="33"/>
  <c r="J101" i="33" s="1"/>
  <c r="I106" i="33"/>
  <c r="I101" i="33" s="1"/>
  <c r="H106" i="33"/>
  <c r="G106" i="33"/>
  <c r="D106" i="33"/>
  <c r="C106" i="33"/>
  <c r="K102" i="33"/>
  <c r="J102" i="33"/>
  <c r="I102" i="33"/>
  <c r="H102" i="33"/>
  <c r="H101" i="33" s="1"/>
  <c r="G102" i="33"/>
  <c r="G101" i="33" s="1"/>
  <c r="D102" i="33"/>
  <c r="D101" i="33" s="1"/>
  <c r="C102" i="33"/>
  <c r="L96" i="33"/>
  <c r="K96" i="33"/>
  <c r="J96" i="33"/>
  <c r="I96" i="33"/>
  <c r="H96" i="33"/>
  <c r="G96" i="33"/>
  <c r="D96" i="33"/>
  <c r="C96" i="33"/>
  <c r="L90" i="33"/>
  <c r="K90" i="33"/>
  <c r="J90" i="33"/>
  <c r="I90" i="33"/>
  <c r="H90" i="33"/>
  <c r="G90" i="33"/>
  <c r="L86" i="33"/>
  <c r="K86" i="33"/>
  <c r="J86" i="33"/>
  <c r="I86" i="33"/>
  <c r="H86" i="33"/>
  <c r="H85" i="33" s="1"/>
  <c r="G86" i="33"/>
  <c r="D86" i="33"/>
  <c r="C86" i="33"/>
  <c r="L80" i="33"/>
  <c r="K80" i="33"/>
  <c r="J80" i="33"/>
  <c r="I80" i="33"/>
  <c r="H80" i="33"/>
  <c r="G80" i="33"/>
  <c r="D80" i="33"/>
  <c r="C80" i="33"/>
  <c r="L74" i="33"/>
  <c r="K74" i="33"/>
  <c r="J74" i="33"/>
  <c r="I74" i="33"/>
  <c r="H74" i="33"/>
  <c r="G74" i="33"/>
  <c r="D74" i="33"/>
  <c r="C74" i="33"/>
  <c r="L70" i="33"/>
  <c r="K70" i="33"/>
  <c r="J70" i="33"/>
  <c r="I70" i="33"/>
  <c r="H70" i="33"/>
  <c r="G70" i="33"/>
  <c r="D70" i="33"/>
  <c r="C70" i="33"/>
  <c r="C69" i="33" s="1"/>
  <c r="L60" i="33"/>
  <c r="K60" i="33"/>
  <c r="J60" i="33"/>
  <c r="H60" i="33"/>
  <c r="L56" i="33"/>
  <c r="K56" i="33"/>
  <c r="J56" i="33"/>
  <c r="I56" i="33"/>
  <c r="H56" i="33"/>
  <c r="G56" i="33"/>
  <c r="D56" i="33"/>
  <c r="C56" i="33"/>
  <c r="L52" i="33"/>
  <c r="K52" i="33"/>
  <c r="J52" i="33"/>
  <c r="I52" i="33"/>
  <c r="H52" i="33"/>
  <c r="G52" i="33"/>
  <c r="D52" i="33"/>
  <c r="C52" i="33"/>
  <c r="L47" i="33"/>
  <c r="K47" i="33"/>
  <c r="J47" i="33"/>
  <c r="I47" i="33"/>
  <c r="H47" i="33"/>
  <c r="G47" i="33"/>
  <c r="D47" i="33"/>
  <c r="C47" i="33"/>
  <c r="L42" i="33"/>
  <c r="K42" i="33"/>
  <c r="J42" i="33"/>
  <c r="I42" i="33"/>
  <c r="H42" i="33"/>
  <c r="G42" i="33"/>
  <c r="D42" i="33"/>
  <c r="C42" i="33"/>
  <c r="L38" i="33"/>
  <c r="K38" i="33"/>
  <c r="J38" i="33"/>
  <c r="I38" i="33"/>
  <c r="H38" i="33"/>
  <c r="G38" i="33"/>
  <c r="D38" i="33"/>
  <c r="C38" i="33"/>
  <c r="L31" i="33"/>
  <c r="K31" i="33"/>
  <c r="J31" i="33"/>
  <c r="I31" i="33"/>
  <c r="H31" i="33"/>
  <c r="G31" i="33"/>
  <c r="D31" i="33"/>
  <c r="C31" i="33"/>
  <c r="L25" i="33"/>
  <c r="K25" i="33"/>
  <c r="J25" i="33"/>
  <c r="I25" i="33"/>
  <c r="H25" i="33"/>
  <c r="G25" i="33"/>
  <c r="D25" i="33"/>
  <c r="C25" i="33"/>
  <c r="L20" i="33"/>
  <c r="K20" i="33"/>
  <c r="J20" i="33"/>
  <c r="I20" i="33"/>
  <c r="H20" i="33"/>
  <c r="G20" i="33"/>
  <c r="D20" i="33"/>
  <c r="C20" i="33"/>
  <c r="L16" i="33"/>
  <c r="K16" i="33"/>
  <c r="J16" i="33"/>
  <c r="I16" i="33"/>
  <c r="H16" i="33"/>
  <c r="G16" i="33"/>
  <c r="D16" i="33"/>
  <c r="C16" i="33"/>
  <c r="L12" i="33"/>
  <c r="K12" i="33"/>
  <c r="J12" i="33"/>
  <c r="I12" i="33"/>
  <c r="H12" i="33"/>
  <c r="G12" i="33"/>
  <c r="D12" i="33"/>
  <c r="C12" i="33"/>
  <c r="L5" i="33"/>
  <c r="K5" i="33"/>
  <c r="J5" i="33"/>
  <c r="I5" i="33"/>
  <c r="H5" i="33"/>
  <c r="G5" i="33"/>
  <c r="C5" i="33"/>
  <c r="G4" i="33" l="1"/>
  <c r="I4" i="33"/>
  <c r="G69" i="33"/>
  <c r="L51" i="33"/>
  <c r="K69" i="33"/>
  <c r="I69" i="33"/>
  <c r="J37" i="33"/>
  <c r="J69" i="33"/>
  <c r="G37" i="33"/>
  <c r="K51" i="33"/>
  <c r="L69" i="33"/>
  <c r="I51" i="33"/>
  <c r="J51" i="33"/>
  <c r="K37" i="33"/>
  <c r="D4" i="33"/>
  <c r="H69" i="33"/>
  <c r="C19" i="33"/>
  <c r="D19" i="33"/>
  <c r="H19" i="33"/>
  <c r="C37" i="33"/>
  <c r="I19" i="33"/>
  <c r="G19" i="33"/>
  <c r="J19" i="33"/>
  <c r="H37" i="33"/>
  <c r="G51" i="33"/>
  <c r="J4" i="33"/>
  <c r="I37" i="33"/>
  <c r="H51" i="33"/>
  <c r="D69" i="33"/>
  <c r="G85" i="33"/>
  <c r="K85" i="33"/>
  <c r="D85" i="33"/>
  <c r="K101" i="33"/>
  <c r="C101" i="33"/>
  <c r="I85" i="33"/>
  <c r="J85" i="33"/>
  <c r="L85" i="33"/>
  <c r="C51" i="33"/>
  <c r="D51" i="33"/>
  <c r="D37" i="33"/>
  <c r="L37" i="33"/>
  <c r="L4" i="33"/>
  <c r="H4" i="33"/>
  <c r="C85" i="33"/>
  <c r="L19" i="33"/>
  <c r="K4" i="33"/>
  <c r="C4" i="33"/>
  <c r="K19" i="33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<sst xmlns="http://schemas.openxmlformats.org/spreadsheetml/2006/main" count="854" uniqueCount="649">
  <si>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</si>
  <si>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</si>
  <si>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</si>
  <si>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</si>
  <si>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</si>
  <si>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</si>
  <si>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</si>
  <si>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</si>
  <si>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</si>
  <si>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</si>
  <si>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</si>
  <si>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</si>
  <si>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</si>
  <si>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</si>
  <si>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</si>
  <si>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</si>
  <si>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</si>
  <si>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</si>
  <si>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</si>
  <si>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</si>
  <si>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</si>
  <si>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</si>
  <si>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</si>
  <si>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</si>
  <si>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</si>
  <si>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</si>
  <si>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</si>
  <si>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</si>
  <si>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</si>
  <si>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</si>
  <si>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</si>
  <si>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</si>
  <si>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</si>
  <si>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</si>
  <si>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</si>
  <si>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</si>
  <si>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</si>
  <si>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</si>
  <si>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</si>
  <si>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</si>
  <si>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</si>
  <si>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</si>
  <si>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</si>
  <si>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</si>
  <si>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</si>
  <si>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</si>
  <si>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</si>
  <si>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</si>
  <si>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</si>
  <si>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</si>
  <si>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</si>
  <si>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</si>
  <si>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</si>
  <si>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</si>
  <si>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</si>
  <si>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</si>
  <si>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</si>
  <si>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</si>
  <si>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</si>
  <si>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</si>
  <si>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</si>
  <si>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</si>
  <si>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</si>
  <si>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</si>
  <si>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</si>
  <si>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</si>
  <si>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</si>
  <si>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</si>
  <si>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</si>
  <si>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</si>
  <si>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</si>
  <si>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</si>
  <si>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</si>
  <si>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</si>
  <si>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</si>
  <si>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</si>
  <si>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</si>
  <si>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</si>
  <si>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</si>
  <si>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</si>
  <si>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</si>
  <si>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</si>
  <si>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</si>
  <si>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</si>
  <si>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</si>
  <si>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</si>
  <si>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</si>
  <si>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</si>
  <si>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</si>
  <si>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</si>
  <si>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</si>
  <si>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</si>
  <si>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</si>
  <si>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</si>
  <si>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</si>
  <si>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</si>
  <si>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</si>
  <si>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</si>
  <si>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</si>
  <si>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</si>
  <si>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</si>
  <si>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</si>
  <si>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</si>
  <si>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</si>
  <si>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</si>
  <si>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</si>
  <si>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</si>
  <si>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</si>
  <si>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</si>
  <si>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</si>
  <si>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</si>
  <si>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</si>
  <si>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</si>
  <si>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</si>
  <si>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</si>
  <si>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</si>
  <si>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</si>
  <si>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</si>
  <si>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</si>
  <si>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</si>
  <si>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</si>
  <si>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</si>
  <si>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</si>
  <si>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</si>
  <si>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</si>
  <si>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</si>
  <si>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</si>
  <si>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</si>
  <si>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</si>
  <si>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</si>
  <si>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</si>
  <si>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</si>
  <si>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</si>
  <si>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</si>
  <si>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</si>
  <si>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</si>
  <si>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</si>
  <si>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</si>
  <si>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</si>
  <si>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</si>
  <si>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</si>
  <si>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</si>
  <si>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</si>
  <si>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</si>
  <si>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</si>
  <si>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</si>
  <si>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</si>
  <si>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</si>
  <si>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</si>
  <si>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</si>
  <si>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</si>
  <si>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</si>
  <si>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</si>
  <si>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</si>
  <si>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</si>
  <si>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</si>
  <si>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</si>
  <si>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</si>
  <si>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</si>
  <si>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</si>
  <si>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</si>
  <si>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</si>
  <si>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</si>
  <si>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</si>
  <si>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</si>
  <si>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</si>
  <si>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</si>
  <si>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</si>
  <si>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</si>
  <si>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</si>
  <si>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</si>
  <si>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</si>
  <si>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</si>
  <si>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</si>
  <si>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</si>
  <si>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</si>
  <si>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</si>
  <si>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</si>
  <si>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</si>
  <si>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</si>
  <si>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</si>
  <si>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</si>
  <si>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</si>
  <si>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</si>
  <si>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</si>
  <si>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</si>
  <si>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</si>
  <si>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</si>
  <si>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</si>
  <si>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</si>
  <si>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</si>
  <si>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</si>
  <si>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</si>
  <si>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</si>
  <si>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</si>
  <si>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</si>
  <si>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</si>
  <si>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</si>
  <si>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</si>
  <si>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</si>
  <si>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</si>
  <si>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</si>
  <si>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</si>
  <si>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</si>
  <si>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</si>
  <si>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</si>
  <si>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</si>
  <si>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</si>
  <si>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</si>
  <si>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</si>
  <si>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</si>
  <si>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</si>
  <si>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</si>
  <si>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</si>
  <si>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</si>
  <si>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</si>
  <si>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</si>
  <si>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</si>
  <si>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</si>
  <si>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</si>
  <si>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</si>
  <si>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</si>
  <si>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</si>
  <si>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</si>
  <si>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</si>
  <si>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</si>
  <si>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</si>
  <si>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</si>
  <si>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</si>
  <si>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</si>
  <si>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</si>
  <si>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</si>
  <si>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</si>
  <si>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</si>
  <si>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</si>
  <si>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</si>
  <si>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</si>
  <si>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</si>
  <si>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</si>
  <si>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</si>
  <si>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</si>
  <si>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</si>
  <si>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</si>
  <si>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</si>
  <si>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</si>
  <si>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</si>
  <si>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</si>
  <si>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</si>
  <si>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</si>
  <si>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</si>
  <si>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</si>
  <si>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</si>
  <si>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</si>
  <si>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</si>
  <si>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</si>
  <si>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</si>
  <si>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</si>
  <si>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</si>
  <si>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</si>
  <si>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</si>
  <si>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</si>
  <si>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</si>
  <si>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</si>
  <si>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</si>
  <si>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</si>
  <si>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</si>
  <si>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</si>
  <si>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</si>
  <si>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</si>
  <si>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</si>
  <si>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</si>
  <si>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</si>
  <si>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</si>
  <si>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</si>
  <si>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</si>
  <si>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</si>
  <si>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</si>
  <si>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</si>
  <si>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</si>
  <si>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</si>
  <si>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</si>
  <si>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С. А. Ловкачева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</si>
  <si>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</si>
  <si>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Ловкачева София Александровна</t>
  </si>
  <si>
    <t>https://timolod.ru/organization/molodezhnye-tsentry/sodruzhestvo/</t>
  </si>
  <si>
    <t>https://vk.com/id289429828</t>
  </si>
  <si>
    <t>https://vk.com/sodrughestvo54
https://vk.com/balkon_place
https://vk.com/kak_doma_nsk
https://vk.com/faktura_nsk
https://vk.com/tut_sew
https://vk.com/movie_grass
https://vk.com/terminal_space
https://vk.com/tut_sew
https://vk.com/younost_nsk https://vk.com/quiz_elementary_nsk https://vk.com/kristalniy</t>
  </si>
  <si>
    <t>"Твоя сцена"</t>
  </si>
  <si>
    <t xml:space="preserve">Январь-декабрь 2022 г. </t>
  </si>
  <si>
    <t>Молодежь в возрасте от 17 до 25 лет</t>
  </si>
  <si>
    <t>Открытое пространство "Терминал"</t>
  </si>
  <si>
    <t>Январь-декабрь 2022 г.</t>
  </si>
  <si>
    <t>Молодежь в возрасте от 14 до 35 лет</t>
  </si>
  <si>
    <t xml:space="preserve">Экопроект 
"Три кита"
</t>
  </si>
  <si>
    <t>Молодежь в возрасте от 14 до 24 лет</t>
  </si>
  <si>
    <t>"Около искусства"</t>
  </si>
  <si>
    <t>Февраль-июнь 2022 г.</t>
  </si>
  <si>
    <t>Молодежь в возрасте от 22 до 35 лет</t>
  </si>
  <si>
    <t>"Город вокруг меня"</t>
  </si>
  <si>
    <t>Июнь-август 2022 г.</t>
  </si>
  <si>
    <t>Молодые люди в возрасте от 16 до 35 лет</t>
  </si>
  <si>
    <t xml:space="preserve">Мастерская городских изменений
"Команда улиц"
</t>
  </si>
  <si>
    <t>Февраль-август 2022 г.</t>
  </si>
  <si>
    <t>Молодежь в возрасте от 16 до 35 лет</t>
  </si>
  <si>
    <t>"Суперсемейка"</t>
  </si>
  <si>
    <t>Февраль-май 2022 г.</t>
  </si>
  <si>
    <t>Молодые семьи 18-35 лет</t>
  </si>
  <si>
    <t xml:space="preserve">Проект для молодых родителей
"У нас будет ребенок"
</t>
  </si>
  <si>
    <t>Сентябрь-декабрь 2022 г.</t>
  </si>
  <si>
    <t>Арт-пространство "Фактура"</t>
  </si>
  <si>
    <t>Трудовой отряд "Пламя"</t>
  </si>
  <si>
    <t>Молодежь в возрасте от 14 до 17 лет</t>
  </si>
  <si>
    <t xml:space="preserve">Проект по развитию цифровых навыков
"Новый уровень"
</t>
  </si>
  <si>
    <t>Проект для иллюстраторов
"Рисуй, воплощай"</t>
  </si>
  <si>
    <t xml:space="preserve">Январь-июнь 2022 г. </t>
  </si>
  <si>
    <t>Молодежь в возрасте от 18 до 35 лет</t>
  </si>
  <si>
    <t>"Раскадровка"</t>
  </si>
  <si>
    <t>Проект
для дизайнеров-новичков
"Дизайнер 1.0"</t>
  </si>
  <si>
    <t>Февраль-сентябрь 2022 г.</t>
  </si>
  <si>
    <t>Молодежь в возрасте от 14 до 25 лет</t>
  </si>
  <si>
    <t>"Дискуссионный клуб "Голос"</t>
  </si>
  <si>
    <t>Сентябрь-ноябрь 2022 г.</t>
  </si>
  <si>
    <t>Молодежь в возрасте от 16 до 24 лет</t>
  </si>
  <si>
    <t>Проект по развитию мультипотенциала
"Всё и сразу"</t>
  </si>
  <si>
    <t>Проект для хендмейд-мастеров
"Дело в шляпе"</t>
  </si>
  <si>
    <t xml:space="preserve">Сентябрь-декабрь 2022 г. </t>
  </si>
  <si>
    <t>"Бренд-лаборатория"</t>
  </si>
  <si>
    <t>Октябрь-декабрь 2022 г.</t>
  </si>
  <si>
    <t>Фотопроект "Город в кадре"</t>
  </si>
  <si>
    <t>Июль-декабрь 2022 г.</t>
  </si>
  <si>
    <t>Спортивно-игровой проект "ФизКульт"</t>
  </si>
  <si>
    <t xml:space="preserve">Туристический проект
"Побег из города"
</t>
  </si>
  <si>
    <t>Январь-август 2022 г.</t>
  </si>
  <si>
    <t xml:space="preserve">Волонтерский проект
"Мы в деле"
</t>
  </si>
  <si>
    <t>Молодежь в возрасте от 14 до 18 лет</t>
  </si>
  <si>
    <t>"Наша жизнь"</t>
  </si>
  <si>
    <t>Февраль-декабрь 2022 г.</t>
  </si>
  <si>
    <t>Молодые люди в возрасте от 18 до 35 лет</t>
  </si>
  <si>
    <t xml:space="preserve">Проект для девушек, находящихся в трудной жизненной ситуации
"ДругаЯ"
</t>
  </si>
  <si>
    <t>Март-июнь 2022 г.</t>
  </si>
  <si>
    <t>1. Муниципальное бюджетное учреждение города Новосибирска «Молодёжный центр «Содружество» (2 чел.)                                                        2. Муниципальное автономное учреждение «Городской центр проектного творчества» (3 чел.)</t>
  </si>
  <si>
    <t>1. Рабочий по комплексному обслуживанию и ремонту зданий 2 разряда                                  2. Исполнитель художественно-оформительских работ</t>
  </si>
  <si>
    <t>Серия городских квизов «Элементарно»</t>
  </si>
  <si>
    <t>«Содействие развитию активной жизненной позиции молодежи»</t>
  </si>
  <si>
    <t>Турнир по мини-футболу на кубок главы администрации Центрального округа, посвященный Дню защитника Отечества</t>
  </si>
  <si>
    <t>«Содействие формированию здорового образа жизни в молодежной среде»</t>
  </si>
  <si>
    <t>Открытый городской турнир
по настольному теннису среди молодежных команд «11:0»</t>
  </si>
  <si>
    <t>Турнир по мини–футболу на кубок главы администрации Центрального округа, посвященный Международному женскому дню</t>
  </si>
  <si>
    <t>Сибирская жонглерская конвенция</t>
  </si>
  <si>
    <t>«Весенняя мастерская»</t>
  </si>
  <si>
    <t>Открытый городской турнир по футболу среди молодежных команд, посвященный 77-летию Победы в Великой Отечественной войне</t>
  </si>
  <si>
    <t xml:space="preserve"> «Гражданское и патриотическое воспитание молодежи»</t>
  </si>
  <si>
    <t xml:space="preserve">Интерактивная выставка
«Около искусства»
</t>
  </si>
  <si>
    <t>Велокросс, посвященный годовщине Победы
в Великой Отечественной войне</t>
  </si>
  <si>
    <t>«Гражданское и патриотическое воспитание молодежи»</t>
  </si>
  <si>
    <t>Фестиваль авторского кино
«Что хотел сказать автор?»</t>
  </si>
  <si>
    <t>Открытие летней веранды пространства «Балкон» - ЛетоФест</t>
  </si>
  <si>
    <t>Фестиваль заботы о себе</t>
  </si>
  <si>
    <t>Городской фестиваль зарисовок
«SketchDay»</t>
  </si>
  <si>
    <t>Мастерская городских изменений «Вас ожидают»</t>
  </si>
  <si>
    <t>Летний маркет товаров ручной работы</t>
  </si>
  <si>
    <t>«Содействие в выборе профессии и ориентирование на рынке труда»</t>
  </si>
  <si>
    <t>Летняя спартакиада для детей и молодежи в трудной жизненной ситуации «Лето, на старт»</t>
  </si>
  <si>
    <t>«Содействие молодежи в трудной жизненной ситуации»</t>
  </si>
  <si>
    <t>Подростки и молодежь в возрасте от 14 до 18</t>
  </si>
  <si>
    <t>Серия городских фестивалей
«Кино на траве»</t>
  </si>
  <si>
    <t>Молодежь в возрасте от 16 до 25 лет</t>
  </si>
  <si>
    <t>Серия событий «Лекторий под открытым небом»</t>
  </si>
  <si>
    <t>Велоквест, посвященный Дню российского флага</t>
  </si>
  <si>
    <t>Экофестиваль
«Зеленый чай»</t>
  </si>
  <si>
    <t>Семейный квест по Зоопарку</t>
  </si>
  <si>
    <t>«Поддержка молодой семьи»</t>
  </si>
  <si>
    <t>Молодые семьи в возрасте от 18 до 35 лет</t>
  </si>
  <si>
    <t>Фестиваль путешествий 
«Время новых открытий»</t>
  </si>
  <si>
    <t>Фестиваль цифровых навыков</t>
  </si>
  <si>
    <t>Чемпионат города Новосибирска
по крокету среди молодёжных команд</t>
  </si>
  <si>
    <t>Городской фестиваль семейных клубов города Новосибирска
«Семейный выходной»</t>
  </si>
  <si>
    <t>Фестиваль
«Футбол для всех»</t>
  </si>
  <si>
    <t>Отрытый городской турнир по бамперболу</t>
  </si>
  <si>
    <t>Открытый городской турнир по лучному бою</t>
  </si>
  <si>
    <t>Тренинг-семинар для начальников отделов молодёжных центров города Новосибирска</t>
  </si>
  <si>
    <t>«Развитие инфраструктуры, кадрового потенциала и информационно-аналитического обеспечения муниципальной молодежной политики»</t>
  </si>
  <si>
    <t xml:space="preserve">Заместители директоров, кураторы открытых пространств, начальники отделов </t>
  </si>
  <si>
    <t>Книжный фестиваль «Контекст»</t>
  </si>
  <si>
    <t>III городской молодёжный фестиваль
по чир спорту</t>
  </si>
  <si>
    <t>Открытый фестиваль по восточным боевым искусствам
«5 стихий»</t>
  </si>
  <si>
    <t>Городской образовательный интенсив для специалистов по работе с молодой семьей</t>
  </si>
  <si>
    <t>Специалисты по работе с молодой семьей</t>
  </si>
  <si>
    <t>Открытие подросткового центра «Юность»</t>
  </si>
  <si>
    <t>Подроски и молодежь в возрасте от 12 до 20 лет</t>
  </si>
  <si>
    <t>Открытый городской турнир по волейболу среди любительских молодежных команд</t>
  </si>
  <si>
    <t>Новогодний маркет подарков
«Ёлка-маркет»</t>
  </si>
  <si>
    <t>Международный молодежный форум «Евразия Global»</t>
  </si>
  <si>
    <t>https://forumeurasia.ru/</t>
  </si>
  <si>
    <t>Всероссийский молодежный образовательный форум «Бирюса» (смена "Карьера и занятость")</t>
  </si>
  <si>
    <t>https://timbiryusa.ru/</t>
  </si>
  <si>
    <t>Таврида-Арт (образовательный заезд "ART-маркет")</t>
  </si>
  <si>
    <t>https://tavrida.art/artschools#6</t>
  </si>
  <si>
    <t>Молодежный форум «РИТМ» (направление: "РИТМ – креатив")</t>
  </si>
  <si>
    <t>https://vk.com/forum_ritm</t>
  </si>
  <si>
    <t>Форум молодёжи Новосибирской области «PROрегион»</t>
  </si>
  <si>
    <t>https://vk.com/pro_region</t>
  </si>
  <si>
    <t>Таврида-Арт (образовательный заезд "Главная сцена")</t>
  </si>
  <si>
    <t>https://tavrida.art/artschools#7</t>
  </si>
  <si>
    <t>Курс вводной адаптации молодежных сотрудников Новосибирской области 2022 года</t>
  </si>
  <si>
    <t>Волонтерский отряд "Мы в деле"</t>
  </si>
  <si>
    <t>14-20 лет</t>
  </si>
  <si>
    <t>14-19 лет</t>
  </si>
  <si>
    <t xml:space="preserve">Второй тренинг-семинар для специалистов, работающих с подростками и молодежью, находящейся в трудной жизненной ситуации (04.06.2022 г. - 24.08.2022 г.) </t>
  </si>
  <si>
    <t>Тренинг-курс для специалистов по работе с молодежью Новосибирской области 2022 года (09.03.2022 г. - 22.05.2022 г.)</t>
  </si>
  <si>
    <t>ГБУ НСО "Агентство поддержки молодежных инициатив" https://vk.com/corporate_university?w=wall-193091950_505</t>
  </si>
  <si>
    <t>ГБУ НСО "Агентство поддержки молодежных инициатив"                            https://vk.com/corporate_university?w=wall-193091950_659</t>
  </si>
  <si>
    <t>ГБУ НСО "Агентство поддержки молодежных инициатив"                            https://vk.com/corporate_university?w=wall-193091950_739</t>
  </si>
  <si>
    <t>ГБУ НСО "Агентство поддержки молодежных инициатив"                            https://vk.com/corporate_university?w=wall-193091950_590</t>
  </si>
  <si>
    <t xml:space="preserve"> ООО "Образование онлайн" https://xn--80aabfqjj3bddt.xn--80asehdb/</t>
  </si>
  <si>
    <t>Отчетный концерт «И снова вместе»</t>
  </si>
  <si>
    <t xml:space="preserve">МБУ МЦ «Содружество»,
ул. Кропоткина, 119/3
/актовый зал/
</t>
  </si>
  <si>
    <t>Участие</t>
  </si>
  <si>
    <t>Турнир по мини-футболу</t>
  </si>
  <si>
    <t xml:space="preserve"> г. Новосибирск, ул. Залесского, 12а, спортивная площадка</t>
  </si>
  <si>
    <t xml:space="preserve"> Участие</t>
  </si>
  <si>
    <t xml:space="preserve">45-ая легкоатлетическая эстафета памяти Валентина Подневича в честь празднования 77-й годовщины Победы в Великой отечественной войне </t>
  </si>
  <si>
    <t>Спортивная база Сибирского государственного университета путей сообщения, г. Новосибирск, ул. Залесского, 3</t>
  </si>
  <si>
    <t xml:space="preserve">Участие </t>
  </si>
  <si>
    <t>Спартакиада среди организаций Калининского района</t>
  </si>
  <si>
    <t xml:space="preserve">Стадион МАУ ЦСП «Электрон», г. Новосибирск, ул. Учительская, 61/1, </t>
  </si>
  <si>
    <t>Турнир по настольному теннису</t>
  </si>
  <si>
    <t>ЦУМ, г. Новосибирск, пр. Димитрова, 5</t>
  </si>
  <si>
    <t>Первенство Новосибирской области по каратэ WKC, посвященного памяти 100-летию со дня рождения героя Советского Союза Г. И. Бояринова</t>
  </si>
  <si>
    <t>г. Искитим, мкр. Подгорный, 46-б</t>
  </si>
  <si>
    <t>Чемпионат и Первенство Новосибирской области по ушу</t>
  </si>
  <si>
    <t>г. Новосибирск, ул. Спортивная, 2. МАУ «ЦСП Заря»</t>
  </si>
  <si>
    <t>https://drive.google.com/drive/folders/1NAU8aAKtMtVv8M7_AeZUlqciMJG_KgNq</t>
  </si>
  <si>
    <t xml:space="preserve">I-место(10)
II- место(10)
III- место(4)
</t>
  </si>
  <si>
    <t>Открытый фестиваль-конкурс молодых руководителей танцевальных коллективов «КУЛЬТПРОСВЕТ. СМОТР»</t>
  </si>
  <si>
    <t>Дом молодежи Первомайского района, г. Новосибирск, ул. Эйхе, 1</t>
  </si>
  <si>
    <t>Конкурс русской и японской куклы</t>
  </si>
  <si>
    <t>МАУК МКЦ «Сибирь-Хоккайдо», ул. Шевченко, 28/1</t>
  </si>
  <si>
    <t>VIII открытый городской турнир по настольному теннису среди молодежных команд «11:0»</t>
  </si>
  <si>
    <t xml:space="preserve">МБУ МЦ «Содружество»,
ул. Кропоткина, 119/3
/теннисный зал/
</t>
  </si>
  <si>
    <t>https://drive.google.com/drive/folders/1lqlD49jwGt6IMA05POHzwG-Yc_lO8TEn</t>
  </si>
  <si>
    <t>I-место(1)</t>
  </si>
  <si>
    <t xml:space="preserve">Городские соревнования по волейболу </t>
  </si>
  <si>
    <t>27.04.2022, 30.04.2022</t>
  </si>
  <si>
    <t>МЦ им. А. П. Чехова, г. Новосибирск, 1-й Петропавловский переулок, 10</t>
  </si>
  <si>
    <t>https://drive.google.com/drive/folders/1OItRBI1YNvEQbZddmhWjMZhhi0QYoomb</t>
  </si>
  <si>
    <t>II- место(1)</t>
  </si>
  <si>
    <t>Открытый городской турнир по футболу среди молодежных команд, посвященного 77-летию Победы в Великой Отечественной войне</t>
  </si>
  <si>
    <t xml:space="preserve">г. Новосибирск, ул. Залесского, 12 а, спортивная площадка отдела «Юность» МБУ МЦ «Содружество» </t>
  </si>
  <si>
    <t xml:space="preserve">https://drive.google.com/drive/folders/1Cpzku7bmTpNuWJdU7Af2v_a0-Z7v-FSq </t>
  </si>
  <si>
    <t xml:space="preserve"> Городской конкурс-фестиваль «Таланты Левобережья-2022»</t>
  </si>
  <si>
    <t xml:space="preserve">04.06.2022,
11.06.2022,
18.06.2022,
25.06.2022
</t>
  </si>
  <si>
    <t>г. Новосибирск, Парк культуры и отдыха им. С. М. Кирова</t>
  </si>
  <si>
    <t>https://drive.google.com/drive/folders/17LP-AjzdPusZ5REAE9ZJFtewpEy38U7_</t>
  </si>
  <si>
    <t>I-место(3)
II- место(2), Благодарственное письмо</t>
  </si>
  <si>
    <t>VIII фестиваль «Огни Сибири»</t>
  </si>
  <si>
    <t xml:space="preserve">27.05.2022
30.05.2022
</t>
  </si>
  <si>
    <t>Новосибирская область, с. Боровое, база отдыха «Нептун», г. Новосибирск, ул. Добролюбова, 2, Михайловская набережная</t>
  </si>
  <si>
    <t>Петровские ассамблеи 2.0, посвященный Дню России и 350-летнему юбилею Петра I</t>
  </si>
  <si>
    <t xml:space="preserve">Новосибирский академический молодежный театр «Глобус», г. Новосибирск, ул. Каменская,1, </t>
  </si>
  <si>
    <t>https://drive.google.com/drive/folders/1njJLeC_aYzF8Hh3Url3aa1pJq9pWSjeJ</t>
  </si>
  <si>
    <t>Диплом участника</t>
  </si>
  <si>
    <t>XXVI открытый лично-командный турнир по настольному теннису памяти Г. Я. Щербакова</t>
  </si>
  <si>
    <t xml:space="preserve">12.09.2022
14.09.2022
16.09.2022
</t>
  </si>
  <si>
    <t>КДЦ им. К. С. Станиславского, ул. Котовского, 2а</t>
  </si>
  <si>
    <t>https://drive.google.com/drive/folders/1bPq36DYuT2oXbFmrJ1eRjced16-Oail7</t>
  </si>
  <si>
    <t xml:space="preserve">II-место(1),
III-место(1)
</t>
  </si>
  <si>
    <t>Чемпионат г. Новосибирска по волейболу среди женских команд Новосибирской женской волейбольной лиги</t>
  </si>
  <si>
    <t xml:space="preserve">МБУ МЦ «Содружество»,
ул. Кропоткина, 119/3
/большой спортивный зал/
</t>
  </si>
  <si>
    <t>Первенство мужской волейбольной лиги г. Новосибирска среди мужских команд</t>
  </si>
  <si>
    <t>СГУВТ, г. Новосибирск, ул. Советская, д. 60а</t>
  </si>
  <si>
    <t>Кубок города Новосибирска по ушу</t>
  </si>
  <si>
    <t>СК «Энергия», г. Новосибирск, ул. Часовая, 2 а</t>
  </si>
  <si>
    <t>https://drive.google.com/drive/folders/1yuB2_HZWgN9kTywwr53pz9Gzev5oRe39</t>
  </si>
  <si>
    <t>Спортивный зал "Спутник", г. Новосибирск, ул. Ватутина, д.12</t>
  </si>
  <si>
    <t>III городской молодежный фестиваль по чир спорту</t>
  </si>
  <si>
    <t>https://drive.google.com/drive/folders/1WThAcciv5T2N19tqWoyYwILrgWedm78T</t>
  </si>
  <si>
    <t>I место - (7), II место - (7), III место - (8), IV- место(6),V- место(6), VI- место(2)</t>
  </si>
  <si>
    <t>Открытый фестиваль по восточным боевым искусствам «5 стихий»</t>
  </si>
  <si>
    <t>I место – 5</t>
  </si>
  <si>
    <t xml:space="preserve">Фестиваль в рамках чемпионата и первенства Алтайского края по чир спорту </t>
  </si>
  <si>
    <t xml:space="preserve">КГБПОУ «Алтайское училище олимпийского резерва»,
г. Барнаул, ул. Тимуровская, 15, к. 4
</t>
  </si>
  <si>
    <t>https://drive.google.com/drive/folders/1Z6gXGsqXIbgFSeaBrJv-FpwX7NmSXmaz</t>
  </si>
  <si>
    <t xml:space="preserve">Благодарность (2)
участие - 1
</t>
  </si>
  <si>
    <t>Межрегиональный турнир «Золотые Саи» по Кобудо Вакаяма Кай</t>
  </si>
  <si>
    <t>29.01.2022-30.01.2022</t>
  </si>
  <si>
    <t>г. Братск, ул. Гагарина, 49</t>
  </si>
  <si>
    <t>I Междугородний турнир по настольному теннису памяти тренера-преподавателя М. Л. Сысоева</t>
  </si>
  <si>
    <t xml:space="preserve">СК «Юбилейный», г. Искитим, ул. Литейная, 3, </t>
  </si>
  <si>
    <t>https://drive.google.com/drive/folders/1e1RuUkQVmSe_-jfeZWbLoKXeVm4aBRVj</t>
  </si>
  <si>
    <t>III- место (1)</t>
  </si>
  <si>
    <t xml:space="preserve">Межрегиональные соревнования по Чир спорту </t>
  </si>
  <si>
    <t xml:space="preserve">22.04.2022-
25.04.2022
</t>
  </si>
  <si>
    <t>МБУ СШ «Энергия», г. Новосибирск, ул. Часовая, д.2/2</t>
  </si>
  <si>
    <t>https://drive.google.com/drive/folders/1qXVN7K8R5R8HSfXmERR6-r09e-eafTKW</t>
  </si>
  <si>
    <t>I-место(4)
II- место(4)
III- место(2)
IV- место(2)
V- место(2)
VI- место(2)
сертификат(2)</t>
  </si>
  <si>
    <t>Сибирский фестиваль трайбл-культуры SibTribal</t>
  </si>
  <si>
    <t>01.05.2022-03.05.2022</t>
  </si>
  <si>
    <t xml:space="preserve">г. Новосибирск, ул. Фрунзе, 19, лофт Trava; ул. Серебренниковская, 35, «Дом актера» </t>
  </si>
  <si>
    <t>https://drive.google.com/drive/folders/1-aWpv_0AL6772Y33cfoB6bL5bxitZbK7</t>
  </si>
  <si>
    <t xml:space="preserve">Сертификат </t>
  </si>
  <si>
    <t>Чемпионат и Первенство Сибирского Федерального округа по Чир спорту и Спортивный фестиваль «Огни Енисея»</t>
  </si>
  <si>
    <t>13.05.2022-16.05.2022</t>
  </si>
  <si>
    <t>МСК «Радуга», г. Красноярск, ул. Елены Стасовой, д. 69Л</t>
  </si>
  <si>
    <t>https://drive.google.com/drive/folders/11zVCjaTd1jDp1QbcDWFfSV04X3o1b81g</t>
  </si>
  <si>
    <t xml:space="preserve">I-место(12)
II- место(6)
III- место(1)
IV- место(1)
V- место(3) 
Благодарственные письма(2)
</t>
  </si>
  <si>
    <t>7-й мультиформатный фестиваль электронной музыки, йоги и площадок для разностороннего творчества INDIA</t>
  </si>
  <si>
    <t>16.06.2022-19.06.2022</t>
  </si>
  <si>
    <t>НСО, Искитимский район, д. Завьялово, Караканский бор.</t>
  </si>
  <si>
    <t xml:space="preserve">Чемпионат Сибирского Федерального округа по настольному теннису
</t>
  </si>
  <si>
    <t>17.01.2022-23.01.2022</t>
  </si>
  <si>
    <t>МАУ «Центр настольного тенниса»Республика Хакасия, г. Абакан, ул. Катанова, 8, стр. 2</t>
  </si>
  <si>
    <t>https://drive.google.com/drive/folders/1_DYHpPZofOXz1YkXOwbnzHMcPmlsrwaY</t>
  </si>
  <si>
    <t>Первенство Новосибирской области по Чир спорту</t>
  </si>
  <si>
    <t>СК «Вега», г. Бердск, ул. Линейная, 3В</t>
  </si>
  <si>
    <t xml:space="preserve">I место (7),
II – место (1),
III – место (1)
</t>
  </si>
  <si>
    <t xml:space="preserve">XXXX открытая Всероссийская массовая лыжная гонка «Лыжня России» </t>
  </si>
  <si>
    <t xml:space="preserve">г. Новосибирск,
ул. Ионосферная, 3
</t>
  </si>
  <si>
    <t>Участие (8)</t>
  </si>
  <si>
    <t>Всероссийский Фестиваль «Парад искусств»</t>
  </si>
  <si>
    <t>ДК «Прогресс», г. Новосибирск, ул. Красный проспект, 167</t>
  </si>
  <si>
    <t xml:space="preserve">https://drive.google.com/drive/folders/162M1NIkdYcGfW5ZmizQMXOls-kz7iN3e </t>
  </si>
  <si>
    <t>Благодарность</t>
  </si>
  <si>
    <t xml:space="preserve">Чемпионат и Первенство России
по кунгфу-традиционному ушу
</t>
  </si>
  <si>
    <t>01.03.2022-06.03.2022</t>
  </si>
  <si>
    <t xml:space="preserve">"Дворец ушу",
г. Москва,
ул. Херсонская, 30, корпус 2, стр. 1
</t>
  </si>
  <si>
    <t xml:space="preserve"> II – место (2)                                </t>
  </si>
  <si>
    <t>Всероссийские соревнования, чемпионат и первенство России по «чир спорту»</t>
  </si>
  <si>
    <t>05.03.2022-08.03.2022</t>
  </si>
  <si>
    <t>ЛФК ЦСК, г. Москва, ул. Ленинградский проспект, 39 стр.1</t>
  </si>
  <si>
    <t xml:space="preserve">I-место(5)
II- место(5)
III- место(2)
IV- место(1)
</t>
  </si>
  <si>
    <t>Всероссийский фестиваль-конкурс хореографического искусства «VLIЯNIE»</t>
  </si>
  <si>
    <t>26.03.2022-27.03.2021</t>
  </si>
  <si>
    <t xml:space="preserve">КДЦ им. Станислаского,
 г. Новосибирск,
 ул. Котовского, 2 а
</t>
  </si>
  <si>
    <t>«Открытый Кубок ДОСААФ России» по комплексному единоборству</t>
  </si>
  <si>
    <t>12.04.2022-14.04.2022</t>
  </si>
  <si>
    <t>Парк-отель «Горизонт», Московская область, Одинцовский район, дер. Ястребки, корпус 6</t>
  </si>
  <si>
    <t>Участие 2</t>
  </si>
  <si>
    <t>Всероссийский Фестиваль «Золотой Кубок России»</t>
  </si>
  <si>
    <t xml:space="preserve">16.04.2022
17.04.2022
</t>
  </si>
  <si>
    <t>https://drive.google.com/drive/folders/1Yesa67Ft3_N03dG5ugaRJtgcULbLfuLw</t>
  </si>
  <si>
    <t>I-место(1), Благодарность</t>
  </si>
  <si>
    <t>XIX Традиционный рейтинговый турнир «Спорт против наркотиков» в честь Всемирного дня охраны труда и здоровья</t>
  </si>
  <si>
    <t>г. Санкт-Петербург</t>
  </si>
  <si>
    <t>https://drive.google.com/drive/folders/16F59SyZMQEVGZ1uJ4VRAUFvEpWvxjgj5</t>
  </si>
  <si>
    <t>Всероссийские соревнования по настольному теннису</t>
  </si>
  <si>
    <t>09.05.2022-13.05.2022</t>
  </si>
  <si>
    <t>г. Барнаул</t>
  </si>
  <si>
    <t>https://drive.google.com/drive/folders/1Zsr1ovVhdBaAtVAiphpkFz66G2SIAKd_</t>
  </si>
  <si>
    <t>XI Всероссийский фестиваль по хоккею среди любительских команд</t>
  </si>
  <si>
    <t>10.05.2022-16.05.2022</t>
  </si>
  <si>
    <t>Краснодарский край, г. Сочи</t>
  </si>
  <si>
    <t>Всероссийский фестиваль «Легенды России»</t>
  </si>
  <si>
    <t xml:space="preserve">14.05.2022,
15.05.2022
</t>
  </si>
  <si>
    <t>ДК «Прогресс», г. Новосибирск, ул. Красный проспект,167</t>
  </si>
  <si>
    <t>https://drive.google.com/drive/folders/1pk77vuJY67hES9VWnrYblJlufg0vNG1v</t>
  </si>
  <si>
    <t>Всероссийские соревнования по настольному теннису памяти директора ДЮСШ №2 А. Г. Рштуни</t>
  </si>
  <si>
    <t>21.10.2022-25.10.2022</t>
  </si>
  <si>
    <t>СК «Вега», г. Бердск, ул. Линейная, 3в</t>
  </si>
  <si>
    <t>Всероссийский фестиваль "Национальных достояний"</t>
  </si>
  <si>
    <t>https://drive.google.com/drive/folders/1NabV2qtSpu8TFVLOj48yZ0AHJGkOFhSR</t>
  </si>
  <si>
    <t>Международный фестиваль детско-юношеского творчества «Новогодние чудеса»</t>
  </si>
  <si>
    <t>01.01.2022-06.01.2022</t>
  </si>
  <si>
    <t xml:space="preserve">г. Новосибирск, Онлайн-конкурс
</t>
  </si>
  <si>
    <t>https://drive.google.com/drive/folders/1XS8k4UmWkpBoo4NzTCQm90P-c70cDERY</t>
  </si>
  <si>
    <t>II место - (1), III место - (1)</t>
  </si>
  <si>
    <t>91 Международный заочный вокальный и музыкальный конкурс "Мелодинка"</t>
  </si>
  <si>
    <t>01.01.2022-31.01.2022</t>
  </si>
  <si>
    <t>Онлайн-конкурс</t>
  </si>
  <si>
    <t>Участие(3)</t>
  </si>
  <si>
    <t>Международный конкурс «Итоговая премия в сфере искусства и творчества «Пробуждение»</t>
  </si>
  <si>
    <t>08.02.2022-16.02.2022</t>
  </si>
  <si>
    <t>https://drive.google.com/drive/folders/1HEZ2GDBVkg59GkleObkoxB8sCjl9Wmq3</t>
  </si>
  <si>
    <t xml:space="preserve">II – место (1),
Благодарность
</t>
  </si>
  <si>
    <t>Международный турнир по ушу «Moscow wushu stars»</t>
  </si>
  <si>
    <t>22.02.2022-28.02.2022</t>
  </si>
  <si>
    <t xml:space="preserve">«Дворец ушу», г. Москва, ул. Херсонская,30/2, стр.1 </t>
  </si>
  <si>
    <t xml:space="preserve"> I место (2),
II – место (3),
III – место (2)</t>
  </si>
  <si>
    <t>Международные конкурсы-фестивали творческих коллективов «Страна побед», «Будущее России»</t>
  </si>
  <si>
    <t>01.05.2022-05.05.2022</t>
  </si>
  <si>
    <t xml:space="preserve">Гостиница «Космос» (концертный зал), г. Москва, проспект Мира, д.150 </t>
  </si>
  <si>
    <t>https://drive.google.com/drive/folders/1Ffkm_dyf4evPP2Wa8Z9aEzFaODwGBksp</t>
  </si>
  <si>
    <t xml:space="preserve">Благодарственное письмо,
I место (1),
II – место (3),
III – место (2)
</t>
  </si>
  <si>
    <t>I Международный фестиваль-конкурс хореографического искусства «ВЫСОТА»</t>
  </si>
  <si>
    <t>г. Новосибирск, ул. Селезнева, д. 46, Центр танцевального спорта «Статус»</t>
  </si>
  <si>
    <t>https://drive.google.com/drive/folders/1ATXdpMOHOV89Wx7FKK5nZeIOE0wX4RF0</t>
  </si>
  <si>
    <t>Сертификат</t>
  </si>
  <si>
    <t xml:space="preserve">Тринадцатый Международный многожанровый интернет-конкурс «ЮЖНАЯ ЗВЕЗДА» </t>
  </si>
  <si>
    <t>01.11.2022-03.11.2022</t>
  </si>
  <si>
    <t>МБУ МЦ "Содружество"</t>
  </si>
  <si>
    <t>1. Кропоткина, 119/3 - молодежный центр (основной отдел);                                                                        2. Северная, 19 - отдел "Север";                                                                                                                        3. Дуси  Ковальчук , 2 - отдел "Кристальный";                                                                                                  4. Дуси Ковальчук, 268/3 -  арт пространство "Фактура";                                                                             5. Кропоткина, 269/1 - открытое пространство "Балкон";                                                                 6.Ереванская, 10 - открытое пространство "Терминал";                                                                                  7. Дачная, 41а - стильное простанство "Тут шьют";                                                                 8.Холодильная, 16 - семейное пространство - "Как дома";                                                                             9. Каунасская, 4 - отдел "Юность".</t>
  </si>
  <si>
    <t>Головное учреждение МБУ МЦ "Содружество" - 3267,1 кв.м.;                                                                                                                                                                                                  отдел на ул. Дуси Ковальчук,268/3 - 165,1 кв.м и 78,4 кв.м;                                                                             отдел на ул. Кропоткина,269/1 - 392,3 кв.м;                                                                                               отдел на ул. Холодильная,16 - 52,1 кв.м и 71,2 кв.м;                                                                                  отдел на ул. Дачная,41 А - 253,8 кв.м;                                                                                                           отдел на ул. Каунасская,4 - 399,4 кв.м;                                                                                                                   отдел  на ул. Ереванская,10 - 266,8кв.м.                                                                                                       отдел на ул. Северная, 19 - 211, 6 кв.м;                                                                                                      отдел на ул. Дуси Ковальчук, 2 - 246,8 кв. м.                                                                                                Итого: 5404,6 кв.м.</t>
  </si>
  <si>
    <t>Головное учреждение МБУ МЦ "Содружество" - 2994,9 кв.м.;                                                                                                                                                                                                         отдел на ул. Дуси Ковальчук,268/3 - 165,1 кв.м и 78,4 кв.м;                                                                              отдел на ул. Кропоткина,269/1 -368,8 кв.м;                                                                                                        отдел на ул. Холодильная,16 - 52,1 кв.м и 71,2 кв.м;                                                                                     отдел на ул. Дачная,41 А - 253,8 кв.м;                                                                                                                   отдел на ул. Каунасская,4 - 399,4 кв.м;                                                                                                        отдел на ул. Ереванская,10 -161,8 кв.м.                                                                                                  отдел на ул. Северная, 19 - 138, 3 кв.м;                                                                                                           отдел на ул. Дуси Ковальчук, 2 - 82,16 кв. м.                                                                                                                                                                                                                                     Итого: 4765,96 кв.м.</t>
  </si>
  <si>
    <t>Головное учреждение МБУ МЦ "Содружество": пн-вс 08.00-23.00, без выходных;                                                                                                     Отдел на ул. Дуси Ковальчук, 268/3: вт-вс 12.00-21.00, пн - выходной;                                                                       Отдел на ул. Кропоткина,269/1: вт-вс 12.00-21.00, пн - выходной;                                                                                                                                                       Отдел на ул. Холодильная,16: пн-пт 11.00-18.00, сб. 14.00-20.00, вс - выходной;                                                                                                                                                                                                                  Отдел на ул. Дачная,41 А: вт-вс 11.00-20.00, пн - выходной;                                                                                               Отдел на ул. Каунасская,4: пн-пт 09.00-20.00, сб.-вс. 16.00-20.00, без выходных;                                                                        Отдел на ул. Ереванская,10: вт-вс 12.00-20.00, пн - выходной;                                                                                       Отдел на ул. Дуси Ковальчук, 2: пн-пт 09.00-18.00, сб-вс -  выходные;                                                                                            Отдел на ул. Северная, 19: пн-пт 09.00-18.00, сб-вс -  выходные.</t>
  </si>
  <si>
    <t>Головное учреждение МБУ МЦ "Содружество", ул. Кропоткина,119/3 - 82 человека;                                                                 отдел на ул. Дуси Ковальчук,268/3 - 8 человек;                                                                                                                              отдел на ул. Кропоткина,269/1 -13 человек;                                                                                                                                                                  отдел на ул. Холодильная,16 - 7 человек;                                                                                                                                           отдел на ул. Дачная,41 А - 9 человек;                                                                                                                                                  отдел на ул. Каунасская,4 - 15 человек;                                                                                                                                                отдел на ул. Ереванская,10 - 8 человека;                                                                                                   отдел на ул. Северная, 19 - 10 человек;                                                                                                      отдел на ул. Дуси Ковальчук, 2 - 13 человек.</t>
  </si>
  <si>
    <t>Головное учреждение МБУ МЦ "Содружество" - 7 залов, 2 кабинета;                                                                                отдел на ул. Дуси Ковальчук,268/3 - 2 зала,  1 кабинет;                                                                             отдел на ул. Кропоткина,269/1 - 2 зала, 4 кабинета;                                                                                                                   отдел на ул. Холодильная,16 - 2 зала, 2 кабинета;                                                                                                                                      отдел на ул. Дачная,41 А - 2 зала, 3 кабинета;                                                                                                     отдел на ул. Каунасская,4 - 2 зала, 5 кабинетов;                                                                                       отдел на ул. Ереванская,10 - 1 зал, 2 кабинета;                                                                                      отдел на ул. Северная, 19 - 4 кабинета;                                                                                                         отдел на ул. Дуси Ковальчук, 2 - 6 кабинетов.                                                                                                                                                                                                                                                                                                                                                                                                                                                        Итого: 18 залов, 29 кабинетов.</t>
  </si>
  <si>
    <t>Фамилия имя отчество директора</t>
  </si>
  <si>
    <t xml:space="preserve">630105, г. Новосибирск, ул. Кропоткина, 119/3                                                                                                   e-mail:dod_pim@mail.ru  тел. 319-02-85/319-02-82.                                                                    Официальная группа учреждения в социальной сети "ВКонтакте":https://vk.com/sodrughestvo54            Страница на портале "Тымолод.рф": https://тымолод.рф/organization/molodezhnye-tsentry/sodruzhestvo/     </t>
  </si>
  <si>
    <t>Фестиваль экстремальных видов спорта</t>
  </si>
  <si>
    <t>Окружное семинар-совещание с представителями сферы молодежной политики Сибирского федерального округа (г. Новосибирск)</t>
  </si>
  <si>
    <t>Маринс Парк Отель Новосибирск, ул. Вокзальная магистраль, 1</t>
  </si>
  <si>
    <t>https://vk.com/apminso?w=wall-29694020_24336</t>
  </si>
  <si>
    <t>Организация квиза в рамках мероприятия</t>
  </si>
  <si>
    <t>Участие (12)</t>
  </si>
  <si>
    <t>II-место (1)</t>
  </si>
  <si>
    <t>I – место (1)                                       II – место (1)                                   III  – место (1)</t>
  </si>
  <si>
    <t>Муниципальное бюджетное учреждение города Новосибирска "Молодежный центр "Содружество" (МБУ МЦ "Содружество"),  14.02.2022 г.</t>
  </si>
  <si>
    <t>Межрегиональный форум "Подростки 360"</t>
  </si>
  <si>
    <t>12-13.10.2022</t>
  </si>
  <si>
    <t>Открытое пространство "Терминал", ул. Ереванская,10; семейное пространство "Как Дома", ул. Холодильная, 16</t>
  </si>
  <si>
    <t>Организация выездной площадки</t>
  </si>
  <si>
    <t>Telegram</t>
  </si>
  <si>
    <t>Фотопутеводитель "Город в кадре"</t>
  </si>
  <si>
    <t>Сборник по итогам научно-практической конференции "Государственная молодёжная политика: практики и стратегии" (4 статьи)</t>
  </si>
  <si>
    <t>Рабочая тетрадь для проекта "Всё и сразу"</t>
  </si>
  <si>
    <t>Международная научно-практическая конференция "Государственная молодёжная политика: практики и стратегии"</t>
  </si>
  <si>
    <t>02.06.2022-03.06.2022</t>
  </si>
  <si>
    <t>https://siu.ranepa.ru/news/?ELEMENT_ID=622638</t>
  </si>
  <si>
    <t>Участие (4)</t>
  </si>
  <si>
    <t>СИУ РАНХИГС, ул. Нижегородская, 6</t>
  </si>
  <si>
    <t>Конкурс на лучшего работника сферы молодёжной политики Новосибирской области</t>
  </si>
  <si>
    <t>Конкурс среди студентов города Новосибирска «Будущее сферы молодёжной политики»</t>
  </si>
  <si>
    <t>14.10.2022 - 24.11.2022</t>
  </si>
  <si>
    <t>ГБУ НСО "АПМИ"</t>
  </si>
  <si>
    <t>Участие (2)</t>
  </si>
  <si>
    <t>Всероссийская премия молодёжных достижений «Время молодых»</t>
  </si>
  <si>
    <t>https://t.me/apminso/931</t>
  </si>
  <si>
    <t>14.11.2022 - 14.12.2022</t>
  </si>
  <si>
    <t>https://время-молодых.рф/</t>
  </si>
  <si>
    <t>https://t.me/centr_sodrugestvo https://t.me/balkon_place https://t.me/kak_doma_nsk https://t.me/faktura_nsk https://t.me/tut_sew https://t.me/movie_grass https://t.me/terminal_space https://t.me/younost_nsk</t>
  </si>
  <si>
    <t>Программа профессиональной переподготовки по направлению "Специалист по работе с молодежью" (03.11.2022 г. - 07.12.2022 г.)</t>
  </si>
  <si>
    <t>Тренинг-курс для организаторов и тренеров образовательных мероприятий для молодежи (19.09.2021 г. - 14.02.2022 г.)</t>
  </si>
  <si>
    <t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ИКиМП, направление 39.03.03 "Организация работы с молодежью", профиль: "Воспитательная работа с молодежью" заочной формы обучения - 1 курс (12 чел.)</t>
  </si>
  <si>
    <t>1)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- 3 курс (1 человек);                                                                           2)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управления", направление 41.03.05 "Международные отношения" - 3 курс (2 человека);                                                                              3)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39.03.02 "Социальная работа с молодежью" - 2 курс (5 человек);                                                                                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              ИКиМП, направление 39.03.03 "Организация работы с молодежью", профиль: "Воспитательная работа с молодежью" - 3 курс (2 человека);                                                                                          5) Образовательное частное учреждение высшего образования "Московская международная академия", направление 38.03.02. "Менеджмент" - 2 курс (1 человек);                                                              6)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51.03.03 "Постановка и продюссирование культурно-досуговых программ" - 3 курс (2 человека).                                                                                      7)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- 3 курс (3 человека).</t>
  </si>
  <si>
    <t xml:space="preserve"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               ИКиМП, направление 39.03.03 "Организация работы с молодежью", профиль: "Воспитательная работа с молодежью" - 4 курс (3 человека);                                                                                          2)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- 5 курс (1 человек);                                                                               3) Государственное автономное профессиональное образовательное учреждение Новосибирской области "Новосибирский областной колледж культуры и и искусств", специальность 51.02.02 "Социально-культурная деятельность" - 3 курс (1 человек).                          </t>
  </si>
  <si>
    <t>III Всероссийская научно-практическая конференция «Молодёжь и молодёжная политика: Современное состояние и ресурсы развития»</t>
  </si>
  <si>
    <t>10.11.2022-11.11.2022</t>
  </si>
  <si>
    <t>МБУ ЦМ "Альтаир", ул. Романова, 23</t>
  </si>
  <si>
    <t>https://тымолод.рф/media/news/iii-vserossiyskaya-nauchno-prakticheskaya-konferentsiya-molodyezh-i-molodyezhnaya-politika-sovremenn/</t>
  </si>
  <si>
    <t>Участие (3)</t>
  </si>
  <si>
    <t>18.04.2022-06.06.2022</t>
  </si>
  <si>
    <t>Финалист</t>
  </si>
  <si>
    <t>https://vk.com/family_senezh?w=wall-949595_3665</t>
  </si>
  <si>
    <t>г. Солнечногорск</t>
  </si>
  <si>
    <t>Всероссийский онлайн-марафон «Семья - центр поддержки и творчества» семейной мастерской «Сенеж»</t>
  </si>
  <si>
    <t>17.11.2022-17.12.2022</t>
  </si>
  <si>
    <t>г. Новосибирск</t>
  </si>
  <si>
    <t>https://vk.com/priznaniegoda</t>
  </si>
  <si>
    <t>Молодёжная премия  «Признание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</si>
</sst>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31" fillId="0" borderId="1" xfId="1" applyFont="1" applyBorder="1" applyAlignment="1" applyProtection="1">
      <alignment horizontal="center" vertical="top" wrapText="1"/>
      <protection locked="0"/>
    </xf>
    <xf numFmtId="0" fontId="31" fillId="0" borderId="0" xfId="1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3" fontId="3" fillId="0" borderId="0" xfId="0" applyNumberFormat="1" applyFont="1" applyAlignment="1">
      <alignment horizontal="center" vertical="top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top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0" fillId="4" borderId="0" xfId="0" applyFill="1" applyAlignment="1" applyProtection="1">
      <alignment vertical="top" wrapText="1"/>
      <protection hidden="1"/>
    </xf>
    <xf numFmtId="0" fontId="3" fillId="0" borderId="0" xfId="0" applyFont="1" applyProtection="1">
      <protection hidden="1"/>
    </xf>
    <xf numFmtId="0" fontId="15" fillId="0" borderId="0" xfId="0" applyFont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2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4" fontId="15" fillId="8" borderId="1" xfId="0" applyNumberFormat="1" applyFont="1" applyFill="1" applyBorder="1" applyAlignment="1">
      <alignment horizontal="left" vertical="top" wrapText="1"/>
    </xf>
    <xf numFmtId="0" fontId="3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8" fillId="2" borderId="1" xfId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32" fillId="2" borderId="1" xfId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2" fillId="2" borderId="3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 wrapText="1"/>
    </xf>
    <xf numFmtId="0" fontId="32" fillId="2" borderId="2" xfId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2" fillId="2" borderId="0" xfId="1" applyFont="1" applyFill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8" fillId="2" borderId="2" xfId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2" fillId="0" borderId="5" xfId="1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2" fillId="0" borderId="7" xfId="1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075;&#1088;&#1091;&#1079;&#1082;&#1080;/Prilozhenie_1_Forma_dlya_otpravki_UM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е сведения"/>
      <sheetName val="Раздел 1,1.1"/>
      <sheetName val="Раздел 1.2"/>
      <sheetName val="Раздел 2"/>
      <sheetName val="Раздел 3"/>
      <sheetName val="Раздел 4"/>
      <sheetName val="Раздел 5, 5.1"/>
      <sheetName val="Раздел 5.2"/>
      <sheetName val="Раздел 5.3"/>
      <sheetName val="Раздел 6"/>
      <sheetName val="Раздел 7"/>
      <sheetName val="Раздел 8, 8.1"/>
      <sheetName val="Раздел 8.2"/>
      <sheetName val="Раздел 8.3"/>
      <sheetName val="Раздел 9"/>
      <sheetName val="Раздел 10, 10.1"/>
      <sheetName val="Раздел 10.2"/>
      <sheetName val="Раздел 10.3"/>
      <sheetName val="Раздел 10.4"/>
      <sheetName val="Раздел 10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От 14 лет до 17 лет</v>
          </cell>
          <cell r="F4" t="str">
            <v>Июнь-август             2022 г.</v>
          </cell>
          <cell r="G4" t="str">
            <v>Новосибирский штаб трудовых отрядов (НШТО)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Zsr1ovVhdBaAtVAiphpkFz66G2SIAKd_" TargetMode="External"/><Relationship Id="rId3" Type="http://schemas.openxmlformats.org/officeDocument/2006/relationships/hyperlink" Target="https://drive.google.com/drive/folders/162M1NIkdYcGfW5ZmizQMXOls-kz7iN3e" TargetMode="External"/><Relationship Id="rId7" Type="http://schemas.openxmlformats.org/officeDocument/2006/relationships/hyperlink" Target="https://drive.google.com/drive/folders/1lqlD49jwGt6IMA05POHzwG-Yc_lO8TEn" TargetMode="External"/><Relationship Id="rId2" Type="http://schemas.openxmlformats.org/officeDocument/2006/relationships/hyperlink" Target="https://drive.google.com/drive/folders/1njJLeC_aYzF8Hh3Url3aa1pJq9pWSjeJ" TargetMode="External"/><Relationship Id="rId1" Type="http://schemas.openxmlformats.org/officeDocument/2006/relationships/hyperlink" Target="https://drive.google.com/drive/folders/1Cpzku7bmTpNuWJdU7Af2v_a0-Z7v-FSq" TargetMode="External"/><Relationship Id="rId6" Type="http://schemas.openxmlformats.org/officeDocument/2006/relationships/hyperlink" Target="https://drive.google.com/drive/folders/1bPq36DYuT2oXbFmrJ1eRjced16-Oail7" TargetMode="External"/><Relationship Id="rId5" Type="http://schemas.openxmlformats.org/officeDocument/2006/relationships/hyperlink" Target="https://drive.google.com/drive/folders/1XS8k4UmWkpBoo4NzTCQm90P-c70cDERY" TargetMode="External"/><Relationship Id="rId4" Type="http://schemas.openxmlformats.org/officeDocument/2006/relationships/hyperlink" Target="https://drive.google.com/drive/folders/1NabV2qtSpu8TFVLOj48yZ0AHJGkOFhSR" TargetMode="External"/><Relationship Id="rId9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odrughestvo54" TargetMode="External"/><Relationship Id="rId2" Type="http://schemas.openxmlformats.org/officeDocument/2006/relationships/hyperlink" Target="https://vk.com/id289429828" TargetMode="External"/><Relationship Id="rId1" Type="http://schemas.openxmlformats.org/officeDocument/2006/relationships/hyperlink" Target="https://timolod.ru/organization/molodezhnye-tsentry/sodruzhestvo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tavrida.art/artschools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https://timbiryusa.ru/" TargetMode="External"/><Relationship Id="rId1" Type="http://schemas.openxmlformats.org/officeDocument/2006/relationships/hyperlink" Target="https://forumeurasia.ru/" TargetMode="External"/><Relationship Id="rId6" Type="http://schemas.openxmlformats.org/officeDocument/2006/relationships/hyperlink" Target="https://vk.com/pro_region" TargetMode="External"/><Relationship Id="rId5" Type="http://schemas.openxmlformats.org/officeDocument/2006/relationships/hyperlink" Target="https://tavrida.art/artschools" TargetMode="External"/><Relationship Id="rId4" Type="http://schemas.openxmlformats.org/officeDocument/2006/relationships/hyperlink" Target="https://vk.com/forum_ri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zoomScaleNormal="100" zoomScaleSheetLayoutView="100" workbookViewId="0">
      <selection activeCell="A6" sqref="A6:B6"/>
    </sheetView>
  </sheetViews>
  <sheetFormatPr defaultColWidth="9.140625" defaultRowHeight="15" x14ac:dyDescent="0.25"/>
  <cols>
    <col min="1" max="1" width="10.140625" style="26" customWidth="1"/>
    <col min="2" max="2" width="9.140625" style="26"/>
    <col min="3" max="3" width="2.140625" style="26" customWidth="1"/>
    <col min="4" max="7" width="9.140625" style="26"/>
    <col min="8" max="8" width="8.5703125" style="26" customWidth="1"/>
    <col min="9" max="9" width="9.140625" style="26"/>
    <col min="10" max="10" width="9.140625" style="26" customWidth="1"/>
    <col min="11" max="11" width="5.42578125" style="26" customWidth="1"/>
    <col min="12" max="12" width="15.85546875" style="26" customWidth="1"/>
    <col min="13" max="13" width="9.140625" style="26"/>
    <col min="14" max="14" width="15.85546875" style="26" customWidth="1"/>
    <col min="15" max="16384" width="9.140625" style="26"/>
  </cols>
  <sheetData>
    <row r="1" spans="1:14" ht="20.25" x14ac:dyDescent="0.25">
      <c r="A1" s="243" t="s">
        <v>262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</row>
    <row r="2" spans="1:14" ht="38.25" customHeight="1" x14ac:dyDescent="0.25">
      <c r="A2" s="171"/>
      <c r="N2" s="172"/>
    </row>
    <row r="3" spans="1:14" ht="19.5" customHeight="1" x14ac:dyDescent="0.25">
      <c r="A3" s="260" t="s">
        <v>199</v>
      </c>
      <c r="B3" s="261"/>
      <c r="C3" s="261"/>
      <c r="D3" s="261"/>
      <c r="E3" s="261"/>
      <c r="L3" s="246"/>
      <c r="M3" s="246"/>
      <c r="N3" s="247"/>
    </row>
    <row r="4" spans="1:14" ht="15.75" x14ac:dyDescent="0.25">
      <c r="A4" s="173" t="s">
        <v>72</v>
      </c>
      <c r="B4" s="259" t="s">
        <v>589</v>
      </c>
      <c r="C4" s="259"/>
      <c r="D4" s="259"/>
      <c r="E4" s="259"/>
      <c r="N4" s="172"/>
    </row>
    <row r="5" spans="1:14" ht="21.75" customHeight="1" x14ac:dyDescent="0.25">
      <c r="A5" s="264"/>
      <c r="B5" s="259"/>
      <c r="C5" s="259"/>
      <c r="D5" s="259"/>
      <c r="E5" s="259"/>
      <c r="N5" s="172"/>
    </row>
    <row r="6" spans="1:14" ht="30.75" customHeight="1" x14ac:dyDescent="0.25">
      <c r="A6" s="262" t="s">
        <v>281</v>
      </c>
      <c r="B6" s="263"/>
      <c r="D6" s="265"/>
      <c r="E6" s="265"/>
      <c r="N6" s="172"/>
    </row>
    <row r="7" spans="1:14" ht="12.75" customHeight="1" x14ac:dyDescent="0.25">
      <c r="A7" s="266" t="s">
        <v>200</v>
      </c>
      <c r="B7" s="267"/>
      <c r="D7" s="241" t="s">
        <v>201</v>
      </c>
      <c r="E7" s="241"/>
      <c r="N7" s="172"/>
    </row>
    <row r="8" spans="1:14" ht="12.75" customHeight="1" x14ac:dyDescent="0.25">
      <c r="A8" s="174"/>
      <c r="B8" s="242" t="s">
        <v>202</v>
      </c>
      <c r="C8" s="242"/>
      <c r="D8" s="242"/>
      <c r="E8" s="88"/>
      <c r="N8" s="172"/>
    </row>
    <row r="9" spans="1:14" ht="101.25" customHeight="1" x14ac:dyDescent="0.25">
      <c r="A9" s="171"/>
      <c r="N9" s="172"/>
    </row>
    <row r="10" spans="1:14" ht="18.75" x14ac:dyDescent="0.3">
      <c r="A10" s="249" t="s">
        <v>93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1"/>
    </row>
    <row r="11" spans="1:14" ht="18.75" customHeight="1" x14ac:dyDescent="0.3">
      <c r="A11" s="252"/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4"/>
    </row>
    <row r="12" spans="1:14" x14ac:dyDescent="0.25">
      <c r="A12" s="255" t="s">
        <v>94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</row>
    <row r="13" spans="1:14" ht="18.75" x14ac:dyDescent="0.3">
      <c r="A13" s="171"/>
      <c r="E13" s="175" t="s">
        <v>95</v>
      </c>
      <c r="F13" s="248">
        <v>2022</v>
      </c>
      <c r="G13" s="248"/>
      <c r="H13" s="258" t="s">
        <v>96</v>
      </c>
      <c r="I13" s="258"/>
      <c r="J13" s="258"/>
      <c r="N13" s="172"/>
    </row>
    <row r="14" spans="1:14" x14ac:dyDescent="0.25">
      <c r="A14" s="171"/>
      <c r="N14" s="172"/>
    </row>
    <row r="15" spans="1:14" x14ac:dyDescent="0.25">
      <c r="A15" s="171"/>
      <c r="N15" s="172"/>
    </row>
    <row r="16" spans="1:14" x14ac:dyDescent="0.25">
      <c r="A16" s="171"/>
      <c r="N16" s="172"/>
    </row>
    <row r="17" spans="1:14" x14ac:dyDescent="0.25">
      <c r="A17" s="171"/>
      <c r="N17" s="172"/>
    </row>
    <row r="18" spans="1:14" x14ac:dyDescent="0.25">
      <c r="A18" s="171"/>
      <c r="N18" s="172"/>
    </row>
    <row r="19" spans="1:14" x14ac:dyDescent="0.25">
      <c r="A19" s="171"/>
      <c r="N19" s="172"/>
    </row>
    <row r="20" spans="1:14" x14ac:dyDescent="0.25">
      <c r="A20" s="171"/>
      <c r="N20" s="172"/>
    </row>
    <row r="21" spans="1:14" x14ac:dyDescent="0.25">
      <c r="A21" s="171"/>
      <c r="N21" s="172"/>
    </row>
    <row r="22" spans="1:14" x14ac:dyDescent="0.25">
      <c r="A22" s="171"/>
      <c r="N22" s="172"/>
    </row>
    <row r="23" spans="1:14" ht="18.75" x14ac:dyDescent="0.25">
      <c r="A23" s="238" t="s">
        <v>188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</row>
    <row r="24" spans="1:14" x14ac:dyDescent="0.25">
      <c r="A24" s="171"/>
      <c r="N24" s="172"/>
    </row>
    <row r="25" spans="1:14" x14ac:dyDescent="0.25">
      <c r="A25" s="171"/>
      <c r="N25" s="172"/>
    </row>
    <row r="26" spans="1:14" x14ac:dyDescent="0.25">
      <c r="A26" s="171"/>
      <c r="N26" s="172"/>
    </row>
    <row r="27" spans="1:14" x14ac:dyDescent="0.25">
      <c r="A27" s="171"/>
      <c r="N27" s="172"/>
    </row>
    <row r="28" spans="1:14" x14ac:dyDescent="0.25">
      <c r="A28" s="171"/>
      <c r="N28" s="172"/>
    </row>
    <row r="29" spans="1:14" x14ac:dyDescent="0.25">
      <c r="A29" s="176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8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view="pageBreakPreview" topLeftCell="A127" zoomScale="86" zoomScaleNormal="100" zoomScaleSheetLayoutView="86" workbookViewId="0">
      <selection activeCell="B94" sqref="B9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140625" customWidth="1"/>
    <col min="6" max="6" width="25.42578125" customWidth="1"/>
  </cols>
  <sheetData>
    <row r="1" spans="1:6" ht="37.5" customHeight="1" x14ac:dyDescent="0.25">
      <c r="A1" s="310" t="s">
        <v>239</v>
      </c>
      <c r="B1" s="310"/>
      <c r="C1" s="310"/>
      <c r="D1" s="310"/>
      <c r="E1" s="310"/>
      <c r="F1" s="310"/>
    </row>
    <row r="2" spans="1:6" ht="86.25" customHeight="1" x14ac:dyDescent="0.25">
      <c r="A2" s="16" t="s">
        <v>56</v>
      </c>
      <c r="B2" s="16" t="s">
        <v>117</v>
      </c>
      <c r="C2" s="16" t="s">
        <v>247</v>
      </c>
      <c r="D2" s="123" t="s">
        <v>258</v>
      </c>
      <c r="E2" s="123" t="s">
        <v>245</v>
      </c>
      <c r="F2" s="16" t="s">
        <v>259</v>
      </c>
    </row>
    <row r="3" spans="1:6" ht="18.75" x14ac:dyDescent="0.25">
      <c r="A3" s="111"/>
      <c r="B3" s="112" t="s">
        <v>218</v>
      </c>
      <c r="C3" s="111"/>
      <c r="D3" s="128"/>
      <c r="E3" s="128"/>
      <c r="F3" s="111"/>
    </row>
    <row r="4" spans="1:6" ht="18.75" x14ac:dyDescent="0.3">
      <c r="A4" s="113"/>
      <c r="B4" s="109" t="s">
        <v>55</v>
      </c>
      <c r="C4" s="110"/>
      <c r="D4" s="110"/>
      <c r="E4" s="110"/>
      <c r="F4" s="110"/>
    </row>
    <row r="5" spans="1:6" ht="18.75" x14ac:dyDescent="0.25">
      <c r="A5" s="79">
        <v>1</v>
      </c>
      <c r="B5" s="52"/>
      <c r="C5" s="52"/>
      <c r="D5" s="52"/>
      <c r="E5" s="52"/>
      <c r="F5" s="52"/>
    </row>
    <row r="6" spans="1:6" ht="18.75" x14ac:dyDescent="0.25">
      <c r="A6" s="79">
        <v>2</v>
      </c>
      <c r="B6" s="52"/>
      <c r="C6" s="52"/>
      <c r="D6" s="52"/>
      <c r="E6" s="52"/>
      <c r="F6" s="52"/>
    </row>
    <row r="7" spans="1:6" ht="18.75" x14ac:dyDescent="0.25">
      <c r="A7" s="79">
        <v>3</v>
      </c>
      <c r="B7" s="52"/>
      <c r="C7" s="52"/>
      <c r="D7" s="52"/>
      <c r="E7" s="52"/>
      <c r="F7" s="52"/>
    </row>
    <row r="8" spans="1:6" ht="18.75" x14ac:dyDescent="0.25">
      <c r="A8" s="79">
        <v>4</v>
      </c>
      <c r="B8" s="52"/>
      <c r="C8" s="52"/>
      <c r="D8" s="52"/>
      <c r="E8" s="52"/>
      <c r="F8" s="52"/>
    </row>
    <row r="9" spans="1:6" ht="18.75" x14ac:dyDescent="0.25">
      <c r="A9" s="79">
        <v>5</v>
      </c>
      <c r="B9" s="52"/>
      <c r="C9" s="52"/>
      <c r="D9" s="52"/>
      <c r="E9" s="52"/>
      <c r="F9" s="52"/>
    </row>
    <row r="10" spans="1:6" ht="23.25" customHeight="1" x14ac:dyDescent="0.3">
      <c r="A10" s="113"/>
      <c r="B10" s="109" t="s">
        <v>220</v>
      </c>
      <c r="C10" s="110"/>
      <c r="D10" s="110"/>
      <c r="E10" s="110"/>
      <c r="F10" s="110"/>
    </row>
    <row r="11" spans="1:6" ht="18.75" x14ac:dyDescent="0.25">
      <c r="A11" s="79">
        <v>1</v>
      </c>
      <c r="B11" s="42"/>
      <c r="C11" s="42"/>
      <c r="D11" s="42"/>
      <c r="E11" s="42"/>
      <c r="F11" s="42"/>
    </row>
    <row r="12" spans="1:6" ht="18.75" x14ac:dyDescent="0.25">
      <c r="A12" s="79">
        <v>2</v>
      </c>
      <c r="B12" s="42"/>
      <c r="C12" s="42"/>
      <c r="D12" s="42"/>
      <c r="E12" s="42"/>
      <c r="F12" s="42"/>
    </row>
    <row r="13" spans="1:6" ht="18.75" x14ac:dyDescent="0.25">
      <c r="A13" s="79">
        <v>3</v>
      </c>
      <c r="B13" s="42"/>
      <c r="C13" s="42"/>
      <c r="D13" s="42"/>
      <c r="E13" s="42"/>
      <c r="F13" s="42"/>
    </row>
    <row r="14" spans="1:6" ht="18.75" x14ac:dyDescent="0.25">
      <c r="A14" s="79">
        <v>4</v>
      </c>
      <c r="B14" s="42"/>
      <c r="C14" s="42"/>
      <c r="D14" s="42"/>
      <c r="E14" s="42"/>
      <c r="F14" s="42"/>
    </row>
    <row r="15" spans="1:6" ht="18.75" x14ac:dyDescent="0.25">
      <c r="A15" s="79">
        <v>5</v>
      </c>
      <c r="B15" s="42"/>
      <c r="C15" s="42"/>
      <c r="D15" s="42"/>
      <c r="E15" s="42"/>
      <c r="F15" s="42"/>
    </row>
    <row r="16" spans="1:6" ht="18.75" x14ac:dyDescent="0.3">
      <c r="A16" s="113"/>
      <c r="B16" s="109" t="s">
        <v>65</v>
      </c>
      <c r="C16" s="110"/>
      <c r="D16" s="110"/>
      <c r="E16" s="110"/>
      <c r="F16" s="110"/>
    </row>
    <row r="17" spans="1:6" ht="18.75" x14ac:dyDescent="0.25">
      <c r="A17" s="79">
        <v>1</v>
      </c>
      <c r="B17" s="42"/>
      <c r="C17" s="42"/>
      <c r="D17" s="42"/>
      <c r="E17" s="42"/>
      <c r="F17" s="42"/>
    </row>
    <row r="18" spans="1:6" ht="18.75" x14ac:dyDescent="0.25">
      <c r="A18" s="79">
        <v>2</v>
      </c>
      <c r="B18" s="42"/>
      <c r="C18" s="42"/>
      <c r="D18" s="42"/>
      <c r="E18" s="42"/>
      <c r="F18" s="42"/>
    </row>
    <row r="19" spans="1:6" ht="18.75" x14ac:dyDescent="0.25">
      <c r="A19" s="79">
        <v>3</v>
      </c>
      <c r="B19" s="42"/>
      <c r="C19" s="42"/>
      <c r="D19" s="42"/>
      <c r="E19" s="42"/>
      <c r="F19" s="42"/>
    </row>
    <row r="20" spans="1:6" ht="18.75" x14ac:dyDescent="0.25">
      <c r="A20" s="79">
        <v>4</v>
      </c>
      <c r="B20" s="42"/>
      <c r="C20" s="42"/>
      <c r="D20" s="42"/>
      <c r="E20" s="42"/>
      <c r="F20" s="42"/>
    </row>
    <row r="21" spans="1:6" ht="18.75" x14ac:dyDescent="0.25">
      <c r="A21" s="79">
        <v>5</v>
      </c>
      <c r="B21" s="52"/>
      <c r="C21" s="52"/>
      <c r="D21" s="52"/>
      <c r="E21" s="52"/>
      <c r="F21" s="52"/>
    </row>
    <row r="22" spans="1:6" ht="37.5" x14ac:dyDescent="0.3">
      <c r="A22" s="113"/>
      <c r="B22" s="115" t="s">
        <v>180</v>
      </c>
      <c r="C22" s="110"/>
      <c r="D22" s="110"/>
      <c r="E22" s="110"/>
      <c r="F22" s="110"/>
    </row>
    <row r="23" spans="1:6" ht="18.75" x14ac:dyDescent="0.3">
      <c r="A23" s="127">
        <v>1</v>
      </c>
      <c r="B23" s="116"/>
      <c r="C23" s="114"/>
      <c r="D23" s="114"/>
      <c r="E23" s="114"/>
      <c r="F23" s="114"/>
    </row>
    <row r="24" spans="1:6" ht="18.75" x14ac:dyDescent="0.3">
      <c r="A24" s="127">
        <v>2</v>
      </c>
      <c r="B24" s="116"/>
      <c r="C24" s="114"/>
      <c r="D24" s="114"/>
      <c r="E24" s="114"/>
      <c r="F24" s="114"/>
    </row>
    <row r="25" spans="1:6" ht="18.75" x14ac:dyDescent="0.3">
      <c r="A25" s="127">
        <v>3</v>
      </c>
      <c r="B25" s="116"/>
      <c r="C25" s="114"/>
      <c r="D25" s="114"/>
      <c r="E25" s="114"/>
      <c r="F25" s="114"/>
    </row>
    <row r="26" spans="1:6" ht="18.75" x14ac:dyDescent="0.3">
      <c r="A26" s="127">
        <v>4</v>
      </c>
      <c r="B26" s="116"/>
      <c r="C26" s="114"/>
      <c r="D26" s="114"/>
      <c r="E26" s="114"/>
      <c r="F26" s="114"/>
    </row>
    <row r="27" spans="1:6" ht="18.75" x14ac:dyDescent="0.3">
      <c r="A27" s="127">
        <v>5</v>
      </c>
      <c r="B27" s="116"/>
      <c r="C27" s="114"/>
      <c r="D27" s="114"/>
      <c r="E27" s="114"/>
      <c r="F27" s="114"/>
    </row>
    <row r="28" spans="1:6" ht="18.75" x14ac:dyDescent="0.25">
      <c r="A28" s="128"/>
      <c r="B28" s="112" t="s">
        <v>217</v>
      </c>
      <c r="C28" s="158"/>
      <c r="D28" s="158"/>
      <c r="E28" s="158"/>
      <c r="F28" s="158"/>
    </row>
    <row r="29" spans="1:6" ht="18.75" x14ac:dyDescent="0.3">
      <c r="A29" s="113"/>
      <c r="B29" s="109" t="s">
        <v>221</v>
      </c>
      <c r="C29" s="110"/>
      <c r="D29" s="110"/>
      <c r="E29" s="110"/>
      <c r="F29" s="110"/>
    </row>
    <row r="30" spans="1:6" ht="18.75" x14ac:dyDescent="0.25">
      <c r="A30" s="79">
        <v>1</v>
      </c>
      <c r="B30" s="42"/>
      <c r="C30" s="42"/>
      <c r="D30" s="42"/>
      <c r="E30" s="42"/>
      <c r="F30" s="42"/>
    </row>
    <row r="31" spans="1:6" ht="18.75" x14ac:dyDescent="0.25">
      <c r="A31" s="79">
        <v>2</v>
      </c>
      <c r="B31" s="42"/>
      <c r="C31" s="42"/>
      <c r="D31" s="42"/>
      <c r="E31" s="42"/>
      <c r="F31" s="42"/>
    </row>
    <row r="32" spans="1:6" ht="18.75" x14ac:dyDescent="0.25">
      <c r="A32" s="79">
        <v>3</v>
      </c>
      <c r="B32" s="42"/>
      <c r="C32" s="42"/>
      <c r="D32" s="42"/>
      <c r="E32" s="42"/>
      <c r="F32" s="42"/>
    </row>
    <row r="33" spans="1:6" ht="18.75" x14ac:dyDescent="0.25">
      <c r="A33" s="79">
        <v>4</v>
      </c>
      <c r="B33" s="42"/>
      <c r="C33" s="42"/>
      <c r="D33" s="42"/>
      <c r="E33" s="42"/>
      <c r="F33" s="42"/>
    </row>
    <row r="34" spans="1:6" ht="18.75" x14ac:dyDescent="0.25">
      <c r="A34" s="79">
        <v>5</v>
      </c>
      <c r="B34" s="52"/>
      <c r="C34" s="125"/>
      <c r="D34" s="126"/>
      <c r="E34" s="126"/>
      <c r="F34" s="126"/>
    </row>
    <row r="35" spans="1:6" ht="18.75" x14ac:dyDescent="0.3">
      <c r="A35" s="129"/>
      <c r="B35" s="109" t="s">
        <v>220</v>
      </c>
      <c r="C35" s="110"/>
      <c r="D35" s="110"/>
      <c r="E35" s="110"/>
      <c r="F35" s="110"/>
    </row>
    <row r="36" spans="1:6" ht="18.75" customHeight="1" x14ac:dyDescent="0.25">
      <c r="A36" s="79">
        <v>1</v>
      </c>
      <c r="B36" s="42"/>
      <c r="C36" s="42"/>
      <c r="D36" s="42"/>
      <c r="E36" s="42"/>
      <c r="F36" s="42"/>
    </row>
    <row r="37" spans="1:6" ht="24" customHeight="1" x14ac:dyDescent="0.25">
      <c r="A37" s="79">
        <v>2</v>
      </c>
      <c r="B37" s="42"/>
      <c r="C37" s="42"/>
      <c r="D37" s="42"/>
      <c r="E37" s="42"/>
      <c r="F37" s="42"/>
    </row>
    <row r="38" spans="1:6" ht="21" customHeight="1" x14ac:dyDescent="0.25">
      <c r="A38" s="79">
        <v>3</v>
      </c>
      <c r="B38" s="42"/>
      <c r="C38" s="42"/>
      <c r="D38" s="42"/>
      <c r="E38" s="42"/>
      <c r="F38" s="42"/>
    </row>
    <row r="39" spans="1:6" ht="18.75" customHeight="1" x14ac:dyDescent="0.25">
      <c r="A39" s="79">
        <v>4</v>
      </c>
      <c r="B39" s="42"/>
      <c r="C39" s="42"/>
      <c r="D39" s="42"/>
      <c r="E39" s="42"/>
      <c r="F39" s="42"/>
    </row>
    <row r="40" spans="1:6" ht="19.5" customHeight="1" x14ac:dyDescent="0.25">
      <c r="A40" s="79">
        <v>5</v>
      </c>
      <c r="B40" s="42"/>
      <c r="C40" s="42"/>
      <c r="D40" s="42"/>
      <c r="E40" s="42"/>
      <c r="F40" s="42"/>
    </row>
    <row r="41" spans="1:6" ht="18.75" x14ac:dyDescent="0.25">
      <c r="A41" s="79">
        <v>6</v>
      </c>
      <c r="B41" s="42"/>
      <c r="C41" s="42"/>
      <c r="D41" s="42"/>
      <c r="E41" s="42"/>
      <c r="F41" s="42"/>
    </row>
    <row r="42" spans="1:6" ht="18" customHeight="1" x14ac:dyDescent="0.25">
      <c r="A42" s="79">
        <v>7</v>
      </c>
      <c r="B42" s="42"/>
      <c r="C42" s="42"/>
      <c r="D42" s="42"/>
      <c r="E42" s="42"/>
      <c r="F42" s="42"/>
    </row>
    <row r="43" spans="1:6" ht="20.25" customHeight="1" x14ac:dyDescent="0.25">
      <c r="A43" s="130">
        <v>8</v>
      </c>
      <c r="B43" s="42"/>
      <c r="C43" s="42"/>
      <c r="D43" s="42"/>
      <c r="E43" s="42"/>
      <c r="F43" s="42"/>
    </row>
    <row r="44" spans="1:6" ht="20.25" customHeight="1" x14ac:dyDescent="0.25">
      <c r="A44" s="130">
        <v>9</v>
      </c>
      <c r="B44" s="42"/>
      <c r="C44" s="42"/>
      <c r="D44" s="42"/>
      <c r="E44" s="42"/>
      <c r="F44" s="42"/>
    </row>
    <row r="45" spans="1:6" ht="21" customHeight="1" x14ac:dyDescent="0.25">
      <c r="A45" s="130">
        <v>10</v>
      </c>
      <c r="B45" s="42"/>
      <c r="C45" s="42"/>
      <c r="D45" s="42"/>
      <c r="E45" s="42"/>
      <c r="F45" s="42"/>
    </row>
    <row r="46" spans="1:6" ht="18.75" x14ac:dyDescent="0.3">
      <c r="A46" s="131"/>
      <c r="B46" s="109" t="s">
        <v>65</v>
      </c>
      <c r="C46" s="110"/>
      <c r="D46" s="110"/>
      <c r="E46" s="110"/>
      <c r="F46" s="110"/>
    </row>
    <row r="47" spans="1:6" ht="18.75" x14ac:dyDescent="0.25">
      <c r="A47" s="79">
        <v>1</v>
      </c>
      <c r="B47" s="42"/>
      <c r="C47" s="42"/>
      <c r="D47" s="42"/>
      <c r="E47" s="42"/>
      <c r="F47" s="42"/>
    </row>
    <row r="48" spans="1:6" ht="22.5" customHeight="1" x14ac:dyDescent="0.25">
      <c r="A48" s="79">
        <v>2</v>
      </c>
      <c r="B48" s="42"/>
      <c r="C48" s="42"/>
      <c r="D48" s="42"/>
      <c r="E48" s="42"/>
      <c r="F48" s="42"/>
    </row>
    <row r="49" spans="1:6" ht="17.25" customHeight="1" x14ac:dyDescent="0.25">
      <c r="A49" s="79">
        <v>3</v>
      </c>
      <c r="B49" s="42"/>
      <c r="C49" s="42"/>
      <c r="D49" s="42"/>
      <c r="E49" s="42"/>
      <c r="F49" s="42"/>
    </row>
    <row r="50" spans="1:6" ht="18.75" x14ac:dyDescent="0.25">
      <c r="A50" s="79">
        <v>4</v>
      </c>
      <c r="B50" s="42"/>
      <c r="C50" s="42"/>
      <c r="D50" s="42"/>
      <c r="E50" s="42"/>
      <c r="F50" s="42"/>
    </row>
    <row r="51" spans="1:6" ht="18.75" x14ac:dyDescent="0.25">
      <c r="A51" s="79">
        <v>5</v>
      </c>
      <c r="B51" s="42"/>
      <c r="C51" s="42"/>
      <c r="D51" s="42"/>
      <c r="E51" s="42"/>
      <c r="F51" s="42"/>
    </row>
    <row r="52" spans="1:6" ht="18.75" x14ac:dyDescent="0.25">
      <c r="A52" s="79">
        <v>6</v>
      </c>
      <c r="B52" s="42"/>
      <c r="C52" s="42"/>
      <c r="D52" s="42"/>
      <c r="E52" s="42"/>
      <c r="F52" s="42"/>
    </row>
    <row r="53" spans="1:6" ht="18.75" x14ac:dyDescent="0.25">
      <c r="A53" s="79">
        <v>7</v>
      </c>
      <c r="B53" s="42"/>
      <c r="C53" s="42"/>
      <c r="D53" s="42"/>
      <c r="E53" s="42"/>
      <c r="F53" s="42"/>
    </row>
    <row r="54" spans="1:6" ht="18.75" x14ac:dyDescent="0.25">
      <c r="A54" s="79">
        <v>8</v>
      </c>
      <c r="B54" s="42"/>
      <c r="C54" s="42"/>
      <c r="D54" s="42"/>
      <c r="E54" s="42"/>
      <c r="F54" s="42"/>
    </row>
    <row r="55" spans="1:6" ht="18.75" x14ac:dyDescent="0.25">
      <c r="A55" s="79">
        <v>9</v>
      </c>
      <c r="B55" s="42"/>
      <c r="C55" s="42"/>
      <c r="D55" s="42"/>
      <c r="E55" s="42"/>
      <c r="F55" s="42"/>
    </row>
    <row r="56" spans="1:6" ht="18.75" x14ac:dyDescent="0.25">
      <c r="A56" s="79">
        <v>10</v>
      </c>
      <c r="B56" s="42"/>
      <c r="C56" s="42"/>
      <c r="D56" s="42"/>
      <c r="E56" s="42"/>
      <c r="F56" s="42"/>
    </row>
    <row r="57" spans="1:6" ht="37.5" x14ac:dyDescent="0.3">
      <c r="A57" s="113"/>
      <c r="B57" s="115" t="s">
        <v>180</v>
      </c>
      <c r="C57" s="110"/>
      <c r="D57" s="110"/>
      <c r="E57" s="110"/>
      <c r="F57" s="110"/>
    </row>
    <row r="58" spans="1:6" ht="18.75" x14ac:dyDescent="0.25">
      <c r="A58" s="79">
        <v>1</v>
      </c>
      <c r="B58" s="52"/>
      <c r="C58" s="52"/>
      <c r="D58" s="52"/>
      <c r="E58" s="52"/>
      <c r="F58" s="52"/>
    </row>
    <row r="59" spans="1:6" ht="18.75" x14ac:dyDescent="0.25">
      <c r="A59" s="79">
        <v>2</v>
      </c>
      <c r="B59" s="52"/>
      <c r="C59" s="52"/>
      <c r="D59" s="52"/>
      <c r="E59" s="52"/>
      <c r="F59" s="52"/>
    </row>
    <row r="60" spans="1:6" ht="18.75" x14ac:dyDescent="0.25">
      <c r="A60" s="79">
        <v>3</v>
      </c>
      <c r="B60" s="52"/>
      <c r="C60" s="52"/>
      <c r="D60" s="52"/>
      <c r="E60" s="52"/>
      <c r="F60" s="52"/>
    </row>
    <row r="61" spans="1:6" ht="18.75" x14ac:dyDescent="0.25">
      <c r="A61" s="79">
        <v>4</v>
      </c>
      <c r="B61" s="52"/>
      <c r="C61" s="52"/>
      <c r="D61" s="52"/>
      <c r="E61" s="52"/>
      <c r="F61" s="52"/>
    </row>
    <row r="62" spans="1:6" ht="18.75" x14ac:dyDescent="0.25">
      <c r="A62" s="79">
        <v>5</v>
      </c>
      <c r="B62" s="52"/>
      <c r="C62" s="52"/>
      <c r="D62" s="52"/>
      <c r="E62" s="52"/>
      <c r="F62" s="52"/>
    </row>
    <row r="63" spans="1:6" ht="18.75" x14ac:dyDescent="0.25">
      <c r="A63" s="128"/>
      <c r="B63" s="112" t="s">
        <v>219</v>
      </c>
      <c r="C63" s="158"/>
      <c r="D63" s="158"/>
      <c r="E63" s="158"/>
      <c r="F63" s="158"/>
    </row>
    <row r="64" spans="1:6" ht="18.75" x14ac:dyDescent="0.3">
      <c r="A64" s="113"/>
      <c r="B64" s="109" t="s">
        <v>221</v>
      </c>
      <c r="C64" s="110"/>
      <c r="D64" s="110"/>
      <c r="E64" s="110"/>
      <c r="F64" s="110"/>
    </row>
    <row r="65" spans="1:6" ht="20.25" customHeight="1" x14ac:dyDescent="0.25">
      <c r="A65" s="79">
        <v>1</v>
      </c>
      <c r="B65" s="42"/>
      <c r="C65" s="42"/>
      <c r="D65" s="42"/>
      <c r="E65" s="42"/>
      <c r="F65" s="42"/>
    </row>
    <row r="66" spans="1:6" ht="20.25" customHeight="1" x14ac:dyDescent="0.25">
      <c r="A66" s="79">
        <v>2</v>
      </c>
      <c r="B66" s="42"/>
      <c r="C66" s="42"/>
      <c r="D66" s="42"/>
      <c r="E66" s="42"/>
      <c r="F66" s="42"/>
    </row>
    <row r="67" spans="1:6" ht="20.25" customHeight="1" x14ac:dyDescent="0.25">
      <c r="A67" s="79">
        <v>3</v>
      </c>
      <c r="B67" s="42"/>
      <c r="C67" s="42"/>
      <c r="D67" s="42"/>
      <c r="E67" s="42"/>
      <c r="F67" s="42"/>
    </row>
    <row r="68" spans="1:6" ht="18.75" x14ac:dyDescent="0.25">
      <c r="A68" s="79">
        <v>4</v>
      </c>
      <c r="B68" s="42"/>
      <c r="C68" s="42"/>
      <c r="D68" s="42"/>
      <c r="E68" s="42"/>
      <c r="F68" s="42"/>
    </row>
    <row r="69" spans="1:6" ht="18.75" x14ac:dyDescent="0.25">
      <c r="A69" s="79">
        <v>5</v>
      </c>
      <c r="B69" s="52"/>
      <c r="C69" s="52"/>
      <c r="D69" s="52"/>
      <c r="E69" s="52"/>
      <c r="F69" s="52"/>
    </row>
    <row r="70" spans="1:6" ht="18.75" x14ac:dyDescent="0.3">
      <c r="A70" s="113"/>
      <c r="B70" s="109" t="s">
        <v>220</v>
      </c>
      <c r="C70" s="110"/>
      <c r="D70" s="110"/>
      <c r="E70" s="110"/>
      <c r="F70" s="110"/>
    </row>
    <row r="71" spans="1:6" ht="18.75" x14ac:dyDescent="0.25">
      <c r="A71" s="79">
        <v>1</v>
      </c>
      <c r="B71" s="42"/>
      <c r="C71" s="42"/>
      <c r="D71" s="42"/>
      <c r="E71" s="42"/>
      <c r="F71" s="42"/>
    </row>
    <row r="72" spans="1:6" ht="18.75" x14ac:dyDescent="0.25">
      <c r="A72" s="79">
        <v>2</v>
      </c>
      <c r="B72" s="42"/>
      <c r="C72" s="42"/>
      <c r="D72" s="42"/>
      <c r="E72" s="42"/>
      <c r="F72" s="42"/>
    </row>
    <row r="73" spans="1:6" ht="18.75" x14ac:dyDescent="0.25">
      <c r="A73" s="79">
        <v>3</v>
      </c>
      <c r="B73" s="42"/>
      <c r="C73" s="42"/>
      <c r="D73" s="42"/>
      <c r="E73" s="42"/>
      <c r="F73" s="42"/>
    </row>
    <row r="74" spans="1:6" ht="18.75" x14ac:dyDescent="0.25">
      <c r="A74" s="79">
        <v>4</v>
      </c>
      <c r="B74" s="42"/>
      <c r="C74" s="42"/>
      <c r="D74" s="42"/>
      <c r="E74" s="42"/>
      <c r="F74" s="42"/>
    </row>
    <row r="75" spans="1:6" ht="18.75" x14ac:dyDescent="0.25">
      <c r="A75" s="79">
        <v>5</v>
      </c>
      <c r="B75" s="42"/>
      <c r="C75" s="42"/>
      <c r="D75" s="42"/>
      <c r="E75" s="42"/>
      <c r="F75" s="42"/>
    </row>
    <row r="76" spans="1:6" ht="18.75" x14ac:dyDescent="0.25">
      <c r="A76" s="79">
        <v>6</v>
      </c>
      <c r="B76" s="42"/>
      <c r="C76" s="42"/>
      <c r="D76" s="42"/>
      <c r="E76" s="42"/>
      <c r="F76" s="42"/>
    </row>
    <row r="77" spans="1:6" ht="19.5" customHeight="1" x14ac:dyDescent="0.25">
      <c r="A77" s="79">
        <v>7</v>
      </c>
      <c r="B77" s="42"/>
      <c r="C77" s="42"/>
      <c r="D77" s="42"/>
      <c r="E77" s="42"/>
      <c r="F77" s="42"/>
    </row>
    <row r="78" spans="1:6" ht="21.75" customHeight="1" x14ac:dyDescent="0.25">
      <c r="A78" s="79">
        <v>8</v>
      </c>
      <c r="B78" s="42"/>
      <c r="C78" s="42"/>
      <c r="D78" s="42"/>
      <c r="E78" s="42"/>
      <c r="F78" s="42"/>
    </row>
    <row r="79" spans="1:6" ht="21" customHeight="1" x14ac:dyDescent="0.25">
      <c r="A79" s="79">
        <v>9</v>
      </c>
      <c r="B79" s="42"/>
      <c r="C79" s="42"/>
      <c r="D79" s="42"/>
      <c r="E79" s="42"/>
      <c r="F79" s="42"/>
    </row>
    <row r="80" spans="1:6" ht="21.75" customHeight="1" x14ac:dyDescent="0.25">
      <c r="A80" s="79">
        <v>10</v>
      </c>
      <c r="B80" s="42"/>
      <c r="C80" s="42"/>
      <c r="D80" s="42"/>
      <c r="E80" s="42"/>
      <c r="F80" s="42"/>
    </row>
    <row r="81" spans="1:6" ht="22.5" customHeight="1" x14ac:dyDescent="0.25">
      <c r="A81" s="79">
        <v>11</v>
      </c>
      <c r="B81" s="42"/>
      <c r="C81" s="42"/>
      <c r="D81" s="42"/>
      <c r="E81" s="42"/>
      <c r="F81" s="42"/>
    </row>
    <row r="82" spans="1:6" ht="20.25" customHeight="1" x14ac:dyDescent="0.25">
      <c r="A82" s="79">
        <v>12</v>
      </c>
      <c r="B82" s="42"/>
      <c r="C82" s="42"/>
      <c r="D82" s="42"/>
      <c r="E82" s="42"/>
      <c r="F82" s="42"/>
    </row>
    <row r="83" spans="1:6" ht="18.75" x14ac:dyDescent="0.3">
      <c r="A83" s="113"/>
      <c r="B83" s="109" t="s">
        <v>66</v>
      </c>
      <c r="C83" s="110"/>
      <c r="D83" s="159"/>
      <c r="E83" s="159"/>
      <c r="F83" s="110"/>
    </row>
    <row r="84" spans="1:6" ht="150" x14ac:dyDescent="0.3">
      <c r="A84" s="127">
        <v>1</v>
      </c>
      <c r="B84" s="185" t="s">
        <v>607</v>
      </c>
      <c r="C84" s="185" t="s">
        <v>608</v>
      </c>
      <c r="D84" s="237" t="s">
        <v>609</v>
      </c>
      <c r="E84" s="185"/>
      <c r="F84" s="237" t="s">
        <v>610</v>
      </c>
    </row>
    <row r="85" spans="1:6" ht="18.75" customHeight="1" x14ac:dyDescent="0.25">
      <c r="A85" s="127">
        <v>2</v>
      </c>
      <c r="B85" s="42"/>
      <c r="C85" s="42"/>
      <c r="D85" s="42"/>
      <c r="E85" s="42"/>
      <c r="F85" s="42"/>
    </row>
    <row r="86" spans="1:6" ht="18.75" x14ac:dyDescent="0.25">
      <c r="A86" s="127">
        <v>3</v>
      </c>
      <c r="B86" s="42"/>
      <c r="C86" s="42"/>
      <c r="D86" s="42"/>
      <c r="E86" s="42"/>
      <c r="F86" s="42"/>
    </row>
    <row r="87" spans="1:6" ht="18.75" customHeight="1" x14ac:dyDescent="0.25">
      <c r="A87" s="127">
        <v>4</v>
      </c>
      <c r="B87" s="42"/>
      <c r="C87" s="42"/>
      <c r="D87" s="42"/>
      <c r="E87" s="42"/>
      <c r="F87" s="42"/>
    </row>
    <row r="88" spans="1:6" ht="18" customHeight="1" x14ac:dyDescent="0.25">
      <c r="A88" s="127">
        <v>5</v>
      </c>
      <c r="B88" s="42"/>
      <c r="C88" s="42"/>
      <c r="D88" s="42"/>
      <c r="E88" s="42"/>
      <c r="F88" s="42"/>
    </row>
    <row r="89" spans="1:6" ht="23.25" customHeight="1" x14ac:dyDescent="0.25">
      <c r="A89" s="127">
        <v>6</v>
      </c>
      <c r="B89" s="42"/>
      <c r="C89" s="42"/>
      <c r="D89" s="42"/>
      <c r="E89" s="42"/>
      <c r="F89" s="42"/>
    </row>
    <row r="90" spans="1:6" ht="19.5" customHeight="1" x14ac:dyDescent="0.25">
      <c r="A90" s="127">
        <v>7</v>
      </c>
      <c r="B90" s="42"/>
      <c r="C90" s="42"/>
      <c r="D90" s="42"/>
      <c r="E90" s="42"/>
      <c r="F90" s="42"/>
    </row>
    <row r="91" spans="1:6" ht="24.75" customHeight="1" x14ac:dyDescent="0.25">
      <c r="A91" s="157">
        <v>8</v>
      </c>
      <c r="B91" s="42"/>
      <c r="C91" s="42"/>
      <c r="D91" s="42"/>
      <c r="E91" s="42"/>
      <c r="F91" s="42"/>
    </row>
    <row r="92" spans="1:6" ht="21" customHeight="1" x14ac:dyDescent="0.25">
      <c r="A92" s="157">
        <v>9</v>
      </c>
      <c r="B92" s="42"/>
      <c r="C92" s="42"/>
      <c r="D92" s="42"/>
      <c r="E92" s="42"/>
      <c r="F92" s="42"/>
    </row>
    <row r="93" spans="1:6" ht="37.5" x14ac:dyDescent="0.3">
      <c r="A93" s="131"/>
      <c r="B93" s="115" t="s">
        <v>180</v>
      </c>
      <c r="C93" s="110"/>
      <c r="D93" s="110"/>
      <c r="E93" s="110"/>
      <c r="F93" s="110"/>
    </row>
    <row r="94" spans="1:6" ht="93.75" x14ac:dyDescent="0.3">
      <c r="A94" s="127">
        <v>1</v>
      </c>
      <c r="B94" s="234" t="s">
        <v>599</v>
      </c>
      <c r="C94" s="235">
        <v>44833</v>
      </c>
      <c r="D94" s="236" t="s">
        <v>600</v>
      </c>
      <c r="E94" s="236" t="s">
        <v>601</v>
      </c>
      <c r="F94" s="236" t="s">
        <v>602</v>
      </c>
    </row>
    <row r="95" spans="1:6" ht="18.75" x14ac:dyDescent="0.3">
      <c r="A95" s="127">
        <v>2</v>
      </c>
      <c r="B95" s="43"/>
      <c r="C95" s="114"/>
      <c r="D95" s="114"/>
      <c r="E95" s="114"/>
      <c r="F95" s="114"/>
    </row>
    <row r="96" spans="1:6" ht="18.75" x14ac:dyDescent="0.3">
      <c r="A96" s="127">
        <v>3</v>
      </c>
      <c r="B96" s="43"/>
      <c r="C96" s="114"/>
      <c r="D96" s="114"/>
      <c r="E96" s="114"/>
      <c r="F96" s="114"/>
    </row>
    <row r="97" spans="1:6" ht="18.75" x14ac:dyDescent="0.3">
      <c r="A97" s="127">
        <v>4</v>
      </c>
      <c r="B97" s="43"/>
      <c r="C97" s="114"/>
      <c r="D97" s="114"/>
      <c r="E97" s="114"/>
      <c r="F97" s="114"/>
    </row>
    <row r="98" spans="1:6" ht="18.75" x14ac:dyDescent="0.3">
      <c r="A98" s="127">
        <v>5</v>
      </c>
      <c r="B98" s="43"/>
      <c r="C98" s="114"/>
      <c r="D98" s="114"/>
      <c r="E98" s="114"/>
      <c r="F98" s="114"/>
    </row>
    <row r="99" spans="1:6" ht="18.75" x14ac:dyDescent="0.25">
      <c r="A99" s="128"/>
      <c r="B99" s="112" t="s">
        <v>215</v>
      </c>
      <c r="C99" s="112"/>
      <c r="D99" s="112"/>
      <c r="E99" s="112"/>
      <c r="F99" s="112"/>
    </row>
    <row r="100" spans="1:6" ht="18.75" x14ac:dyDescent="0.3">
      <c r="A100" s="113"/>
      <c r="B100" s="109" t="s">
        <v>221</v>
      </c>
      <c r="C100" s="110"/>
      <c r="D100" s="110"/>
      <c r="E100" s="110"/>
      <c r="F100" s="110"/>
    </row>
    <row r="101" spans="1:6" ht="18.75" x14ac:dyDescent="0.25">
      <c r="A101" s="79">
        <v>1</v>
      </c>
      <c r="B101" s="52"/>
      <c r="C101" s="52"/>
      <c r="D101" s="52"/>
      <c r="E101" s="52"/>
      <c r="F101" s="52"/>
    </row>
    <row r="102" spans="1:6" ht="18.75" x14ac:dyDescent="0.25">
      <c r="A102" s="79">
        <v>2</v>
      </c>
      <c r="B102" s="52"/>
      <c r="C102" s="52"/>
      <c r="D102" s="52"/>
      <c r="E102" s="52"/>
      <c r="F102" s="52"/>
    </row>
    <row r="103" spans="1:6" ht="18.75" x14ac:dyDescent="0.25">
      <c r="A103" s="79">
        <v>3</v>
      </c>
      <c r="B103" s="52"/>
      <c r="C103" s="52"/>
      <c r="D103" s="52"/>
      <c r="E103" s="52"/>
      <c r="F103" s="52"/>
    </row>
    <row r="104" spans="1:6" ht="18.75" x14ac:dyDescent="0.25">
      <c r="A104" s="79">
        <v>4</v>
      </c>
      <c r="B104" s="52"/>
      <c r="C104" s="52"/>
      <c r="D104" s="52"/>
      <c r="E104" s="52"/>
      <c r="F104" s="52"/>
    </row>
    <row r="105" spans="1:6" ht="18.75" x14ac:dyDescent="0.25">
      <c r="A105" s="79">
        <v>5</v>
      </c>
      <c r="B105" s="52"/>
      <c r="C105" s="52"/>
      <c r="D105" s="52"/>
      <c r="E105" s="52"/>
      <c r="F105" s="52"/>
    </row>
    <row r="106" spans="1:6" ht="18.75" x14ac:dyDescent="0.3">
      <c r="A106" s="113"/>
      <c r="B106" s="109" t="s">
        <v>220</v>
      </c>
      <c r="C106" s="110"/>
      <c r="D106" s="110"/>
      <c r="E106" s="110"/>
      <c r="F106" s="110"/>
    </row>
    <row r="107" spans="1:6" ht="18.75" x14ac:dyDescent="0.25">
      <c r="A107" s="79">
        <v>1</v>
      </c>
      <c r="B107" s="42"/>
      <c r="C107" s="42"/>
      <c r="D107" s="42"/>
      <c r="E107" s="42"/>
      <c r="F107" s="42"/>
    </row>
    <row r="108" spans="1:6" ht="18.75" x14ac:dyDescent="0.25">
      <c r="A108" s="79">
        <v>2</v>
      </c>
      <c r="B108" s="42"/>
      <c r="C108" s="42"/>
      <c r="D108" s="42"/>
      <c r="E108" s="42"/>
      <c r="F108" s="42"/>
    </row>
    <row r="109" spans="1:6" ht="18.75" x14ac:dyDescent="0.25">
      <c r="A109" s="79">
        <v>3</v>
      </c>
      <c r="B109" s="42"/>
      <c r="C109" s="42"/>
      <c r="D109" s="42"/>
      <c r="E109" s="42"/>
      <c r="F109" s="42"/>
    </row>
    <row r="110" spans="1:6" ht="21.75" customHeight="1" x14ac:dyDescent="0.25">
      <c r="A110" s="79">
        <v>4</v>
      </c>
      <c r="B110" s="42"/>
      <c r="C110" s="42"/>
      <c r="D110" s="42"/>
      <c r="E110" s="42"/>
      <c r="F110" s="42"/>
    </row>
    <row r="111" spans="1:6" ht="18.75" x14ac:dyDescent="0.25">
      <c r="A111" s="79">
        <v>5</v>
      </c>
      <c r="B111" s="42"/>
      <c r="C111" s="42"/>
      <c r="D111" s="42"/>
      <c r="E111" s="42"/>
      <c r="F111" s="42"/>
    </row>
    <row r="112" spans="1:6" ht="18.75" x14ac:dyDescent="0.25">
      <c r="A112" s="79">
        <v>6</v>
      </c>
      <c r="B112" s="42"/>
      <c r="C112" s="42"/>
      <c r="D112" s="42"/>
      <c r="E112" s="42"/>
      <c r="F112" s="42"/>
    </row>
    <row r="113" spans="1:6" ht="18.75" x14ac:dyDescent="0.25">
      <c r="A113" s="79">
        <v>7</v>
      </c>
      <c r="B113" s="42"/>
      <c r="C113" s="42"/>
      <c r="D113" s="42"/>
      <c r="E113" s="42"/>
      <c r="F113" s="42"/>
    </row>
    <row r="114" spans="1:6" ht="22.5" customHeight="1" x14ac:dyDescent="0.25">
      <c r="A114" s="79">
        <v>8</v>
      </c>
      <c r="B114" s="42"/>
      <c r="C114" s="42"/>
      <c r="D114" s="42"/>
      <c r="E114" s="42"/>
      <c r="F114" s="42"/>
    </row>
    <row r="115" spans="1:6" ht="21.75" customHeight="1" x14ac:dyDescent="0.25">
      <c r="A115" s="79">
        <v>9</v>
      </c>
      <c r="B115" s="42"/>
      <c r="C115" s="42"/>
      <c r="D115" s="42"/>
      <c r="E115" s="42"/>
      <c r="F115" s="42"/>
    </row>
    <row r="116" spans="1:6" ht="20.25" customHeight="1" x14ac:dyDescent="0.25">
      <c r="A116" s="79">
        <v>10</v>
      </c>
      <c r="B116" s="42"/>
      <c r="C116" s="42"/>
      <c r="D116" s="42"/>
      <c r="E116" s="42"/>
      <c r="F116" s="42"/>
    </row>
    <row r="117" spans="1:6" ht="19.5" customHeight="1" x14ac:dyDescent="0.25">
      <c r="A117" s="79">
        <v>11</v>
      </c>
      <c r="B117" s="42"/>
      <c r="C117" s="42"/>
      <c r="D117" s="42"/>
      <c r="E117" s="42"/>
      <c r="F117" s="42"/>
    </row>
    <row r="118" spans="1:6" ht="24" customHeight="1" x14ac:dyDescent="0.25">
      <c r="A118" s="79">
        <v>12</v>
      </c>
      <c r="B118" s="42"/>
      <c r="C118" s="42"/>
      <c r="D118" s="42"/>
      <c r="E118" s="42"/>
      <c r="F118" s="42"/>
    </row>
    <row r="119" spans="1:6" ht="26.25" customHeight="1" x14ac:dyDescent="0.25">
      <c r="A119" s="79">
        <v>13</v>
      </c>
      <c r="B119" s="42"/>
      <c r="C119" s="42"/>
      <c r="D119" s="42"/>
      <c r="E119" s="42"/>
      <c r="F119" s="42"/>
    </row>
    <row r="120" spans="1:6" ht="19.5" customHeight="1" x14ac:dyDescent="0.25">
      <c r="A120" s="79">
        <v>14</v>
      </c>
      <c r="B120" s="42"/>
      <c r="C120" s="42"/>
      <c r="D120" s="42"/>
      <c r="E120" s="42"/>
      <c r="F120" s="42"/>
    </row>
    <row r="121" spans="1:6" ht="18.75" x14ac:dyDescent="0.25">
      <c r="A121" s="113"/>
      <c r="B121" s="108" t="s">
        <v>65</v>
      </c>
      <c r="C121" s="160"/>
      <c r="D121" s="160"/>
      <c r="E121" s="160"/>
      <c r="F121" s="160"/>
    </row>
    <row r="122" spans="1:6" ht="18.75" x14ac:dyDescent="0.25">
      <c r="A122" s="127">
        <v>1</v>
      </c>
      <c r="B122" s="42"/>
      <c r="C122" s="42"/>
      <c r="D122" s="42"/>
      <c r="E122" s="42"/>
      <c r="F122" s="42"/>
    </row>
    <row r="123" spans="1:6" ht="18.75" x14ac:dyDescent="0.25">
      <c r="A123" s="127">
        <v>2</v>
      </c>
      <c r="B123" s="42"/>
      <c r="C123" s="42"/>
      <c r="D123" s="42"/>
      <c r="E123" s="42"/>
      <c r="F123" s="42"/>
    </row>
    <row r="124" spans="1:6" ht="18.75" x14ac:dyDescent="0.25">
      <c r="A124" s="127">
        <v>3</v>
      </c>
      <c r="B124" s="42"/>
      <c r="C124" s="42"/>
      <c r="D124" s="42"/>
      <c r="E124" s="42"/>
      <c r="F124" s="42"/>
    </row>
    <row r="125" spans="1:6" ht="18.75" x14ac:dyDescent="0.25">
      <c r="A125" s="127">
        <v>4</v>
      </c>
      <c r="B125" s="42"/>
      <c r="C125" s="42"/>
      <c r="D125" s="42"/>
      <c r="E125" s="42"/>
      <c r="F125" s="42"/>
    </row>
    <row r="126" spans="1:6" ht="18.75" x14ac:dyDescent="0.3">
      <c r="A126" s="127">
        <v>5</v>
      </c>
      <c r="B126" s="43"/>
      <c r="C126" s="114"/>
      <c r="D126" s="114"/>
      <c r="E126" s="114"/>
      <c r="F126" s="114"/>
    </row>
    <row r="127" spans="1:6" ht="37.5" x14ac:dyDescent="0.3">
      <c r="A127" s="113"/>
      <c r="B127" s="115" t="s">
        <v>180</v>
      </c>
      <c r="C127" s="110"/>
      <c r="D127" s="110"/>
      <c r="E127" s="110"/>
      <c r="F127" s="110"/>
    </row>
    <row r="128" spans="1:6" ht="18.75" x14ac:dyDescent="0.3">
      <c r="A128" s="127">
        <v>1</v>
      </c>
      <c r="B128" s="43"/>
      <c r="C128" s="114"/>
      <c r="D128" s="114"/>
      <c r="E128" s="114"/>
      <c r="F128" s="114"/>
    </row>
    <row r="129" spans="1:6" ht="18.75" x14ac:dyDescent="0.3">
      <c r="A129" s="127">
        <v>2</v>
      </c>
      <c r="B129" s="43"/>
      <c r="C129" s="114"/>
      <c r="D129" s="114"/>
      <c r="E129" s="114"/>
      <c r="F129" s="114"/>
    </row>
    <row r="130" spans="1:6" ht="18.75" x14ac:dyDescent="0.3">
      <c r="A130" s="127">
        <v>3</v>
      </c>
      <c r="B130" s="43"/>
      <c r="C130" s="114"/>
      <c r="D130" s="114"/>
      <c r="E130" s="114"/>
      <c r="F130" s="114"/>
    </row>
    <row r="131" spans="1:6" ht="18.75" x14ac:dyDescent="0.3">
      <c r="A131" s="127">
        <v>4</v>
      </c>
      <c r="B131" s="43"/>
      <c r="C131" s="114"/>
      <c r="D131" s="114"/>
      <c r="E131" s="114"/>
      <c r="F131" s="114"/>
    </row>
    <row r="132" spans="1:6" ht="18.75" x14ac:dyDescent="0.3">
      <c r="A132" s="127">
        <v>5</v>
      </c>
      <c r="B132" s="43"/>
      <c r="C132" s="114"/>
      <c r="D132" s="114"/>
      <c r="E132" s="114"/>
      <c r="F132" s="114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77" zoomScaleNormal="100" zoomScaleSheetLayoutView="70" workbookViewId="0">
      <selection activeCell="C13" sqref="C1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11" t="s">
        <v>129</v>
      </c>
      <c r="B1" s="311"/>
      <c r="C1" s="311"/>
      <c r="D1" s="311"/>
      <c r="E1" s="311"/>
    </row>
    <row r="2" spans="1:5" ht="94.5" customHeight="1" x14ac:dyDescent="0.25">
      <c r="A2" s="16" t="s">
        <v>130</v>
      </c>
      <c r="B2" s="16" t="s">
        <v>131</v>
      </c>
      <c r="C2" s="16" t="s">
        <v>132</v>
      </c>
      <c r="D2" s="16" t="s">
        <v>133</v>
      </c>
      <c r="E2" s="16" t="s">
        <v>134</v>
      </c>
    </row>
    <row r="3" spans="1:5" ht="56.25" x14ac:dyDescent="0.3">
      <c r="A3" s="49" t="s">
        <v>135</v>
      </c>
      <c r="B3" s="40">
        <v>45</v>
      </c>
      <c r="C3" s="12">
        <v>25</v>
      </c>
      <c r="D3" s="12">
        <v>0</v>
      </c>
      <c r="E3" s="12">
        <v>20</v>
      </c>
    </row>
    <row r="4" spans="1:5" ht="75" x14ac:dyDescent="0.3">
      <c r="A4" s="49" t="s">
        <v>136</v>
      </c>
      <c r="B4" s="40">
        <v>6</v>
      </c>
      <c r="C4" s="12">
        <v>0</v>
      </c>
      <c r="D4" s="12">
        <v>6</v>
      </c>
      <c r="E4" s="12">
        <v>0</v>
      </c>
    </row>
    <row r="5" spans="1:5" ht="112.5" x14ac:dyDescent="0.3">
      <c r="A5" s="49" t="s">
        <v>203</v>
      </c>
      <c r="B5" s="89">
        <v>20</v>
      </c>
      <c r="C5" s="89">
        <f>C6+C7+C8+C9</f>
        <v>0</v>
      </c>
      <c r="D5" s="89">
        <f>D6+D7+D8+D9</f>
        <v>20</v>
      </c>
      <c r="E5" s="89">
        <f>E6+E7+E8+E9</f>
        <v>0</v>
      </c>
    </row>
    <row r="6" spans="1:5" ht="24" customHeight="1" x14ac:dyDescent="0.3">
      <c r="A6" s="49" t="s">
        <v>240</v>
      </c>
      <c r="B6" s="40">
        <v>0</v>
      </c>
      <c r="C6" s="12">
        <v>0</v>
      </c>
      <c r="D6" s="12">
        <v>0</v>
      </c>
      <c r="E6" s="12">
        <v>0</v>
      </c>
    </row>
    <row r="7" spans="1:5" ht="37.5" x14ac:dyDescent="0.3">
      <c r="A7" s="49" t="s">
        <v>137</v>
      </c>
      <c r="B7" s="40">
        <v>0</v>
      </c>
      <c r="C7" s="12">
        <v>0</v>
      </c>
      <c r="D7" s="12">
        <v>0</v>
      </c>
      <c r="E7" s="12">
        <v>0</v>
      </c>
    </row>
    <row r="8" spans="1:5" ht="56.25" x14ac:dyDescent="0.3">
      <c r="A8" s="49" t="s">
        <v>138</v>
      </c>
      <c r="B8" s="40">
        <v>0</v>
      </c>
      <c r="C8" s="12">
        <v>0</v>
      </c>
      <c r="D8" s="12">
        <v>0</v>
      </c>
      <c r="E8" s="12">
        <v>0</v>
      </c>
    </row>
    <row r="9" spans="1:5" ht="56.25" x14ac:dyDescent="0.3">
      <c r="A9" s="49" t="s">
        <v>139</v>
      </c>
      <c r="B9" s="40">
        <v>20</v>
      </c>
      <c r="C9" s="12">
        <v>0</v>
      </c>
      <c r="D9" s="12">
        <v>20</v>
      </c>
      <c r="E9" s="12">
        <v>0</v>
      </c>
    </row>
    <row r="10" spans="1:5" ht="18.75" x14ac:dyDescent="0.25">
      <c r="A10" s="50" t="s">
        <v>84</v>
      </c>
      <c r="B10" s="80">
        <f>B8+B7+B6+B5+B3+B4</f>
        <v>71</v>
      </c>
      <c r="C10" s="80">
        <f>C9+C8+C7+C6+C5+C4+C3</f>
        <v>25</v>
      </c>
      <c r="D10" s="80">
        <f>D8+D7+D6+D5+D4+D3</f>
        <v>26</v>
      </c>
      <c r="E10" s="80">
        <f>E9+E8+E7+E6+E5+E4+E3</f>
        <v>20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8"/>
  <sheetViews>
    <sheetView view="pageBreakPreview" topLeftCell="A16" zoomScaleNormal="100" zoomScaleSheetLayoutView="100" workbookViewId="0">
      <selection activeCell="C4" sqref="C4"/>
    </sheetView>
  </sheetViews>
  <sheetFormatPr defaultRowHeight="15" x14ac:dyDescent="0.25"/>
  <cols>
    <col min="1" max="1" width="43.140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10" t="s">
        <v>140</v>
      </c>
      <c r="B1" s="312"/>
      <c r="C1" s="312"/>
      <c r="D1" s="312"/>
      <c r="E1" s="312"/>
    </row>
    <row r="2" spans="1:5" ht="90.75" customHeight="1" x14ac:dyDescent="0.25">
      <c r="A2" s="16" t="s">
        <v>86</v>
      </c>
      <c r="B2" s="16" t="s">
        <v>244</v>
      </c>
      <c r="C2" s="16" t="s">
        <v>246</v>
      </c>
      <c r="D2" s="16" t="s">
        <v>260</v>
      </c>
      <c r="E2" s="16" t="s">
        <v>141</v>
      </c>
    </row>
    <row r="3" spans="1:5" ht="18.75" x14ac:dyDescent="0.25">
      <c r="A3" s="106" t="s">
        <v>204</v>
      </c>
      <c r="B3" s="107"/>
      <c r="C3" s="106"/>
      <c r="D3" s="106"/>
      <c r="E3" s="107"/>
    </row>
    <row r="4" spans="1:5" ht="112.5" x14ac:dyDescent="0.25">
      <c r="A4" s="206" t="s">
        <v>415</v>
      </c>
      <c r="B4" s="207">
        <v>44711</v>
      </c>
      <c r="C4" s="207" t="s">
        <v>416</v>
      </c>
      <c r="D4" s="208"/>
      <c r="E4" s="209" t="s">
        <v>417</v>
      </c>
    </row>
    <row r="5" spans="1:5" ht="75" x14ac:dyDescent="0.25">
      <c r="A5" s="210" t="s">
        <v>418</v>
      </c>
      <c r="B5" s="207">
        <v>44485</v>
      </c>
      <c r="C5" s="207" t="s">
        <v>419</v>
      </c>
      <c r="D5" s="208"/>
      <c r="E5" s="209" t="s">
        <v>420</v>
      </c>
    </row>
    <row r="6" spans="1:5" ht="18.75" x14ac:dyDescent="0.25">
      <c r="A6" s="106" t="s">
        <v>114</v>
      </c>
      <c r="B6" s="117"/>
      <c r="C6" s="106"/>
      <c r="D6" s="106"/>
      <c r="E6" s="107"/>
    </row>
    <row r="7" spans="1:5" ht="131.25" x14ac:dyDescent="0.25">
      <c r="A7" s="210" t="s">
        <v>421</v>
      </c>
      <c r="B7" s="207">
        <v>44681</v>
      </c>
      <c r="C7" s="210" t="s">
        <v>422</v>
      </c>
      <c r="D7" s="211"/>
      <c r="E7" s="210" t="s">
        <v>417</v>
      </c>
    </row>
    <row r="8" spans="1:5" ht="75" x14ac:dyDescent="0.25">
      <c r="A8" s="210" t="s">
        <v>424</v>
      </c>
      <c r="B8" s="207">
        <v>44709</v>
      </c>
      <c r="C8" s="210" t="s">
        <v>425</v>
      </c>
      <c r="D8" s="211"/>
      <c r="E8" s="212" t="s">
        <v>417</v>
      </c>
    </row>
    <row r="9" spans="1:5" ht="18.75" x14ac:dyDescent="0.25">
      <c r="A9" s="182" t="s">
        <v>218</v>
      </c>
      <c r="B9" s="213"/>
      <c r="C9" s="182"/>
      <c r="D9" s="182"/>
      <c r="E9" s="182"/>
    </row>
    <row r="10" spans="1:5" ht="56.25" x14ac:dyDescent="0.25">
      <c r="A10" s="210" t="s">
        <v>426</v>
      </c>
      <c r="B10" s="207">
        <v>44619</v>
      </c>
      <c r="C10" s="210" t="s">
        <v>427</v>
      </c>
      <c r="D10" s="214"/>
      <c r="E10" s="215" t="s">
        <v>423</v>
      </c>
    </row>
    <row r="11" spans="1:5" ht="112.5" x14ac:dyDescent="0.25">
      <c r="A11" s="210" t="s">
        <v>428</v>
      </c>
      <c r="B11" s="207">
        <v>44626</v>
      </c>
      <c r="C11" s="210" t="s">
        <v>429</v>
      </c>
      <c r="D11" s="210"/>
      <c r="E11" s="210" t="s">
        <v>423</v>
      </c>
    </row>
    <row r="12" spans="1:5" ht="75" x14ac:dyDescent="0.25">
      <c r="A12" s="210" t="s">
        <v>430</v>
      </c>
      <c r="B12" s="207">
        <v>44702</v>
      </c>
      <c r="C12" s="210" t="s">
        <v>431</v>
      </c>
      <c r="D12" s="216" t="s">
        <v>432</v>
      </c>
      <c r="E12" s="210" t="s">
        <v>433</v>
      </c>
    </row>
    <row r="13" spans="1:5" ht="18.75" x14ac:dyDescent="0.25">
      <c r="A13" s="106" t="s">
        <v>216</v>
      </c>
      <c r="B13" s="117"/>
      <c r="C13" s="106"/>
      <c r="D13" s="106"/>
      <c r="E13" s="107"/>
    </row>
    <row r="14" spans="1:5" ht="96.75" customHeight="1" x14ac:dyDescent="0.3">
      <c r="A14" s="210" t="s">
        <v>434</v>
      </c>
      <c r="B14" s="217">
        <v>44659</v>
      </c>
      <c r="C14" s="210" t="s">
        <v>435</v>
      </c>
      <c r="D14" s="218"/>
      <c r="E14" s="219" t="s">
        <v>603</v>
      </c>
    </row>
    <row r="15" spans="1:5" ht="63" customHeight="1" x14ac:dyDescent="0.25">
      <c r="A15" s="210" t="s">
        <v>436</v>
      </c>
      <c r="B15" s="207">
        <v>44623</v>
      </c>
      <c r="C15" s="210" t="s">
        <v>437</v>
      </c>
      <c r="D15" s="211"/>
      <c r="E15" s="210" t="s">
        <v>417</v>
      </c>
    </row>
    <row r="16" spans="1:5" ht="112.5" x14ac:dyDescent="0.25">
      <c r="A16" s="210" t="s">
        <v>438</v>
      </c>
      <c r="B16" s="207">
        <v>44667</v>
      </c>
      <c r="C16" s="210" t="s">
        <v>439</v>
      </c>
      <c r="D16" s="216" t="s">
        <v>440</v>
      </c>
      <c r="E16" s="210" t="s">
        <v>441</v>
      </c>
    </row>
    <row r="17" spans="1:5" ht="93.75" x14ac:dyDescent="0.25">
      <c r="A17" s="210" t="s">
        <v>442</v>
      </c>
      <c r="B17" s="207" t="s">
        <v>443</v>
      </c>
      <c r="C17" s="210" t="s">
        <v>444</v>
      </c>
      <c r="D17" s="211" t="s">
        <v>445</v>
      </c>
      <c r="E17" s="219" t="s">
        <v>446</v>
      </c>
    </row>
    <row r="18" spans="1:5" ht="112.5" x14ac:dyDescent="0.25">
      <c r="A18" s="210" t="s">
        <v>447</v>
      </c>
      <c r="B18" s="207">
        <v>44696</v>
      </c>
      <c r="C18" s="210" t="s">
        <v>448</v>
      </c>
      <c r="D18" s="216" t="s">
        <v>449</v>
      </c>
      <c r="E18" s="210" t="s">
        <v>441</v>
      </c>
    </row>
    <row r="19" spans="1:5" ht="98.25" customHeight="1" x14ac:dyDescent="0.25">
      <c r="A19" s="212" t="s">
        <v>450</v>
      </c>
      <c r="B19" s="220" t="s">
        <v>451</v>
      </c>
      <c r="C19" s="221" t="s">
        <v>452</v>
      </c>
      <c r="D19" s="222" t="s">
        <v>453</v>
      </c>
      <c r="E19" s="221" t="s">
        <v>454</v>
      </c>
    </row>
    <row r="20" spans="1:5" ht="72" customHeight="1" x14ac:dyDescent="0.25">
      <c r="A20" s="210" t="s">
        <v>455</v>
      </c>
      <c r="B20" s="207" t="s">
        <v>456</v>
      </c>
      <c r="C20" s="223" t="s">
        <v>457</v>
      </c>
      <c r="D20" s="210"/>
      <c r="E20" s="210" t="s">
        <v>417</v>
      </c>
    </row>
    <row r="21" spans="1:5" ht="112.5" x14ac:dyDescent="0.25">
      <c r="A21" s="210" t="s">
        <v>458</v>
      </c>
      <c r="B21" s="207">
        <v>44723</v>
      </c>
      <c r="C21" s="223" t="s">
        <v>459</v>
      </c>
      <c r="D21" s="216" t="s">
        <v>460</v>
      </c>
      <c r="E21" s="210" t="s">
        <v>461</v>
      </c>
    </row>
    <row r="22" spans="1:5" ht="75" x14ac:dyDescent="0.25">
      <c r="A22" s="210" t="s">
        <v>462</v>
      </c>
      <c r="B22" s="207" t="s">
        <v>463</v>
      </c>
      <c r="C22" s="223" t="s">
        <v>464</v>
      </c>
      <c r="D22" s="216" t="s">
        <v>465</v>
      </c>
      <c r="E22" s="210" t="s">
        <v>466</v>
      </c>
    </row>
    <row r="23" spans="1:5" ht="74.25" customHeight="1" x14ac:dyDescent="0.25">
      <c r="A23" s="210" t="s">
        <v>467</v>
      </c>
      <c r="B23" s="207">
        <v>44841</v>
      </c>
      <c r="C23" s="223" t="s">
        <v>468</v>
      </c>
      <c r="D23" s="211"/>
      <c r="E23" s="210" t="s">
        <v>417</v>
      </c>
    </row>
    <row r="24" spans="1:5" ht="75" x14ac:dyDescent="0.25">
      <c r="A24" s="210" t="s">
        <v>469</v>
      </c>
      <c r="B24" s="207">
        <v>44849</v>
      </c>
      <c r="C24" s="223" t="s">
        <v>470</v>
      </c>
      <c r="D24" s="222"/>
      <c r="E24" s="212" t="s">
        <v>417</v>
      </c>
    </row>
    <row r="25" spans="1:5" ht="75" x14ac:dyDescent="0.25">
      <c r="A25" s="210" t="s">
        <v>471</v>
      </c>
      <c r="B25" s="224">
        <v>44850</v>
      </c>
      <c r="C25" s="210" t="s">
        <v>472</v>
      </c>
      <c r="D25" s="211" t="s">
        <v>473</v>
      </c>
      <c r="E25" s="210" t="s">
        <v>604</v>
      </c>
    </row>
    <row r="26" spans="1:5" ht="75" x14ac:dyDescent="0.25">
      <c r="A26" s="210" t="s">
        <v>467</v>
      </c>
      <c r="B26" s="224">
        <v>44850</v>
      </c>
      <c r="C26" s="210" t="s">
        <v>474</v>
      </c>
      <c r="D26" s="211"/>
      <c r="E26" s="210" t="s">
        <v>417</v>
      </c>
    </row>
    <row r="27" spans="1:5" ht="68.25" customHeight="1" x14ac:dyDescent="0.25">
      <c r="A27" s="210" t="s">
        <v>475</v>
      </c>
      <c r="B27" s="207">
        <v>44856</v>
      </c>
      <c r="C27" s="210" t="s">
        <v>468</v>
      </c>
      <c r="D27" s="211" t="s">
        <v>476</v>
      </c>
      <c r="E27" s="210" t="s">
        <v>477</v>
      </c>
    </row>
    <row r="28" spans="1:5" ht="68.25" customHeight="1" x14ac:dyDescent="0.25">
      <c r="A28" s="210" t="s">
        <v>648</v>
      </c>
      <c r="B28" s="207" t="s">
        <v>645</v>
      </c>
      <c r="C28" s="210" t="s">
        <v>646</v>
      </c>
      <c r="D28" s="211" t="s">
        <v>647</v>
      </c>
      <c r="E28" s="212" t="s">
        <v>618</v>
      </c>
    </row>
    <row r="29" spans="1:5" ht="131.25" x14ac:dyDescent="0.25">
      <c r="A29" s="210" t="s">
        <v>478</v>
      </c>
      <c r="B29" s="207">
        <v>44498</v>
      </c>
      <c r="C29" s="210" t="s">
        <v>468</v>
      </c>
      <c r="D29" s="211"/>
      <c r="E29" s="210" t="s">
        <v>479</v>
      </c>
    </row>
    <row r="30" spans="1:5" ht="19.5" customHeight="1" x14ac:dyDescent="0.25">
      <c r="A30" s="106" t="s">
        <v>217</v>
      </c>
      <c r="B30" s="117"/>
      <c r="C30" s="106"/>
      <c r="D30" s="106"/>
      <c r="E30" s="107"/>
    </row>
    <row r="31" spans="1:5" ht="168.75" x14ac:dyDescent="0.25">
      <c r="A31" s="225" t="s">
        <v>480</v>
      </c>
      <c r="B31" s="207">
        <v>44615</v>
      </c>
      <c r="C31" s="210" t="s">
        <v>481</v>
      </c>
      <c r="D31" s="211" t="s">
        <v>482</v>
      </c>
      <c r="E31" s="210" t="s">
        <v>483</v>
      </c>
    </row>
    <row r="32" spans="1:5" ht="56.25" x14ac:dyDescent="0.25">
      <c r="A32" s="225" t="s">
        <v>484</v>
      </c>
      <c r="B32" s="207" t="s">
        <v>485</v>
      </c>
      <c r="C32" s="212" t="s">
        <v>486</v>
      </c>
      <c r="D32" s="211"/>
      <c r="E32" s="210" t="s">
        <v>417</v>
      </c>
    </row>
    <row r="33" spans="1:5" ht="67.5" customHeight="1" x14ac:dyDescent="0.25">
      <c r="A33" s="225" t="s">
        <v>487</v>
      </c>
      <c r="B33" s="207">
        <v>44646</v>
      </c>
      <c r="C33" s="212" t="s">
        <v>488</v>
      </c>
      <c r="D33" s="211" t="s">
        <v>489</v>
      </c>
      <c r="E33" s="210" t="s">
        <v>490</v>
      </c>
    </row>
    <row r="34" spans="1:5" ht="131.25" x14ac:dyDescent="0.25">
      <c r="A34" s="226" t="s">
        <v>491</v>
      </c>
      <c r="B34" s="227" t="s">
        <v>492</v>
      </c>
      <c r="C34" s="212" t="s">
        <v>493</v>
      </c>
      <c r="D34" s="228" t="s">
        <v>494</v>
      </c>
      <c r="E34" s="210" t="s">
        <v>495</v>
      </c>
    </row>
    <row r="35" spans="1:5" ht="93.75" x14ac:dyDescent="0.25">
      <c r="A35" s="210" t="s">
        <v>496</v>
      </c>
      <c r="B35" s="207" t="s">
        <v>497</v>
      </c>
      <c r="C35" s="210" t="s">
        <v>498</v>
      </c>
      <c r="D35" s="211" t="s">
        <v>499</v>
      </c>
      <c r="E35" s="210" t="s">
        <v>500</v>
      </c>
    </row>
    <row r="36" spans="1:5" ht="131.25" x14ac:dyDescent="0.25">
      <c r="A36" s="210" t="s">
        <v>501</v>
      </c>
      <c r="B36" s="207" t="s">
        <v>502</v>
      </c>
      <c r="C36" s="210" t="s">
        <v>503</v>
      </c>
      <c r="D36" s="211" t="s">
        <v>504</v>
      </c>
      <c r="E36" s="210" t="s">
        <v>505</v>
      </c>
    </row>
    <row r="37" spans="1:5" ht="75" x14ac:dyDescent="0.25">
      <c r="A37" s="229" t="s">
        <v>506</v>
      </c>
      <c r="B37" s="220" t="s">
        <v>507</v>
      </c>
      <c r="C37" s="212" t="s">
        <v>508</v>
      </c>
      <c r="D37" s="221"/>
      <c r="E37" s="210" t="s">
        <v>423</v>
      </c>
    </row>
    <row r="38" spans="1:5" ht="56.25" x14ac:dyDescent="0.25">
      <c r="A38" s="210" t="s">
        <v>621</v>
      </c>
      <c r="B38" s="207" t="s">
        <v>622</v>
      </c>
      <c r="C38" s="210" t="s">
        <v>623</v>
      </c>
      <c r="D38" s="211" t="s">
        <v>626</v>
      </c>
      <c r="E38" s="210" t="s">
        <v>417</v>
      </c>
    </row>
    <row r="39" spans="1:5" ht="94.5" customHeight="1" x14ac:dyDescent="0.25">
      <c r="A39" s="210" t="s">
        <v>620</v>
      </c>
      <c r="B39" s="207" t="s">
        <v>622</v>
      </c>
      <c r="C39" s="210" t="s">
        <v>623</v>
      </c>
      <c r="D39" s="211" t="s">
        <v>626</v>
      </c>
      <c r="E39" s="210" t="s">
        <v>624</v>
      </c>
    </row>
    <row r="40" spans="1:5" ht="18.75" customHeight="1" x14ac:dyDescent="0.25">
      <c r="A40" s="106" t="s">
        <v>214</v>
      </c>
      <c r="B40" s="117"/>
      <c r="C40" s="106"/>
      <c r="D40" s="106"/>
      <c r="E40" s="107"/>
    </row>
    <row r="41" spans="1:5" ht="76.5" customHeight="1" x14ac:dyDescent="0.25">
      <c r="A41" s="210" t="s">
        <v>509</v>
      </c>
      <c r="B41" s="207" t="s">
        <v>510</v>
      </c>
      <c r="C41" s="210" t="s">
        <v>511</v>
      </c>
      <c r="D41" s="216" t="s">
        <v>512</v>
      </c>
      <c r="E41" s="210" t="s">
        <v>605</v>
      </c>
    </row>
    <row r="42" spans="1:5" ht="63" customHeight="1" x14ac:dyDescent="0.25">
      <c r="A42" s="210" t="s">
        <v>513</v>
      </c>
      <c r="B42" s="207">
        <v>44592</v>
      </c>
      <c r="C42" s="210" t="s">
        <v>514</v>
      </c>
      <c r="D42" s="211"/>
      <c r="E42" s="210" t="s">
        <v>515</v>
      </c>
    </row>
    <row r="43" spans="1:5" ht="28.5" customHeight="1" x14ac:dyDescent="0.25">
      <c r="A43" s="106" t="s">
        <v>219</v>
      </c>
      <c r="B43" s="117"/>
      <c r="C43" s="106"/>
      <c r="D43" s="106"/>
      <c r="E43" s="107"/>
    </row>
    <row r="44" spans="1:5" ht="73.5" customHeight="1" x14ac:dyDescent="0.25">
      <c r="A44" s="210" t="s">
        <v>516</v>
      </c>
      <c r="B44" s="207">
        <v>44604</v>
      </c>
      <c r="C44" s="210" t="s">
        <v>517</v>
      </c>
      <c r="D44" s="210"/>
      <c r="E44" s="210" t="s">
        <v>518</v>
      </c>
    </row>
    <row r="45" spans="1:5" ht="75" x14ac:dyDescent="0.25">
      <c r="A45" s="210" t="s">
        <v>519</v>
      </c>
      <c r="B45" s="207">
        <v>44611</v>
      </c>
      <c r="C45" s="210" t="s">
        <v>520</v>
      </c>
      <c r="D45" s="216" t="s">
        <v>521</v>
      </c>
      <c r="E45" s="210" t="s">
        <v>522</v>
      </c>
    </row>
    <row r="46" spans="1:5" ht="57" customHeight="1" x14ac:dyDescent="0.25">
      <c r="A46" s="210" t="s">
        <v>523</v>
      </c>
      <c r="B46" s="207" t="s">
        <v>524</v>
      </c>
      <c r="C46" s="210" t="s">
        <v>525</v>
      </c>
      <c r="D46" s="210"/>
      <c r="E46" s="210" t="s">
        <v>526</v>
      </c>
    </row>
    <row r="47" spans="1:5" ht="93.75" x14ac:dyDescent="0.25">
      <c r="A47" s="210" t="s">
        <v>527</v>
      </c>
      <c r="B47" s="207" t="s">
        <v>528</v>
      </c>
      <c r="C47" s="210" t="s">
        <v>529</v>
      </c>
      <c r="D47" s="230"/>
      <c r="E47" s="212" t="s">
        <v>530</v>
      </c>
    </row>
    <row r="48" spans="1:5" ht="72" customHeight="1" x14ac:dyDescent="0.25">
      <c r="A48" s="210" t="s">
        <v>531</v>
      </c>
      <c r="B48" s="207" t="s">
        <v>532</v>
      </c>
      <c r="C48" s="210" t="s">
        <v>533</v>
      </c>
      <c r="D48" s="211"/>
      <c r="E48" s="210" t="s">
        <v>417</v>
      </c>
    </row>
    <row r="49" spans="1:5" ht="56.25" customHeight="1" x14ac:dyDescent="0.25">
      <c r="A49" s="210" t="s">
        <v>534</v>
      </c>
      <c r="B49" s="207" t="s">
        <v>535</v>
      </c>
      <c r="C49" s="210" t="s">
        <v>536</v>
      </c>
      <c r="D49" s="211"/>
      <c r="E49" s="210" t="s">
        <v>537</v>
      </c>
    </row>
    <row r="50" spans="1:5" ht="75" x14ac:dyDescent="0.25">
      <c r="A50" s="210" t="s">
        <v>538</v>
      </c>
      <c r="B50" s="207" t="s">
        <v>539</v>
      </c>
      <c r="C50" s="210" t="s">
        <v>520</v>
      </c>
      <c r="D50" s="211" t="s">
        <v>540</v>
      </c>
      <c r="E50" s="210" t="s">
        <v>541</v>
      </c>
    </row>
    <row r="51" spans="1:5" ht="75" x14ac:dyDescent="0.25">
      <c r="A51" s="210" t="s">
        <v>644</v>
      </c>
      <c r="B51" s="207" t="s">
        <v>640</v>
      </c>
      <c r="C51" s="210" t="s">
        <v>643</v>
      </c>
      <c r="D51" s="211" t="s">
        <v>642</v>
      </c>
      <c r="E51" s="210" t="s">
        <v>641</v>
      </c>
    </row>
    <row r="52" spans="1:5" ht="78" customHeight="1" x14ac:dyDescent="0.25">
      <c r="A52" s="210" t="s">
        <v>542</v>
      </c>
      <c r="B52" s="207" t="s">
        <v>497</v>
      </c>
      <c r="C52" s="210" t="s">
        <v>543</v>
      </c>
      <c r="D52" s="211" t="s">
        <v>544</v>
      </c>
      <c r="E52" s="210" t="s">
        <v>441</v>
      </c>
    </row>
    <row r="53" spans="1:5" ht="70.5" customHeight="1" x14ac:dyDescent="0.25">
      <c r="A53" s="210" t="s">
        <v>545</v>
      </c>
      <c r="B53" s="207" t="s">
        <v>546</v>
      </c>
      <c r="C53" s="210" t="s">
        <v>547</v>
      </c>
      <c r="D53" s="216" t="s">
        <v>548</v>
      </c>
      <c r="E53" s="210" t="s">
        <v>441</v>
      </c>
    </row>
    <row r="54" spans="1:5" ht="51.75" customHeight="1" x14ac:dyDescent="0.25">
      <c r="A54" s="210" t="s">
        <v>549</v>
      </c>
      <c r="B54" s="207" t="s">
        <v>550</v>
      </c>
      <c r="C54" s="210" t="s">
        <v>551</v>
      </c>
      <c r="D54" s="211"/>
      <c r="E54" s="210" t="s">
        <v>417</v>
      </c>
    </row>
    <row r="55" spans="1:5" ht="70.5" customHeight="1" x14ac:dyDescent="0.25">
      <c r="A55" s="210" t="s">
        <v>552</v>
      </c>
      <c r="B55" s="207" t="s">
        <v>553</v>
      </c>
      <c r="C55" s="210" t="s">
        <v>554</v>
      </c>
      <c r="D55" s="211" t="s">
        <v>555</v>
      </c>
      <c r="E55" s="210" t="s">
        <v>441</v>
      </c>
    </row>
    <row r="56" spans="1:5" ht="78" customHeight="1" x14ac:dyDescent="0.25">
      <c r="A56" s="210" t="s">
        <v>556</v>
      </c>
      <c r="B56" s="207" t="s">
        <v>557</v>
      </c>
      <c r="C56" s="210" t="s">
        <v>558</v>
      </c>
      <c r="D56" s="211"/>
      <c r="E56" s="210" t="s">
        <v>417</v>
      </c>
    </row>
    <row r="57" spans="1:5" ht="78" customHeight="1" x14ac:dyDescent="0.25">
      <c r="A57" s="210" t="s">
        <v>559</v>
      </c>
      <c r="B57" s="207">
        <v>44857</v>
      </c>
      <c r="C57" s="210" t="s">
        <v>520</v>
      </c>
      <c r="D57" s="216" t="s">
        <v>560</v>
      </c>
      <c r="E57" s="210" t="s">
        <v>441</v>
      </c>
    </row>
    <row r="58" spans="1:5" ht="60.75" customHeight="1" x14ac:dyDescent="0.25">
      <c r="A58" s="210" t="s">
        <v>635</v>
      </c>
      <c r="B58" s="207" t="s">
        <v>636</v>
      </c>
      <c r="C58" s="210" t="s">
        <v>637</v>
      </c>
      <c r="D58" s="211" t="s">
        <v>638</v>
      </c>
      <c r="E58" s="210" t="s">
        <v>639</v>
      </c>
    </row>
    <row r="59" spans="1:5" ht="51.95" customHeight="1" x14ac:dyDescent="0.25">
      <c r="A59" s="210" t="s">
        <v>625</v>
      </c>
      <c r="B59" s="207" t="s">
        <v>627</v>
      </c>
      <c r="C59" s="210" t="s">
        <v>568</v>
      </c>
      <c r="D59" s="211" t="s">
        <v>628</v>
      </c>
      <c r="E59" s="210" t="s">
        <v>518</v>
      </c>
    </row>
    <row r="60" spans="1:5" ht="76.5" customHeight="1" x14ac:dyDescent="0.25">
      <c r="A60" s="106" t="s">
        <v>215</v>
      </c>
      <c r="B60" s="117"/>
      <c r="C60" s="106"/>
      <c r="D60" s="106"/>
      <c r="E60" s="107"/>
    </row>
    <row r="61" spans="1:5" ht="58.5" customHeight="1" x14ac:dyDescent="0.25">
      <c r="A61" s="61" t="s">
        <v>561</v>
      </c>
      <c r="B61" s="231" t="s">
        <v>562</v>
      </c>
      <c r="C61" s="61" t="s">
        <v>563</v>
      </c>
      <c r="D61" s="216" t="s">
        <v>564</v>
      </c>
      <c r="E61" s="61" t="s">
        <v>565</v>
      </c>
    </row>
    <row r="62" spans="1:5" ht="56.25" x14ac:dyDescent="0.25">
      <c r="A62" s="61" t="s">
        <v>566</v>
      </c>
      <c r="B62" s="231" t="s">
        <v>567</v>
      </c>
      <c r="C62" s="61" t="s">
        <v>568</v>
      </c>
      <c r="D62" s="211"/>
      <c r="E62" s="210" t="s">
        <v>569</v>
      </c>
    </row>
    <row r="63" spans="1:5" ht="75" x14ac:dyDescent="0.25">
      <c r="A63" s="61" t="s">
        <v>570</v>
      </c>
      <c r="B63" s="231" t="s">
        <v>571</v>
      </c>
      <c r="C63" s="61" t="s">
        <v>568</v>
      </c>
      <c r="D63" s="211" t="s">
        <v>572</v>
      </c>
      <c r="E63" s="210" t="s">
        <v>573</v>
      </c>
    </row>
    <row r="64" spans="1:5" ht="75" x14ac:dyDescent="0.25">
      <c r="A64" s="61" t="s">
        <v>574</v>
      </c>
      <c r="B64" s="231" t="s">
        <v>575</v>
      </c>
      <c r="C64" s="61" t="s">
        <v>576</v>
      </c>
      <c r="D64" s="216"/>
      <c r="E64" s="210" t="s">
        <v>577</v>
      </c>
    </row>
    <row r="65" spans="1:5" ht="112.5" x14ac:dyDescent="0.25">
      <c r="A65" s="210" t="s">
        <v>578</v>
      </c>
      <c r="B65" s="210" t="s">
        <v>579</v>
      </c>
      <c r="C65" s="210" t="s">
        <v>580</v>
      </c>
      <c r="D65" s="216" t="s">
        <v>581</v>
      </c>
      <c r="E65" s="210" t="s">
        <v>582</v>
      </c>
    </row>
    <row r="66" spans="1:5" ht="66" customHeight="1" x14ac:dyDescent="0.25">
      <c r="A66" s="212" t="s">
        <v>583</v>
      </c>
      <c r="B66" s="227">
        <v>44695</v>
      </c>
      <c r="C66" s="212" t="s">
        <v>584</v>
      </c>
      <c r="D66" s="232" t="s">
        <v>585</v>
      </c>
      <c r="E66" s="233" t="s">
        <v>586</v>
      </c>
    </row>
    <row r="67" spans="1:5" ht="96.95" customHeight="1" x14ac:dyDescent="0.25">
      <c r="A67" s="210" t="s">
        <v>587</v>
      </c>
      <c r="B67" s="207" t="s">
        <v>588</v>
      </c>
      <c r="C67" s="210" t="s">
        <v>568</v>
      </c>
      <c r="D67" s="211"/>
      <c r="E67" s="210" t="s">
        <v>417</v>
      </c>
    </row>
    <row r="68" spans="1:5" ht="80.45" customHeight="1" x14ac:dyDescent="0.25">
      <c r="A68" s="61" t="s">
        <v>615</v>
      </c>
      <c r="B68" s="231" t="s">
        <v>616</v>
      </c>
      <c r="C68" s="61" t="s">
        <v>619</v>
      </c>
      <c r="D68" s="61" t="s">
        <v>617</v>
      </c>
      <c r="E68" s="61" t="s">
        <v>618</v>
      </c>
    </row>
  </sheetData>
  <sheetProtection sort="0" autoFilter="0" pivotTables="0"/>
  <mergeCells count="1">
    <mergeCell ref="A1:E1"/>
  </mergeCells>
  <hyperlinks>
    <hyperlink ref="D18" r:id="rId1" xr:uid="{00000000-0004-0000-0B00-000000000000}"/>
    <hyperlink ref="D21" r:id="rId2" xr:uid="{00000000-0004-0000-0B00-000001000000}"/>
    <hyperlink ref="D45" r:id="rId3" xr:uid="{00000000-0004-0000-0B00-000002000000}"/>
    <hyperlink ref="D57" r:id="rId4" xr:uid="{00000000-0004-0000-0B00-000003000000}"/>
    <hyperlink ref="D61" r:id="rId5" xr:uid="{00000000-0004-0000-0B00-000004000000}"/>
    <hyperlink ref="D22" r:id="rId6" xr:uid="{00000000-0004-0000-0B00-000005000000}"/>
    <hyperlink ref="D16" r:id="rId7" xr:uid="{00000000-0004-0000-0B00-000006000000}"/>
    <hyperlink ref="D53" r:id="rId8" xr:uid="{00000000-0004-0000-0B00-000007000000}"/>
  </hyperlinks>
  <pageMargins left="0.7" right="0.7" top="0.75" bottom="0.75" header="0.3" footer="0.3"/>
  <pageSetup paperSize="9" orientation="landscape"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zoomScale="80" zoomScaleNormal="100" zoomScaleSheetLayoutView="80" workbookViewId="0">
      <selection activeCell="D12" sqref="D12"/>
    </sheetView>
  </sheetViews>
  <sheetFormatPr defaultRowHeight="15" x14ac:dyDescent="0.25"/>
  <cols>
    <col min="1" max="1" width="47.42578125" customWidth="1"/>
    <col min="2" max="2" width="46.140625" customWidth="1"/>
    <col min="3" max="3" width="16.140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13" t="s">
        <v>152</v>
      </c>
      <c r="B1" s="313"/>
      <c r="C1" s="313"/>
      <c r="D1" s="138"/>
      <c r="E1" s="138"/>
      <c r="F1" s="138"/>
    </row>
    <row r="2" spans="1:6" ht="18.75" x14ac:dyDescent="0.25">
      <c r="A2" s="258" t="s">
        <v>153</v>
      </c>
      <c r="B2" s="258"/>
      <c r="C2" s="258"/>
      <c r="D2" s="135"/>
      <c r="E2" s="135"/>
      <c r="F2" s="135"/>
    </row>
    <row r="3" spans="1:6" ht="75.75" customHeight="1" x14ac:dyDescent="0.25">
      <c r="A3" s="16" t="s">
        <v>154</v>
      </c>
      <c r="B3" s="36" t="s">
        <v>222</v>
      </c>
      <c r="C3" s="123" t="s">
        <v>253</v>
      </c>
      <c r="D3" s="300" t="s">
        <v>252</v>
      </c>
      <c r="E3" s="301"/>
      <c r="F3" s="16" t="s">
        <v>254</v>
      </c>
    </row>
    <row r="4" spans="1:6" ht="22.5" customHeight="1" x14ac:dyDescent="0.25">
      <c r="A4" s="16"/>
      <c r="B4" s="36"/>
      <c r="C4" s="123"/>
      <c r="D4" s="16" t="s">
        <v>250</v>
      </c>
      <c r="E4" s="16" t="s">
        <v>251</v>
      </c>
      <c r="F4" s="16"/>
    </row>
    <row r="5" spans="1:6" ht="18.75" x14ac:dyDescent="0.3">
      <c r="A5" s="53" t="s">
        <v>155</v>
      </c>
      <c r="B5" s="56"/>
      <c r="C5" s="118"/>
      <c r="D5" s="57"/>
      <c r="E5" s="57"/>
      <c r="F5" s="57"/>
    </row>
    <row r="6" spans="1:6" ht="18.75" x14ac:dyDescent="0.25">
      <c r="A6" s="51" t="s">
        <v>156</v>
      </c>
      <c r="B6" s="41"/>
      <c r="C6" s="90"/>
      <c r="D6" s="99"/>
      <c r="E6" s="99"/>
      <c r="F6" s="99"/>
    </row>
    <row r="7" spans="1:6" ht="37.5" x14ac:dyDescent="0.25">
      <c r="A7" s="19" t="s">
        <v>157</v>
      </c>
      <c r="B7" s="187" t="s">
        <v>284</v>
      </c>
      <c r="C7" s="79"/>
      <c r="D7" s="41"/>
      <c r="E7" s="41"/>
      <c r="F7" s="41"/>
    </row>
    <row r="8" spans="1:6" ht="18.75" x14ac:dyDescent="0.25">
      <c r="A8" s="19" t="s">
        <v>248</v>
      </c>
      <c r="B8" s="187" t="s">
        <v>285</v>
      </c>
      <c r="C8" s="79"/>
      <c r="D8" s="41"/>
      <c r="E8" s="41"/>
      <c r="F8" s="41"/>
    </row>
    <row r="9" spans="1:6" ht="173.25" x14ac:dyDescent="0.25">
      <c r="A9" s="19" t="s">
        <v>249</v>
      </c>
      <c r="B9" s="188" t="s">
        <v>286</v>
      </c>
      <c r="C9" s="141">
        <v>62653</v>
      </c>
      <c r="D9" s="41">
        <v>716</v>
      </c>
      <c r="E9" s="142">
        <v>654700</v>
      </c>
      <c r="F9" s="142">
        <v>19718</v>
      </c>
    </row>
    <row r="10" spans="1:6" ht="18.75" x14ac:dyDescent="0.25">
      <c r="A10" s="51" t="s">
        <v>280</v>
      </c>
      <c r="B10" s="41"/>
      <c r="C10" s="79"/>
      <c r="D10" s="41"/>
      <c r="E10" s="41"/>
      <c r="F10" s="41"/>
    </row>
    <row r="11" spans="1:6" ht="18.75" x14ac:dyDescent="0.25">
      <c r="A11" s="54" t="s">
        <v>279</v>
      </c>
      <c r="B11" s="41"/>
      <c r="C11" s="79"/>
      <c r="D11" s="41"/>
      <c r="E11" s="41"/>
      <c r="F11" s="41"/>
    </row>
    <row r="12" spans="1:6" ht="150" x14ac:dyDescent="0.25">
      <c r="A12" s="58" t="s">
        <v>611</v>
      </c>
      <c r="B12" s="41" t="s">
        <v>629</v>
      </c>
      <c r="C12" s="79">
        <v>3319</v>
      </c>
      <c r="D12" s="41">
        <v>1327</v>
      </c>
      <c r="E12" s="41"/>
      <c r="F12" s="41"/>
    </row>
    <row r="13" spans="1:6" ht="18.75" customHeight="1" x14ac:dyDescent="0.3">
      <c r="A13" s="33" t="s">
        <v>159</v>
      </c>
      <c r="B13" s="55" t="s">
        <v>163</v>
      </c>
      <c r="C13" s="119" t="s">
        <v>162</v>
      </c>
      <c r="D13" s="55"/>
      <c r="E13" s="55"/>
      <c r="F13" s="55"/>
    </row>
    <row r="14" spans="1:6" ht="18.75" x14ac:dyDescent="0.25">
      <c r="A14" s="19" t="s">
        <v>160</v>
      </c>
      <c r="B14" s="41"/>
      <c r="C14" s="79"/>
      <c r="D14" s="41"/>
      <c r="E14" s="41"/>
      <c r="F14" s="41"/>
    </row>
    <row r="15" spans="1:6" ht="18.75" x14ac:dyDescent="0.25">
      <c r="A15" s="19" t="s">
        <v>161</v>
      </c>
      <c r="B15" s="41"/>
      <c r="C15" s="79"/>
      <c r="D15" s="41"/>
      <c r="E15" s="41"/>
      <c r="F15" s="41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00000000-0004-0000-0C00-000000000000}"/>
    <hyperlink ref="B8" r:id="rId2" xr:uid="{00000000-0004-0000-0C00-000001000000}"/>
    <hyperlink ref="B9" r:id="rId3" display="https://vk.com/sodrughestvo54" xr:uid="{00000000-0004-0000-0C00-000002000000}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68.85546875" customWidth="1"/>
    <col min="2" max="2" width="34.85546875" style="3" customWidth="1"/>
  </cols>
  <sheetData>
    <row r="1" spans="1:2" ht="18.75" x14ac:dyDescent="0.25">
      <c r="A1" s="258" t="s">
        <v>164</v>
      </c>
      <c r="B1" s="258"/>
    </row>
    <row r="2" spans="1:2" ht="18.75" x14ac:dyDescent="0.25">
      <c r="A2" s="16" t="s">
        <v>165</v>
      </c>
      <c r="B2" s="16" t="s">
        <v>172</v>
      </c>
    </row>
    <row r="3" spans="1:2" ht="73.5" customHeight="1" x14ac:dyDescent="0.25">
      <c r="A3" s="121" t="s">
        <v>166</v>
      </c>
      <c r="B3" s="124">
        <v>60</v>
      </c>
    </row>
    <row r="4" spans="1:2" ht="101.25" customHeight="1" x14ac:dyDescent="0.25">
      <c r="A4" s="121" t="s">
        <v>167</v>
      </c>
      <c r="B4" s="124">
        <v>140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"/>
  <sheetViews>
    <sheetView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85546875" customWidth="1"/>
  </cols>
  <sheetData>
    <row r="1" spans="1:4" ht="18.75" x14ac:dyDescent="0.25">
      <c r="A1" s="122" t="s">
        <v>168</v>
      </c>
      <c r="B1" s="122"/>
      <c r="C1" s="122"/>
      <c r="D1" s="122"/>
    </row>
    <row r="2" spans="1:4" ht="37.5" customHeight="1" x14ac:dyDescent="0.25">
      <c r="A2" s="16" t="s">
        <v>56</v>
      </c>
      <c r="B2" s="16" t="s">
        <v>169</v>
      </c>
      <c r="C2" s="16" t="s">
        <v>170</v>
      </c>
      <c r="D2" s="16" t="s">
        <v>171</v>
      </c>
    </row>
    <row r="3" spans="1:4" ht="44.25" customHeight="1" x14ac:dyDescent="0.25">
      <c r="A3" s="48">
        <v>1</v>
      </c>
      <c r="B3" s="19" t="s">
        <v>173</v>
      </c>
      <c r="C3" s="59"/>
      <c r="D3" s="10"/>
    </row>
    <row r="4" spans="1:4" ht="59.25" customHeight="1" x14ac:dyDescent="0.25">
      <c r="A4" s="48">
        <v>2</v>
      </c>
      <c r="B4" s="19" t="s">
        <v>174</v>
      </c>
      <c r="C4" s="59" t="s">
        <v>613</v>
      </c>
      <c r="D4" s="10">
        <v>100</v>
      </c>
    </row>
    <row r="5" spans="1:4" ht="49.5" customHeight="1" x14ac:dyDescent="0.25">
      <c r="A5" s="48">
        <v>3</v>
      </c>
      <c r="B5" s="19" t="s">
        <v>175</v>
      </c>
      <c r="C5" s="59"/>
      <c r="D5" s="10"/>
    </row>
    <row r="6" spans="1:4" ht="49.5" customHeight="1" x14ac:dyDescent="0.25">
      <c r="A6" s="48">
        <v>4</v>
      </c>
      <c r="B6" s="19" t="s">
        <v>158</v>
      </c>
      <c r="C6" s="59" t="s">
        <v>614</v>
      </c>
      <c r="D6" s="10">
        <v>30</v>
      </c>
    </row>
    <row r="7" spans="1:4" ht="48.75" customHeight="1" x14ac:dyDescent="0.25">
      <c r="A7" s="48"/>
      <c r="B7" s="52"/>
      <c r="C7" s="59" t="s">
        <v>612</v>
      </c>
      <c r="D7" s="10">
        <v>200</v>
      </c>
    </row>
    <row r="8" spans="1:4" ht="18.75" x14ac:dyDescent="0.3">
      <c r="A8" s="1"/>
      <c r="B8" s="1"/>
      <c r="C8" s="1"/>
      <c r="D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70" zoomScaleNormal="100" zoomScaleSheetLayoutView="70" workbookViewId="0">
      <selection activeCell="E14" sqref="E14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69.42578125" customWidth="1"/>
  </cols>
  <sheetData>
    <row r="1" spans="1:5" ht="18.75" x14ac:dyDescent="0.25">
      <c r="A1" s="313" t="s">
        <v>142</v>
      </c>
      <c r="B1" s="313"/>
      <c r="C1" s="313"/>
      <c r="D1" s="313"/>
      <c r="E1" s="313"/>
    </row>
    <row r="2" spans="1:5" ht="39" customHeight="1" x14ac:dyDescent="0.25">
      <c r="A2" s="16" t="s">
        <v>56</v>
      </c>
      <c r="B2" s="16" t="s">
        <v>143</v>
      </c>
      <c r="C2" s="16" t="s">
        <v>144</v>
      </c>
      <c r="D2" s="16" t="s">
        <v>145</v>
      </c>
      <c r="E2" s="16" t="s">
        <v>146</v>
      </c>
    </row>
    <row r="3" spans="1:5" ht="18.75" x14ac:dyDescent="0.25">
      <c r="A3" s="51">
        <v>1</v>
      </c>
      <c r="B3" s="51" t="s">
        <v>147</v>
      </c>
      <c r="C3" s="12">
        <v>0</v>
      </c>
      <c r="D3" s="12">
        <v>0</v>
      </c>
      <c r="E3" s="52"/>
    </row>
    <row r="4" spans="1:5" ht="18.75" x14ac:dyDescent="0.25">
      <c r="A4" s="19">
        <v>2</v>
      </c>
      <c r="B4" s="51" t="s">
        <v>148</v>
      </c>
      <c r="C4" s="12">
        <v>0</v>
      </c>
      <c r="D4" s="12">
        <v>0</v>
      </c>
      <c r="E4" s="52"/>
    </row>
    <row r="5" spans="1:5" ht="139.5" customHeight="1" x14ac:dyDescent="0.25">
      <c r="A5" s="51">
        <v>3</v>
      </c>
      <c r="B5" s="51" t="s">
        <v>149</v>
      </c>
      <c r="C5" s="12">
        <v>36</v>
      </c>
      <c r="D5" s="12">
        <v>12</v>
      </c>
      <c r="E5" s="52" t="s">
        <v>632</v>
      </c>
    </row>
    <row r="6" spans="1:5" ht="409.5" customHeight="1" x14ac:dyDescent="0.25">
      <c r="A6" s="314">
        <v>4</v>
      </c>
      <c r="B6" s="314" t="s">
        <v>150</v>
      </c>
      <c r="C6" s="320">
        <v>520</v>
      </c>
      <c r="D6" s="318">
        <v>16</v>
      </c>
      <c r="E6" s="316" t="s">
        <v>633</v>
      </c>
    </row>
    <row r="7" spans="1:5" ht="297.75" customHeight="1" x14ac:dyDescent="0.25">
      <c r="A7" s="315"/>
      <c r="B7" s="315"/>
      <c r="C7" s="321"/>
      <c r="D7" s="319"/>
      <c r="E7" s="317"/>
    </row>
    <row r="8" spans="1:5" ht="353.25" customHeight="1" x14ac:dyDescent="0.25">
      <c r="A8" s="19">
        <v>5</v>
      </c>
      <c r="B8" s="51" t="s">
        <v>151</v>
      </c>
      <c r="C8" s="195">
        <v>840</v>
      </c>
      <c r="D8" s="12">
        <v>5</v>
      </c>
      <c r="E8" s="52" t="s">
        <v>634</v>
      </c>
    </row>
  </sheetData>
  <mergeCells count="6">
    <mergeCell ref="A1:E1"/>
    <mergeCell ref="A6:A7"/>
    <mergeCell ref="B6:B7"/>
    <mergeCell ref="E6:E7"/>
    <mergeCell ref="D6:D7"/>
    <mergeCell ref="C6:C7"/>
  </mergeCells>
  <pageMargins left="0.7" right="0.7" top="0.75" bottom="0.75" header="0.3" footer="0.3"/>
  <pageSetup paperSize="9" scale="65" orientation="landscape" r:id="rId1"/>
  <rowBreaks count="1" manualBreakCount="1">
    <brk id="5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topLeftCell="C1" zoomScale="90" zoomScaleNormal="80" zoomScaleSheetLayoutView="90" workbookViewId="0">
      <selection activeCell="K4" sqref="K1:K1048576"/>
    </sheetView>
  </sheetViews>
  <sheetFormatPr defaultColWidth="9.140625" defaultRowHeight="15" x14ac:dyDescent="0.25"/>
  <cols>
    <col min="1" max="1" width="11.42578125" style="26" customWidth="1"/>
    <col min="2" max="2" width="12.5703125" style="26" customWidth="1"/>
    <col min="3" max="3" width="21.140625" style="26" customWidth="1"/>
    <col min="4" max="4" width="13.140625" style="26" customWidth="1"/>
    <col min="5" max="5" width="24" style="26" customWidth="1"/>
    <col min="6" max="6" width="21.5703125" style="26" customWidth="1"/>
    <col min="7" max="7" width="11.140625" style="26" customWidth="1"/>
    <col min="8" max="8" width="12.5703125" style="26" customWidth="1"/>
    <col min="9" max="9" width="11.5703125" style="26" customWidth="1"/>
    <col min="10" max="10" width="11.140625" style="26" bestFit="1" customWidth="1"/>
    <col min="11" max="11" width="23.85546875" style="26" customWidth="1"/>
    <col min="12" max="12" width="22.140625" style="26" customWidth="1"/>
    <col min="13" max="13" width="18.42578125" style="26" customWidth="1"/>
    <col min="14" max="33" width="9.140625" style="26"/>
    <col min="34" max="34" width="12.140625" style="26" bestFit="1" customWidth="1"/>
    <col min="35" max="16384" width="9.140625" style="26"/>
  </cols>
  <sheetData>
    <row r="1" spans="1:13" ht="18.75" customHeight="1" x14ac:dyDescent="0.25">
      <c r="A1" s="258" t="s">
        <v>118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3" ht="19.5" customHeight="1" x14ac:dyDescent="0.3">
      <c r="A2" s="268" t="s">
        <v>41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3" ht="18.75" x14ac:dyDescent="0.3">
      <c r="A3" s="279" t="s">
        <v>17</v>
      </c>
      <c r="B3" s="308" t="s">
        <v>11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3" ht="19.5" customHeight="1" x14ac:dyDescent="0.25">
      <c r="A4" s="279"/>
      <c r="B4" s="279" t="s">
        <v>12</v>
      </c>
      <c r="C4" s="279" t="s">
        <v>18</v>
      </c>
      <c r="D4" s="279" t="s">
        <v>119</v>
      </c>
      <c r="E4" s="279"/>
      <c r="F4" s="279" t="s">
        <v>13</v>
      </c>
      <c r="G4" s="269" t="s">
        <v>225</v>
      </c>
      <c r="H4" s="279" t="s">
        <v>74</v>
      </c>
      <c r="I4" s="279" t="s">
        <v>78</v>
      </c>
      <c r="J4" s="279" t="s">
        <v>14</v>
      </c>
      <c r="K4" s="279" t="s">
        <v>43</v>
      </c>
      <c r="L4" s="279" t="s">
        <v>15</v>
      </c>
    </row>
    <row r="5" spans="1:13" ht="37.5" customHeight="1" x14ac:dyDescent="0.25">
      <c r="A5" s="279"/>
      <c r="B5" s="279"/>
      <c r="C5" s="279"/>
      <c r="D5" s="16" t="s">
        <v>121</v>
      </c>
      <c r="E5" s="16" t="s">
        <v>120</v>
      </c>
      <c r="F5" s="279"/>
      <c r="G5" s="271"/>
      <c r="H5" s="279"/>
      <c r="I5" s="279"/>
      <c r="J5" s="279"/>
      <c r="K5" s="279"/>
      <c r="L5" s="279"/>
    </row>
    <row r="6" spans="1:13" s="62" customFormat="1" ht="36" customHeight="1" x14ac:dyDescent="0.3">
      <c r="A6" s="137">
        <f>SUM(B6:L6)-A10</f>
        <v>165</v>
      </c>
      <c r="B6" s="83">
        <v>1</v>
      </c>
      <c r="C6" s="83">
        <v>3</v>
      </c>
      <c r="D6" s="83">
        <v>11</v>
      </c>
      <c r="E6" s="83">
        <v>1</v>
      </c>
      <c r="F6" s="83">
        <v>4</v>
      </c>
      <c r="G6" s="83">
        <v>4</v>
      </c>
      <c r="H6" s="83">
        <v>18</v>
      </c>
      <c r="I6" s="83">
        <v>1</v>
      </c>
      <c r="J6" s="83">
        <v>55</v>
      </c>
      <c r="K6" s="83">
        <v>56</v>
      </c>
      <c r="L6" s="83">
        <v>35</v>
      </c>
      <c r="M6" s="73"/>
    </row>
    <row r="7" spans="1:13" ht="18.75" customHeight="1" x14ac:dyDescent="0.3">
      <c r="A7" s="322" t="str">
        <f>IF(A6=B6+C6+D6+E6+F6+G6+H6+I6+J6+K6+L6-A10,"ПРАВИЛЬНО"," НЕПРАВИЛЬНО")</f>
        <v>ПРАВИЛЬНО</v>
      </c>
      <c r="B7" s="323"/>
      <c r="C7" s="324" t="s">
        <v>16</v>
      </c>
      <c r="D7" s="324"/>
      <c r="E7" s="324"/>
      <c r="F7" s="324"/>
      <c r="G7" s="324"/>
      <c r="H7" s="324"/>
      <c r="I7" s="324"/>
      <c r="J7" s="324"/>
      <c r="K7" s="324"/>
      <c r="L7" s="325"/>
    </row>
    <row r="8" spans="1:13" ht="36" customHeight="1" x14ac:dyDescent="0.25">
      <c r="A8" s="84">
        <f>SUM(B8:L8)</f>
        <v>100</v>
      </c>
      <c r="B8" s="84">
        <f>100/A6*(B6-B10)</f>
        <v>0.60606060606060608</v>
      </c>
      <c r="C8" s="84">
        <f>100/A6*(C6-C10)</f>
        <v>1.8181818181818183</v>
      </c>
      <c r="D8" s="84">
        <f>100/A6*(D6-D10)</f>
        <v>6.666666666666667</v>
      </c>
      <c r="E8" s="84">
        <f>100/A6*(E6-E10)</f>
        <v>0.60606060606060608</v>
      </c>
      <c r="F8" s="84">
        <f>100/A6*(F6-F10)</f>
        <v>2.4242424242424243</v>
      </c>
      <c r="G8" s="84">
        <f>100/A6*(G6-G10)</f>
        <v>1.8181818181818183</v>
      </c>
      <c r="H8" s="84">
        <f>100/A6*(H6-H10)</f>
        <v>10.90909090909091</v>
      </c>
      <c r="I8" s="84">
        <f>100/A6*(I6-I10)</f>
        <v>0</v>
      </c>
      <c r="J8" s="84">
        <f>100/A6*(J6-J10)</f>
        <v>31.515151515151516</v>
      </c>
      <c r="K8" s="84">
        <f>100/A6*(K6-K10)</f>
        <v>28.484848484848484</v>
      </c>
      <c r="L8" s="84">
        <f>100/A6*(L6-L10)</f>
        <v>15.151515151515152</v>
      </c>
      <c r="M8" s="181"/>
    </row>
    <row r="9" spans="1:13" ht="19.5" customHeight="1" x14ac:dyDescent="0.3">
      <c r="A9" s="308" t="s">
        <v>195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</row>
    <row r="10" spans="1:13" s="46" customFormat="1" ht="36" customHeight="1" x14ac:dyDescent="0.25">
      <c r="A10" s="80">
        <f>SUM(B10:L10)</f>
        <v>24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</v>
      </c>
      <c r="H10" s="10">
        <v>0</v>
      </c>
      <c r="I10" s="10">
        <v>1</v>
      </c>
      <c r="J10" s="10">
        <v>3</v>
      </c>
      <c r="K10" s="10">
        <v>9</v>
      </c>
      <c r="L10" s="10">
        <v>10</v>
      </c>
    </row>
    <row r="11" spans="1:13" ht="19.5" customHeight="1" x14ac:dyDescent="0.25">
      <c r="A11" s="307" t="s">
        <v>189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</row>
    <row r="12" spans="1:13" s="63" customFormat="1" ht="36" customHeight="1" x14ac:dyDescent="0.3">
      <c r="A12" s="24">
        <f>SUM(B12:L12)</f>
        <v>29</v>
      </c>
      <c r="B12" s="120">
        <v>0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1</v>
      </c>
      <c r="I12" s="120">
        <v>0</v>
      </c>
      <c r="J12" s="120">
        <v>18</v>
      </c>
      <c r="K12" s="120">
        <v>6</v>
      </c>
      <c r="L12" s="120">
        <v>4</v>
      </c>
    </row>
    <row r="13" spans="1:13" s="63" customFormat="1" ht="18.75" x14ac:dyDescent="0.3"/>
    <row r="14" spans="1:13" s="63" customFormat="1" ht="18.75" x14ac:dyDescent="0.3"/>
    <row r="15" spans="1:13" s="63" customFormat="1" ht="18.75" x14ac:dyDescent="0.3"/>
    <row r="16" spans="1:13" s="63" customFormat="1" ht="18.75" x14ac:dyDescent="0.3"/>
    <row r="17" s="63" customFormat="1" ht="18.75" x14ac:dyDescent="0.3"/>
    <row r="18" s="63" customFormat="1" ht="18.75" x14ac:dyDescent="0.3"/>
    <row r="19" s="63" customFormat="1" ht="18.75" x14ac:dyDescent="0.3"/>
    <row r="20" s="63" customFormat="1" ht="18.75" x14ac:dyDescent="0.3"/>
    <row r="21" s="63" customFormat="1" ht="18.75" x14ac:dyDescent="0.3"/>
    <row r="22" s="63" customFormat="1" ht="18.75" x14ac:dyDescent="0.3"/>
    <row r="23" s="63" customFormat="1" ht="18.75" x14ac:dyDescent="0.3"/>
    <row r="24" s="63" customFormat="1" ht="18.75" x14ac:dyDescent="0.3"/>
    <row r="25" s="63" customFormat="1" ht="18.75" x14ac:dyDescent="0.3"/>
    <row r="26" s="63" customFormat="1" ht="18.75" x14ac:dyDescent="0.3"/>
    <row r="27" s="63" customFormat="1" ht="18.75" x14ac:dyDescent="0.3"/>
    <row r="28" s="63" customFormat="1" ht="18.75" x14ac:dyDescent="0.3"/>
    <row r="29" s="63" customFormat="1" ht="18.75" x14ac:dyDescent="0.3"/>
    <row r="30" s="63" customFormat="1" ht="18.75" x14ac:dyDescent="0.3"/>
    <row r="31" s="63" customFormat="1" ht="18.75" x14ac:dyDescent="0.3"/>
    <row r="32" s="63" customFormat="1" ht="18.75" x14ac:dyDescent="0.3"/>
    <row r="33" s="63" customFormat="1" ht="18.75" x14ac:dyDescent="0.3"/>
    <row r="34" s="63" customFormat="1" ht="18.75" x14ac:dyDescent="0.3"/>
    <row r="35" s="63" customFormat="1" ht="18.75" x14ac:dyDescent="0.3"/>
    <row r="36" s="63" customFormat="1" ht="18.75" x14ac:dyDescent="0.3"/>
    <row r="37" s="63" customFormat="1" ht="18.75" x14ac:dyDescent="0.3"/>
    <row r="38" s="63" customFormat="1" ht="18.75" x14ac:dyDescent="0.3"/>
    <row r="39" s="63" customFormat="1" ht="18.75" x14ac:dyDescent="0.3"/>
    <row r="40" s="63" customFormat="1" ht="18.75" x14ac:dyDescent="0.3"/>
    <row r="41" s="63" customFormat="1" ht="18.75" x14ac:dyDescent="0.3"/>
    <row r="42" s="63" customFormat="1" ht="18.75" x14ac:dyDescent="0.3"/>
    <row r="43" s="63" customFormat="1" ht="18.75" x14ac:dyDescent="0.3"/>
    <row r="44" s="63" customFormat="1" ht="18.75" x14ac:dyDescent="0.3"/>
    <row r="45" s="63" customFormat="1" ht="18.75" x14ac:dyDescent="0.3"/>
    <row r="46" s="63" customFormat="1" ht="18.75" x14ac:dyDescent="0.3"/>
    <row r="47" s="63" customFormat="1" ht="18.75" x14ac:dyDescent="0.3"/>
    <row r="48" s="63" customFormat="1" ht="18.75" x14ac:dyDescent="0.3"/>
    <row r="49" s="63" customFormat="1" ht="18.75" x14ac:dyDescent="0.3"/>
    <row r="50" s="63" customFormat="1" ht="18.75" x14ac:dyDescent="0.3"/>
    <row r="51" s="63" customFormat="1" ht="18.75" x14ac:dyDescent="0.3"/>
    <row r="52" s="63" customFormat="1" ht="18.75" x14ac:dyDescent="0.3"/>
    <row r="53" s="63" customFormat="1" ht="18.75" x14ac:dyDescent="0.3"/>
    <row r="54" s="64" customFormat="1" x14ac:dyDescent="0.25"/>
    <row r="55" s="64" customFormat="1" x14ac:dyDescent="0.25"/>
    <row r="56" s="64" customFormat="1" x14ac:dyDescent="0.25"/>
    <row r="57" s="64" customFormat="1" x14ac:dyDescent="0.25"/>
    <row r="58" s="64" customFormat="1" x14ac:dyDescent="0.25"/>
    <row r="59" s="64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60.855468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268" t="s">
        <v>42</v>
      </c>
      <c r="B1" s="268"/>
      <c r="C1" s="268"/>
    </row>
    <row r="2" spans="1:4" ht="18.75" customHeight="1" x14ac:dyDescent="0.25">
      <c r="A2" s="16" t="s">
        <v>1</v>
      </c>
      <c r="B2" s="16" t="s">
        <v>2</v>
      </c>
      <c r="C2" s="16" t="s">
        <v>44</v>
      </c>
    </row>
    <row r="3" spans="1:4" ht="18.75" customHeight="1" x14ac:dyDescent="0.25">
      <c r="A3" s="17" t="s">
        <v>182</v>
      </c>
      <c r="B3" s="80">
        <v>82</v>
      </c>
      <c r="C3" s="75">
        <f>SUM(B6:B14)</f>
        <v>82</v>
      </c>
      <c r="D3" s="86">
        <f>SUM(B6:B14)-B4</f>
        <v>77</v>
      </c>
    </row>
    <row r="4" spans="1:4" ht="55.5" customHeight="1" x14ac:dyDescent="0.25">
      <c r="A4" s="77" t="s">
        <v>197</v>
      </c>
      <c r="B4" s="43">
        <v>5</v>
      </c>
      <c r="C4" s="74"/>
      <c r="D4" s="86"/>
    </row>
    <row r="5" spans="1:4" ht="18.75" x14ac:dyDescent="0.25">
      <c r="A5" s="123" t="s">
        <v>0</v>
      </c>
      <c r="B5" s="68"/>
      <c r="C5" s="69"/>
    </row>
    <row r="6" spans="1:4" ht="18.75" x14ac:dyDescent="0.25">
      <c r="A6" s="18" t="s">
        <v>187</v>
      </c>
      <c r="B6" s="10">
        <v>55</v>
      </c>
      <c r="C6" s="20">
        <f>100/B3*B6</f>
        <v>67.073170731707322</v>
      </c>
    </row>
    <row r="7" spans="1:4" ht="18.75" customHeight="1" x14ac:dyDescent="0.25">
      <c r="A7" s="18" t="s">
        <v>19</v>
      </c>
      <c r="B7" s="10">
        <v>0</v>
      </c>
      <c r="C7" s="20">
        <f>100/B3*B7</f>
        <v>0</v>
      </c>
    </row>
    <row r="8" spans="1:4" ht="18.75" customHeight="1" x14ac:dyDescent="0.25">
      <c r="A8" s="18" t="s">
        <v>186</v>
      </c>
      <c r="B8" s="10">
        <v>0</v>
      </c>
      <c r="C8" s="20">
        <f>100/B3*B8</f>
        <v>0</v>
      </c>
    </row>
    <row r="9" spans="1:4" ht="18.75" customHeight="1" x14ac:dyDescent="0.25">
      <c r="A9" s="18" t="s">
        <v>20</v>
      </c>
      <c r="B9" s="10">
        <v>18</v>
      </c>
      <c r="C9" s="20">
        <f>100/B3*B9</f>
        <v>21.95121951219512</v>
      </c>
    </row>
    <row r="10" spans="1:4" ht="18.75" customHeight="1" x14ac:dyDescent="0.25">
      <c r="A10" s="18" t="s">
        <v>21</v>
      </c>
      <c r="B10" s="10">
        <v>1</v>
      </c>
      <c r="C10" s="20">
        <f>100/B3*B10</f>
        <v>1.2195121951219512</v>
      </c>
    </row>
    <row r="11" spans="1:4" ht="18.75" customHeight="1" x14ac:dyDescent="0.25">
      <c r="A11" s="18" t="s">
        <v>22</v>
      </c>
      <c r="B11" s="10">
        <v>4</v>
      </c>
      <c r="C11" s="20">
        <f>100/B3*B11</f>
        <v>4.8780487804878048</v>
      </c>
    </row>
    <row r="12" spans="1:4" ht="18.75" customHeight="1" x14ac:dyDescent="0.25">
      <c r="A12" s="18" t="s">
        <v>23</v>
      </c>
      <c r="B12" s="10">
        <v>0</v>
      </c>
      <c r="C12" s="20">
        <f>100/B3*B12</f>
        <v>0</v>
      </c>
    </row>
    <row r="13" spans="1:4" ht="18.75" customHeight="1" x14ac:dyDescent="0.25">
      <c r="A13" s="18" t="s">
        <v>24</v>
      </c>
      <c r="B13" s="10">
        <v>0</v>
      </c>
      <c r="C13" s="20">
        <f>100/B3*B13</f>
        <v>0</v>
      </c>
    </row>
    <row r="14" spans="1:4" ht="18.75" customHeight="1" x14ac:dyDescent="0.25">
      <c r="A14" s="19" t="s">
        <v>257</v>
      </c>
      <c r="B14" s="10">
        <v>4</v>
      </c>
      <c r="C14" s="20">
        <f>100/B3*B14</f>
        <v>4.8780487804878048</v>
      </c>
    </row>
    <row r="15" spans="1:4" ht="18.75" x14ac:dyDescent="0.25">
      <c r="A15" s="123" t="s">
        <v>25</v>
      </c>
      <c r="B15" s="70">
        <f>SUM(B16,B18,B19,B20)</f>
        <v>77</v>
      </c>
      <c r="C15" s="71" t="str">
        <f>IF(B15=D3,"ПРАВИЛЬНО","НЕПРАВИЛЬНО")</f>
        <v>ПРАВИЛЬНО</v>
      </c>
    </row>
    <row r="16" spans="1:4" ht="18.75" customHeight="1" x14ac:dyDescent="0.25">
      <c r="A16" s="18" t="s">
        <v>243</v>
      </c>
      <c r="B16" s="25">
        <v>53</v>
      </c>
      <c r="C16" s="20">
        <f>100/D3*B16</f>
        <v>68.831168831168824</v>
      </c>
    </row>
    <row r="17" spans="1:3" ht="56.25" customHeight="1" x14ac:dyDescent="0.25">
      <c r="A17" s="22" t="s">
        <v>194</v>
      </c>
      <c r="B17" s="10">
        <v>9</v>
      </c>
      <c r="C17" s="20">
        <f>100/D3*B17</f>
        <v>11.688311688311689</v>
      </c>
    </row>
    <row r="18" spans="1:3" ht="18.75" customHeight="1" x14ac:dyDescent="0.25">
      <c r="A18" s="18" t="s">
        <v>26</v>
      </c>
      <c r="B18" s="10">
        <v>7</v>
      </c>
      <c r="C18" s="20">
        <f>100/D3*B18</f>
        <v>9.0909090909090899</v>
      </c>
    </row>
    <row r="19" spans="1:3" ht="18.75" customHeight="1" x14ac:dyDescent="0.25">
      <c r="A19" s="18" t="s">
        <v>27</v>
      </c>
      <c r="B19" s="10">
        <v>13</v>
      </c>
      <c r="C19" s="20">
        <f>100/D3*B19</f>
        <v>16.883116883116884</v>
      </c>
    </row>
    <row r="20" spans="1:3" ht="18.75" customHeight="1" x14ac:dyDescent="0.25">
      <c r="A20" s="18" t="s">
        <v>28</v>
      </c>
      <c r="B20" s="10">
        <v>4</v>
      </c>
      <c r="C20" s="20">
        <f>100/D3*B20</f>
        <v>5.1948051948051948</v>
      </c>
    </row>
    <row r="21" spans="1:3" ht="18.75" x14ac:dyDescent="0.25">
      <c r="A21" s="123" t="s">
        <v>29</v>
      </c>
      <c r="B21" s="70">
        <f>SUM(B22:B25)</f>
        <v>82</v>
      </c>
      <c r="C21" s="71" t="str">
        <f>IF(B21=B3,"ПРАВИЛЬНО","НЕПРАВИЛЬНО")</f>
        <v>ПРАВИЛЬНО</v>
      </c>
    </row>
    <row r="22" spans="1:3" ht="18.75" customHeight="1" x14ac:dyDescent="0.25">
      <c r="A22" s="21" t="s">
        <v>30</v>
      </c>
      <c r="B22" s="25">
        <v>0</v>
      </c>
      <c r="C22" s="20">
        <f>100/B3*B22</f>
        <v>0</v>
      </c>
    </row>
    <row r="23" spans="1:3" ht="18.75" x14ac:dyDescent="0.25">
      <c r="A23" s="18" t="s">
        <v>31</v>
      </c>
      <c r="B23" s="10">
        <v>25</v>
      </c>
      <c r="C23" s="20">
        <f>100/B3*B23</f>
        <v>30.487804878048781</v>
      </c>
    </row>
    <row r="24" spans="1:3" ht="18.75" x14ac:dyDescent="0.25">
      <c r="A24" s="18" t="s">
        <v>32</v>
      </c>
      <c r="B24" s="10">
        <v>19</v>
      </c>
      <c r="C24" s="20">
        <f>100/B3*B24</f>
        <v>23.170731707317074</v>
      </c>
    </row>
    <row r="25" spans="1:3" ht="18.75" customHeight="1" x14ac:dyDescent="0.25">
      <c r="A25" s="18" t="s">
        <v>33</v>
      </c>
      <c r="B25" s="10">
        <v>38</v>
      </c>
      <c r="C25" s="20">
        <f>100/B3*B25</f>
        <v>46.341463414634148</v>
      </c>
    </row>
    <row r="26" spans="1:3" ht="18.75" x14ac:dyDescent="0.25">
      <c r="A26" s="123" t="s">
        <v>122</v>
      </c>
      <c r="B26" s="70">
        <f>SUM(B27:B30)</f>
        <v>77</v>
      </c>
      <c r="C26" s="71" t="str">
        <f>IF(B26=D3,"ПРАВИЛЬНО","НЕПРАВИЛЬНО")</f>
        <v>ПРАВИЛЬНО</v>
      </c>
    </row>
    <row r="27" spans="1:3" ht="18.75" customHeight="1" x14ac:dyDescent="0.25">
      <c r="A27" s="23" t="s">
        <v>40</v>
      </c>
      <c r="B27" s="10">
        <v>19</v>
      </c>
      <c r="C27" s="20">
        <f>100/D3*B27</f>
        <v>24.675324675324674</v>
      </c>
    </row>
    <row r="28" spans="1:3" ht="18.75" customHeight="1" x14ac:dyDescent="0.25">
      <c r="A28" s="23" t="s">
        <v>34</v>
      </c>
      <c r="B28" s="10">
        <v>14</v>
      </c>
      <c r="C28" s="20">
        <f>100/D3*B28</f>
        <v>18.18181818181818</v>
      </c>
    </row>
    <row r="29" spans="1:3" ht="18.75" customHeight="1" x14ac:dyDescent="0.25">
      <c r="A29" s="23" t="s">
        <v>35</v>
      </c>
      <c r="B29" s="10">
        <v>12</v>
      </c>
      <c r="C29" s="20">
        <f>100/D3*B29</f>
        <v>15.584415584415584</v>
      </c>
    </row>
    <row r="30" spans="1:3" ht="18.75" customHeight="1" x14ac:dyDescent="0.25">
      <c r="A30" s="23" t="s">
        <v>36</v>
      </c>
      <c r="B30" s="10">
        <v>32</v>
      </c>
      <c r="C30" s="20">
        <f>100/D3*B30</f>
        <v>41.558441558441558</v>
      </c>
    </row>
    <row r="31" spans="1:3" ht="18.75" x14ac:dyDescent="0.25">
      <c r="A31" s="72" t="s">
        <v>123</v>
      </c>
      <c r="B31" s="70">
        <f>SUM(B32:B35)</f>
        <v>77</v>
      </c>
      <c r="C31" s="71" t="str">
        <f>IF(B31=D3,"ПРАВИЛЬНО","НЕПРАВИЛЬНО")</f>
        <v>ПРАВИЛЬНО</v>
      </c>
    </row>
    <row r="32" spans="1:3" ht="18.75" customHeight="1" x14ac:dyDescent="0.25">
      <c r="A32" s="18" t="s">
        <v>40</v>
      </c>
      <c r="B32" s="10">
        <v>28</v>
      </c>
      <c r="C32" s="20">
        <f>100/D3*B32</f>
        <v>36.36363636363636</v>
      </c>
    </row>
    <row r="33" spans="1:3" ht="18.75" customHeight="1" x14ac:dyDescent="0.25">
      <c r="A33" s="18" t="s">
        <v>34</v>
      </c>
      <c r="B33" s="10">
        <v>24</v>
      </c>
      <c r="C33" s="20">
        <f>100/D3*B33</f>
        <v>31.168831168831169</v>
      </c>
    </row>
    <row r="34" spans="1:3" ht="18.75" customHeight="1" x14ac:dyDescent="0.25">
      <c r="A34" s="18" t="s">
        <v>35</v>
      </c>
      <c r="B34" s="10">
        <v>13</v>
      </c>
      <c r="C34" s="20">
        <f>100/D3*B34</f>
        <v>16.883116883116884</v>
      </c>
    </row>
    <row r="35" spans="1:3" ht="18.75" customHeight="1" x14ac:dyDescent="0.25">
      <c r="A35" s="18" t="s">
        <v>36</v>
      </c>
      <c r="B35" s="10">
        <v>12</v>
      </c>
      <c r="C35" s="20">
        <f>100/D3*B35</f>
        <v>15.584415584415584</v>
      </c>
    </row>
    <row r="36" spans="1:3" ht="18.75" x14ac:dyDescent="0.25">
      <c r="A36" s="123" t="s">
        <v>37</v>
      </c>
      <c r="B36" s="70">
        <f>SUM(B37:B38)</f>
        <v>77</v>
      </c>
      <c r="C36" s="71" t="str">
        <f>IF(B36=D3,"ПРАВИЛЬНО","НЕПРАВИЛЬНО")</f>
        <v>ПРАВИЛЬНО</v>
      </c>
    </row>
    <row r="37" spans="1:3" ht="18.75" customHeight="1" x14ac:dyDescent="0.25">
      <c r="A37" s="18" t="s">
        <v>38</v>
      </c>
      <c r="B37" s="10">
        <v>52</v>
      </c>
      <c r="C37" s="20">
        <f>100/D3*B37</f>
        <v>67.532467532467535</v>
      </c>
    </row>
    <row r="38" spans="1:3" ht="18.75" customHeight="1" x14ac:dyDescent="0.25">
      <c r="A38" s="18" t="s">
        <v>39</v>
      </c>
      <c r="B38" s="10">
        <v>25</v>
      </c>
      <c r="C38" s="20">
        <f>100/D3*B38</f>
        <v>32.467532467532465</v>
      </c>
    </row>
    <row r="39" spans="1:3" ht="18.75" x14ac:dyDescent="0.3">
      <c r="A39" s="11"/>
      <c r="B39" s="14"/>
      <c r="C39" s="15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5"/>
  <sheetViews>
    <sheetView tabSelected="1" view="pageBreakPreview" zoomScale="80" zoomScaleNormal="100" zoomScaleSheetLayoutView="80" workbookViewId="0">
      <selection activeCell="M13" sqref="M13"/>
    </sheetView>
  </sheetViews>
  <sheetFormatPr defaultRowHeight="15" x14ac:dyDescent="0.25"/>
  <cols>
    <col min="1" max="1" width="35.855468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331" t="s">
        <v>124</v>
      </c>
      <c r="B1" s="331"/>
      <c r="C1" s="331"/>
      <c r="D1" s="331"/>
      <c r="E1" s="331"/>
      <c r="F1" s="331"/>
    </row>
    <row r="2" spans="1:6" ht="102" customHeight="1" x14ac:dyDescent="0.25">
      <c r="A2" s="16" t="s">
        <v>125</v>
      </c>
      <c r="B2" s="16" t="s">
        <v>126</v>
      </c>
      <c r="C2" s="16" t="s">
        <v>255</v>
      </c>
      <c r="D2" s="16" t="s">
        <v>125</v>
      </c>
      <c r="E2" s="16" t="s">
        <v>126</v>
      </c>
      <c r="F2" s="16" t="s">
        <v>256</v>
      </c>
    </row>
    <row r="3" spans="1:6" ht="37.5" x14ac:dyDescent="0.25">
      <c r="A3" s="60" t="s">
        <v>127</v>
      </c>
      <c r="B3" s="24">
        <f>B4+B5+B6+B7+B8+B9+B10+B11+B12+B13+B14+B15+B16+B17+B18+B19+B20+B21+B22+B23+B24</f>
        <v>8</v>
      </c>
      <c r="C3" s="80"/>
      <c r="D3" s="60" t="s">
        <v>128</v>
      </c>
      <c r="E3" s="24">
        <f>E4+E5+E6+E7+E8+E9+E10+E11+E12+E13+E14+E15+E16+E17</f>
        <v>8</v>
      </c>
      <c r="F3" s="80"/>
    </row>
    <row r="4" spans="1:6" ht="187.5" x14ac:dyDescent="0.25">
      <c r="A4" s="140" t="s">
        <v>404</v>
      </c>
      <c r="B4" s="10">
        <v>8</v>
      </c>
      <c r="C4" s="41" t="s">
        <v>411</v>
      </c>
      <c r="D4" s="61" t="s">
        <v>408</v>
      </c>
      <c r="E4" s="10">
        <v>2</v>
      </c>
      <c r="F4" s="41" t="s">
        <v>412</v>
      </c>
    </row>
    <row r="5" spans="1:6" ht="131.25" x14ac:dyDescent="0.25">
      <c r="A5" s="61"/>
      <c r="B5" s="10"/>
      <c r="C5" s="41"/>
      <c r="D5" s="61" t="s">
        <v>409</v>
      </c>
      <c r="E5" s="10">
        <v>2</v>
      </c>
      <c r="F5" s="41" t="s">
        <v>413</v>
      </c>
    </row>
    <row r="6" spans="1:6" ht="131.25" x14ac:dyDescent="0.25">
      <c r="A6" s="61"/>
      <c r="B6" s="10"/>
      <c r="C6" s="41"/>
      <c r="D6" s="61" t="s">
        <v>631</v>
      </c>
      <c r="E6" s="10">
        <v>1</v>
      </c>
      <c r="F6" s="41" t="s">
        <v>410</v>
      </c>
    </row>
    <row r="7" spans="1:6" ht="150" x14ac:dyDescent="0.25">
      <c r="A7" s="61"/>
      <c r="B7" s="10"/>
      <c r="C7" s="41"/>
      <c r="D7" s="61" t="s">
        <v>630</v>
      </c>
      <c r="E7" s="10">
        <v>3</v>
      </c>
      <c r="F7" s="41" t="s">
        <v>414</v>
      </c>
    </row>
    <row r="8" spans="1:6" ht="18.75" x14ac:dyDescent="0.25">
      <c r="A8" s="61"/>
      <c r="B8" s="10"/>
      <c r="C8" s="41"/>
      <c r="D8" s="61"/>
      <c r="E8" s="10"/>
      <c r="F8" s="52"/>
    </row>
    <row r="9" spans="1:6" ht="18.75" x14ac:dyDescent="0.25">
      <c r="A9" s="61"/>
      <c r="B9" s="10"/>
      <c r="C9" s="41"/>
      <c r="D9" s="61"/>
      <c r="E9" s="10"/>
      <c r="F9" s="52"/>
    </row>
    <row r="10" spans="1:6" ht="18.75" x14ac:dyDescent="0.25">
      <c r="A10" s="61"/>
      <c r="B10" s="10"/>
      <c r="C10" s="52"/>
      <c r="D10" s="61"/>
      <c r="E10" s="10"/>
      <c r="F10" s="52"/>
    </row>
    <row r="11" spans="1:6" ht="18.75" x14ac:dyDescent="0.25">
      <c r="A11" s="61"/>
      <c r="B11" s="10"/>
      <c r="C11" s="52"/>
      <c r="D11" s="61"/>
      <c r="E11" s="10"/>
      <c r="F11" s="52"/>
    </row>
    <row r="12" spans="1:6" ht="18.75" x14ac:dyDescent="0.25">
      <c r="A12" s="61"/>
      <c r="B12" s="10"/>
      <c r="C12" s="52"/>
      <c r="D12" s="61"/>
      <c r="E12" s="10"/>
      <c r="F12" s="52"/>
    </row>
    <row r="13" spans="1:6" ht="18.75" x14ac:dyDescent="0.25">
      <c r="A13" s="61"/>
      <c r="B13" s="10"/>
      <c r="C13" s="52"/>
      <c r="D13" s="61"/>
      <c r="E13" s="10"/>
      <c r="F13" s="52"/>
    </row>
    <row r="14" spans="1:6" ht="18.75" x14ac:dyDescent="0.25">
      <c r="A14" s="61"/>
      <c r="B14" s="10"/>
      <c r="C14" s="52"/>
      <c r="D14" s="61"/>
      <c r="E14" s="10"/>
      <c r="F14" s="52"/>
    </row>
    <row r="15" spans="1:6" ht="18.75" x14ac:dyDescent="0.25">
      <c r="A15" s="61"/>
      <c r="B15" s="10"/>
      <c r="C15" s="52"/>
      <c r="D15" s="61"/>
      <c r="E15" s="10"/>
      <c r="F15" s="52"/>
    </row>
    <row r="16" spans="1:6" ht="18.75" x14ac:dyDescent="0.25">
      <c r="A16" s="61"/>
      <c r="B16" s="10"/>
      <c r="C16" s="52"/>
      <c r="D16" s="61"/>
      <c r="E16" s="10"/>
      <c r="F16" s="52"/>
    </row>
    <row r="17" spans="1:6" ht="18.75" x14ac:dyDescent="0.25">
      <c r="A17" s="61"/>
      <c r="B17" s="10"/>
      <c r="C17" s="52"/>
      <c r="D17" s="61"/>
      <c r="E17" s="10"/>
      <c r="F17" s="52"/>
    </row>
    <row r="18" spans="1:6" ht="42" customHeight="1" x14ac:dyDescent="0.25">
      <c r="A18" s="332" t="s">
        <v>271</v>
      </c>
      <c r="B18" s="333"/>
      <c r="C18" s="333"/>
      <c r="D18" s="333"/>
      <c r="E18" s="333"/>
      <c r="F18" s="334"/>
    </row>
    <row r="19" spans="1:6" ht="37.5" customHeight="1" x14ac:dyDescent="0.25">
      <c r="A19" s="335" t="s">
        <v>268</v>
      </c>
      <c r="B19" s="336"/>
      <c r="C19" s="337"/>
      <c r="D19" s="184" t="s">
        <v>269</v>
      </c>
      <c r="E19" s="338" t="s">
        <v>270</v>
      </c>
      <c r="F19" s="339"/>
    </row>
    <row r="20" spans="1:6" ht="18.75" x14ac:dyDescent="0.25">
      <c r="A20" s="326" t="s">
        <v>392</v>
      </c>
      <c r="B20" s="327"/>
      <c r="C20" s="328"/>
      <c r="D20" s="61">
        <v>1</v>
      </c>
      <c r="E20" s="329" t="s">
        <v>393</v>
      </c>
      <c r="F20" s="330"/>
    </row>
    <row r="21" spans="1:6" ht="40.5" customHeight="1" x14ac:dyDescent="0.25">
      <c r="A21" s="326" t="s">
        <v>394</v>
      </c>
      <c r="B21" s="327"/>
      <c r="C21" s="328"/>
      <c r="D21" s="61">
        <v>1</v>
      </c>
      <c r="E21" s="329" t="s">
        <v>395</v>
      </c>
      <c r="F21" s="330"/>
    </row>
    <row r="22" spans="1:6" ht="21.95" customHeight="1" x14ac:dyDescent="0.25">
      <c r="A22" s="326" t="s">
        <v>396</v>
      </c>
      <c r="B22" s="327"/>
      <c r="C22" s="328"/>
      <c r="D22" s="61">
        <v>1</v>
      </c>
      <c r="E22" s="329" t="s">
        <v>397</v>
      </c>
      <c r="F22" s="330"/>
    </row>
    <row r="23" spans="1:6" ht="18.75" x14ac:dyDescent="0.25">
      <c r="A23" s="326" t="s">
        <v>398</v>
      </c>
      <c r="B23" s="327"/>
      <c r="C23" s="328"/>
      <c r="D23" s="61">
        <v>1</v>
      </c>
      <c r="E23" s="329" t="s">
        <v>399</v>
      </c>
      <c r="F23" s="330"/>
    </row>
    <row r="24" spans="1:6" ht="18.75" x14ac:dyDescent="0.25">
      <c r="A24" s="326" t="s">
        <v>400</v>
      </c>
      <c r="B24" s="327"/>
      <c r="C24" s="328"/>
      <c r="D24" s="61">
        <v>9</v>
      </c>
      <c r="E24" s="329" t="s">
        <v>401</v>
      </c>
      <c r="F24" s="340"/>
    </row>
    <row r="25" spans="1:6" ht="18.75" x14ac:dyDescent="0.25">
      <c r="A25" s="326" t="s">
        <v>402</v>
      </c>
      <c r="B25" s="327"/>
      <c r="C25" s="328"/>
      <c r="D25" s="61">
        <v>1</v>
      </c>
      <c r="E25" s="329" t="s">
        <v>403</v>
      </c>
      <c r="F25" s="330"/>
    </row>
  </sheetData>
  <sheetProtection sort="0" autoFilter="0" pivotTables="0"/>
  <mergeCells count="16">
    <mergeCell ref="A25:C25"/>
    <mergeCell ref="E25:F25"/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hyperlinks>
    <hyperlink ref="E20" r:id="rId1" xr:uid="{00000000-0004-0000-1200-000000000000}"/>
    <hyperlink ref="E21" r:id="rId2" xr:uid="{00000000-0004-0000-1200-000001000000}"/>
    <hyperlink ref="E22" r:id="rId3" location="6" xr:uid="{00000000-0004-0000-1200-000002000000}"/>
    <hyperlink ref="E23" r:id="rId4" xr:uid="{00000000-0004-0000-1200-000003000000}"/>
    <hyperlink ref="E25" r:id="rId5" location="7" xr:uid="{00000000-0004-0000-1200-000004000000}"/>
    <hyperlink ref="E24" r:id="rId6" xr:uid="{00000000-0004-0000-1200-000005000000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zoomScale="60" zoomScaleNormal="60" workbookViewId="0">
      <selection activeCell="F12" sqref="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53">
        <v>1</v>
      </c>
      <c r="B3" s="143" t="s">
        <v>233</v>
      </c>
      <c r="C3" s="144"/>
      <c r="D3" s="144"/>
      <c r="E3" s="145"/>
      <c r="F3" s="146" t="s">
        <v>606</v>
      </c>
    </row>
    <row r="4" spans="1:6" ht="56.25" x14ac:dyDescent="0.3">
      <c r="A4" s="154">
        <v>2</v>
      </c>
      <c r="B4" s="97" t="s">
        <v>206</v>
      </c>
      <c r="C4" s="93"/>
      <c r="D4" s="93"/>
      <c r="E4" s="94"/>
      <c r="F4" s="147" t="s">
        <v>282</v>
      </c>
    </row>
    <row r="5" spans="1:6" ht="93.6" customHeight="1" x14ac:dyDescent="0.3">
      <c r="A5" s="155">
        <v>4</v>
      </c>
      <c r="B5" s="98" t="s">
        <v>231</v>
      </c>
      <c r="C5" s="91"/>
      <c r="D5" s="95"/>
      <c r="E5" s="92"/>
      <c r="F5" s="148" t="s">
        <v>597</v>
      </c>
    </row>
    <row r="6" spans="1:6" ht="37.5" customHeight="1" x14ac:dyDescent="0.3">
      <c r="A6" s="155">
        <v>5</v>
      </c>
      <c r="B6" s="96" t="s">
        <v>596</v>
      </c>
      <c r="C6" s="91"/>
      <c r="D6" s="91"/>
      <c r="E6" s="92"/>
      <c r="F6" s="148" t="s">
        <v>283</v>
      </c>
    </row>
    <row r="7" spans="1:6" ht="169.5" customHeight="1" x14ac:dyDescent="0.3">
      <c r="A7" s="155">
        <v>6</v>
      </c>
      <c r="B7" s="98" t="s">
        <v>232</v>
      </c>
      <c r="C7" s="91"/>
      <c r="D7" s="91"/>
      <c r="E7" s="92"/>
      <c r="F7" s="148" t="s">
        <v>590</v>
      </c>
    </row>
    <row r="8" spans="1:6" ht="195" customHeight="1" x14ac:dyDescent="0.3">
      <c r="A8" s="155">
        <v>7</v>
      </c>
      <c r="B8" s="98" t="s">
        <v>227</v>
      </c>
      <c r="C8" s="91"/>
      <c r="D8" s="91"/>
      <c r="E8" s="92"/>
      <c r="F8" s="148" t="s">
        <v>591</v>
      </c>
    </row>
    <row r="9" spans="1:6" ht="167.25" customHeight="1" x14ac:dyDescent="0.3">
      <c r="A9" s="155">
        <v>8</v>
      </c>
      <c r="B9" s="98" t="s">
        <v>228</v>
      </c>
      <c r="C9" s="91"/>
      <c r="D9" s="91"/>
      <c r="E9" s="92"/>
      <c r="F9" s="148" t="s">
        <v>592</v>
      </c>
    </row>
    <row r="10" spans="1:6" ht="187.5" customHeight="1" x14ac:dyDescent="0.3">
      <c r="A10" s="155">
        <v>9</v>
      </c>
      <c r="B10" s="98" t="s">
        <v>226</v>
      </c>
      <c r="C10" s="91"/>
      <c r="D10" s="91"/>
      <c r="E10" s="92"/>
      <c r="F10" s="148" t="s">
        <v>595</v>
      </c>
    </row>
    <row r="11" spans="1:6" ht="182.1" customHeight="1" x14ac:dyDescent="0.3">
      <c r="A11" s="155">
        <v>10</v>
      </c>
      <c r="B11" s="98" t="s">
        <v>230</v>
      </c>
      <c r="C11" s="91"/>
      <c r="D11" s="91"/>
      <c r="E11" s="92"/>
      <c r="F11" s="148" t="s">
        <v>594</v>
      </c>
    </row>
    <row r="12" spans="1:6" ht="189.95" customHeight="1" thickBot="1" x14ac:dyDescent="0.35">
      <c r="A12" s="156">
        <v>11</v>
      </c>
      <c r="B12" s="149" t="s">
        <v>229</v>
      </c>
      <c r="C12" s="150"/>
      <c r="D12" s="150"/>
      <c r="E12" s="151"/>
      <c r="F12" s="152" t="s">
        <v>593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topLeftCell="A3" zoomScale="80" zoomScaleNormal="100" zoomScaleSheetLayoutView="80" workbookViewId="0">
      <selection activeCell="B19" sqref="B1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58" t="s">
        <v>45</v>
      </c>
      <c r="B1" s="258"/>
    </row>
    <row r="2" spans="1:2" ht="18.75" customHeight="1" x14ac:dyDescent="0.25">
      <c r="A2" s="279" t="s">
        <v>46</v>
      </c>
      <c r="B2" s="183" t="s">
        <v>47</v>
      </c>
    </row>
    <row r="3" spans="1:2" ht="57.75" customHeight="1" x14ac:dyDescent="0.25">
      <c r="A3" s="279"/>
      <c r="B3" s="136" t="s">
        <v>48</v>
      </c>
    </row>
    <row r="4" spans="1:2" ht="18.75" x14ac:dyDescent="0.25">
      <c r="A4" s="19" t="s">
        <v>72</v>
      </c>
      <c r="B4" s="10"/>
    </row>
    <row r="5" spans="1:2" ht="18.75" x14ac:dyDescent="0.25">
      <c r="A5" s="22" t="s">
        <v>76</v>
      </c>
      <c r="B5" s="13"/>
    </row>
    <row r="6" spans="1:2" ht="18.75" x14ac:dyDescent="0.25">
      <c r="A6" s="39" t="s">
        <v>183</v>
      </c>
      <c r="B6" s="65"/>
    </row>
    <row r="7" spans="1:2" ht="18.75" x14ac:dyDescent="0.25">
      <c r="A7" s="39" t="s">
        <v>73</v>
      </c>
      <c r="B7" s="65">
        <v>1</v>
      </c>
    </row>
    <row r="8" spans="1:2" ht="18.75" x14ac:dyDescent="0.25">
      <c r="A8" s="22" t="s">
        <v>190</v>
      </c>
      <c r="B8" s="13">
        <v>4</v>
      </c>
    </row>
    <row r="9" spans="1:2" ht="18.75" x14ac:dyDescent="0.25">
      <c r="A9" s="39" t="s">
        <v>77</v>
      </c>
      <c r="B9" s="12"/>
    </row>
    <row r="10" spans="1:2" ht="18.75" x14ac:dyDescent="0.25">
      <c r="A10" s="39" t="s">
        <v>75</v>
      </c>
      <c r="B10" s="65"/>
    </row>
    <row r="11" spans="1:2" ht="18.75" x14ac:dyDescent="0.25">
      <c r="A11" s="39" t="s">
        <v>79</v>
      </c>
      <c r="B11" s="65"/>
    </row>
    <row r="12" spans="1:2" ht="18.75" x14ac:dyDescent="0.25">
      <c r="A12" s="39" t="s">
        <v>80</v>
      </c>
      <c r="B12" s="65"/>
    </row>
    <row r="13" spans="1:2" ht="18.75" x14ac:dyDescent="0.25">
      <c r="A13" s="39" t="s">
        <v>184</v>
      </c>
      <c r="B13" s="65"/>
    </row>
    <row r="14" spans="1:2" ht="37.5" x14ac:dyDescent="0.25">
      <c r="A14" s="22" t="s">
        <v>185</v>
      </c>
      <c r="B14" s="65"/>
    </row>
    <row r="15" spans="1:2" ht="18.75" x14ac:dyDescent="0.25">
      <c r="A15" s="51" t="s">
        <v>74</v>
      </c>
      <c r="B15" s="12">
        <v>14</v>
      </c>
    </row>
    <row r="16" spans="1:2" ht="18.75" x14ac:dyDescent="0.25">
      <c r="A16" s="39" t="s">
        <v>78</v>
      </c>
      <c r="B16" s="65"/>
    </row>
    <row r="17" spans="1:2" ht="18.75" x14ac:dyDescent="0.25">
      <c r="A17" s="39" t="s">
        <v>225</v>
      </c>
      <c r="B17" s="65"/>
    </row>
    <row r="18" spans="1:2" ht="18.75" x14ac:dyDescent="0.25">
      <c r="A18" s="39" t="s">
        <v>261</v>
      </c>
      <c r="B18" s="65"/>
    </row>
    <row r="19" spans="1:2" ht="18.75" x14ac:dyDescent="0.25">
      <c r="A19" s="100" t="s">
        <v>81</v>
      </c>
      <c r="B19" s="66">
        <f>B18+B17+B16+B15+B14+B13+B12+B11+B10+B9+B8+B7++B6+B5+B4</f>
        <v>19</v>
      </c>
    </row>
    <row r="20" spans="1:2" ht="18.75" x14ac:dyDescent="0.3">
      <c r="A20" s="11"/>
      <c r="B20" s="11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87" zoomScaleNormal="100" zoomScaleSheetLayoutView="87" workbookViewId="0">
      <selection activeCell="H24" sqref="H2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185" t="s">
        <v>276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48" customHeight="1" x14ac:dyDescent="0.3">
      <c r="A2" s="347"/>
      <c r="B2" s="347"/>
      <c r="C2" s="348" t="s">
        <v>272</v>
      </c>
      <c r="D2" s="348"/>
      <c r="E2" s="348"/>
      <c r="F2" s="341" t="s">
        <v>269</v>
      </c>
      <c r="G2" s="342"/>
      <c r="H2" s="343"/>
      <c r="I2" s="341" t="s">
        <v>278</v>
      </c>
      <c r="J2" s="342"/>
      <c r="K2" s="343"/>
    </row>
    <row r="3" spans="1:11" ht="47.25" customHeight="1" x14ac:dyDescent="0.3">
      <c r="A3" s="345" t="s">
        <v>273</v>
      </c>
      <c r="B3" s="345"/>
      <c r="C3" s="344" t="s">
        <v>405</v>
      </c>
      <c r="D3" s="344"/>
      <c r="E3" s="344"/>
      <c r="F3" s="344">
        <v>20</v>
      </c>
      <c r="G3" s="344"/>
      <c r="H3" s="344"/>
      <c r="I3" s="344" t="s">
        <v>406</v>
      </c>
      <c r="J3" s="344"/>
      <c r="K3" s="344"/>
    </row>
    <row r="4" spans="1:11" ht="44.25" customHeight="1" x14ac:dyDescent="0.3">
      <c r="A4" s="345" t="s">
        <v>274</v>
      </c>
      <c r="B4" s="345"/>
      <c r="C4" s="344"/>
      <c r="D4" s="344"/>
      <c r="E4" s="344"/>
      <c r="F4" s="344"/>
      <c r="G4" s="344"/>
      <c r="H4" s="344"/>
      <c r="I4" s="344"/>
      <c r="J4" s="344"/>
      <c r="K4" s="344"/>
    </row>
    <row r="5" spans="1:11" ht="50.25" customHeight="1" x14ac:dyDescent="0.3">
      <c r="A5" s="345" t="s">
        <v>275</v>
      </c>
      <c r="B5" s="345"/>
      <c r="C5" s="344" t="s">
        <v>310</v>
      </c>
      <c r="D5" s="344"/>
      <c r="E5" s="344"/>
      <c r="F5" s="344">
        <v>19</v>
      </c>
      <c r="G5" s="344"/>
      <c r="H5" s="344"/>
      <c r="I5" s="344" t="s">
        <v>407</v>
      </c>
      <c r="J5" s="344"/>
      <c r="K5" s="344"/>
    </row>
    <row r="6" spans="1:11" ht="51" customHeight="1" x14ac:dyDescent="0.3">
      <c r="A6" s="346" t="s">
        <v>277</v>
      </c>
      <c r="B6" s="346"/>
      <c r="C6" s="344"/>
      <c r="D6" s="344"/>
      <c r="E6" s="344"/>
      <c r="F6" s="344"/>
      <c r="G6" s="344"/>
      <c r="H6" s="344"/>
      <c r="I6" s="344"/>
      <c r="J6" s="344"/>
      <c r="K6" s="344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topLeftCell="A4" zoomScaleNormal="100" zoomScaleSheetLayoutView="100" workbookViewId="0">
      <selection activeCell="E7" sqref="E7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68" t="s">
        <v>82</v>
      </c>
      <c r="B1" s="268"/>
      <c r="C1" s="268"/>
      <c r="D1" s="268"/>
      <c r="E1" s="268"/>
      <c r="F1" s="268"/>
      <c r="G1" s="268"/>
      <c r="H1" s="268"/>
    </row>
    <row r="2" spans="1:9" s="2" customFormat="1" ht="18.75" x14ac:dyDescent="0.3">
      <c r="A2" s="205" t="s">
        <v>68</v>
      </c>
      <c r="B2" s="205"/>
      <c r="C2" s="205"/>
      <c r="D2" s="205"/>
      <c r="E2" s="205"/>
      <c r="F2" s="205"/>
      <c r="G2" s="205"/>
      <c r="H2" s="205"/>
    </row>
    <row r="3" spans="1:9" s="1" customFormat="1" ht="21" customHeight="1" x14ac:dyDescent="0.3">
      <c r="A3" s="269" t="s">
        <v>56</v>
      </c>
      <c r="B3" s="272" t="s">
        <v>71</v>
      </c>
      <c r="C3" s="275" t="s">
        <v>176</v>
      </c>
      <c r="D3" s="276"/>
      <c r="E3" s="275" t="s">
        <v>192</v>
      </c>
      <c r="F3" s="276"/>
      <c r="G3" s="279" t="s">
        <v>0</v>
      </c>
      <c r="H3" s="279"/>
    </row>
    <row r="4" spans="1:9" s="1" customFormat="1" ht="54" customHeight="1" x14ac:dyDescent="0.3">
      <c r="A4" s="270"/>
      <c r="B4" s="273"/>
      <c r="C4" s="277"/>
      <c r="D4" s="278"/>
      <c r="E4" s="277"/>
      <c r="F4" s="274"/>
      <c r="G4" s="279" t="s">
        <v>177</v>
      </c>
      <c r="H4" s="279" t="s">
        <v>193</v>
      </c>
    </row>
    <row r="5" spans="1:9" s="1" customFormat="1" ht="18.75" hidden="1" customHeight="1" x14ac:dyDescent="0.3">
      <c r="A5" s="270"/>
      <c r="B5" s="273"/>
      <c r="C5" s="27"/>
      <c r="D5" s="27"/>
      <c r="E5" s="27"/>
      <c r="F5" s="204"/>
      <c r="G5" s="279"/>
      <c r="H5" s="279"/>
    </row>
    <row r="6" spans="1:9" s="1" customFormat="1" ht="21.75" customHeight="1" x14ac:dyDescent="0.3">
      <c r="A6" s="271"/>
      <c r="B6" s="274"/>
      <c r="C6" s="16" t="s">
        <v>53</v>
      </c>
      <c r="D6" s="16" t="s">
        <v>83</v>
      </c>
      <c r="E6" s="16" t="s">
        <v>53</v>
      </c>
      <c r="F6" s="123" t="s">
        <v>83</v>
      </c>
      <c r="G6" s="279"/>
      <c r="H6" s="279"/>
    </row>
    <row r="7" spans="1:9" s="1" customFormat="1" ht="39" customHeight="1" x14ac:dyDescent="0.3">
      <c r="A7" s="28">
        <v>1</v>
      </c>
      <c r="B7" s="29" t="s">
        <v>54</v>
      </c>
      <c r="C7" s="196">
        <v>18</v>
      </c>
      <c r="D7" s="196">
        <v>18</v>
      </c>
      <c r="E7" s="196">
        <v>475</v>
      </c>
      <c r="F7" s="196">
        <v>475</v>
      </c>
      <c r="G7" s="196">
        <v>0</v>
      </c>
      <c r="H7" s="196">
        <v>0</v>
      </c>
    </row>
    <row r="8" spans="1:9" s="1" customFormat="1" ht="39" customHeight="1" x14ac:dyDescent="0.3">
      <c r="A8" s="28">
        <v>2</v>
      </c>
      <c r="B8" s="29" t="s">
        <v>55</v>
      </c>
      <c r="C8" s="196">
        <v>1</v>
      </c>
      <c r="D8" s="196">
        <v>1</v>
      </c>
      <c r="E8" s="196">
        <v>15</v>
      </c>
      <c r="F8" s="196">
        <v>15</v>
      </c>
      <c r="G8" s="196">
        <v>0</v>
      </c>
      <c r="H8" s="196">
        <v>0</v>
      </c>
    </row>
    <row r="9" spans="1:9" s="1" customFormat="1" ht="19.5" customHeight="1" x14ac:dyDescent="0.3">
      <c r="A9" s="287">
        <v>3</v>
      </c>
      <c r="B9" s="78" t="s">
        <v>63</v>
      </c>
      <c r="C9" s="289">
        <v>3</v>
      </c>
      <c r="D9" s="289">
        <v>3</v>
      </c>
      <c r="E9" s="291">
        <v>50</v>
      </c>
      <c r="F9" s="292"/>
      <c r="G9" s="289">
        <v>0</v>
      </c>
      <c r="H9" s="76">
        <v>0</v>
      </c>
    </row>
    <row r="10" spans="1:9" s="1" customFormat="1" ht="18.75" customHeight="1" x14ac:dyDescent="0.3">
      <c r="A10" s="288"/>
      <c r="B10" s="78" t="s">
        <v>85</v>
      </c>
      <c r="C10" s="290"/>
      <c r="D10" s="290"/>
      <c r="E10" s="196">
        <v>50</v>
      </c>
      <c r="F10" s="196">
        <v>50</v>
      </c>
      <c r="G10" s="290"/>
      <c r="H10" s="196">
        <v>0</v>
      </c>
    </row>
    <row r="11" spans="1:9" s="1" customFormat="1" ht="56.25" customHeight="1" x14ac:dyDescent="0.3">
      <c r="A11" s="28">
        <v>4</v>
      </c>
      <c r="B11" s="30" t="s">
        <v>64</v>
      </c>
      <c r="C11" s="196">
        <v>2</v>
      </c>
      <c r="D11" s="196">
        <v>2</v>
      </c>
      <c r="E11" s="196">
        <v>25</v>
      </c>
      <c r="F11" s="196">
        <v>25</v>
      </c>
      <c r="G11" s="196">
        <v>0</v>
      </c>
      <c r="H11" s="196">
        <v>0</v>
      </c>
    </row>
    <row r="12" spans="1:9" s="1" customFormat="1" ht="56.25" x14ac:dyDescent="0.3">
      <c r="A12" s="28">
        <v>5</v>
      </c>
      <c r="B12" s="29" t="s">
        <v>65</v>
      </c>
      <c r="C12" s="196">
        <v>26</v>
      </c>
      <c r="D12" s="196">
        <v>26</v>
      </c>
      <c r="E12" s="196">
        <v>635</v>
      </c>
      <c r="F12" s="196">
        <v>635</v>
      </c>
      <c r="G12" s="196">
        <v>0</v>
      </c>
      <c r="H12" s="196">
        <v>0</v>
      </c>
    </row>
    <row r="13" spans="1:9" s="1" customFormat="1" ht="39" customHeight="1" x14ac:dyDescent="0.3">
      <c r="A13" s="28">
        <v>6</v>
      </c>
      <c r="B13" s="30" t="s">
        <v>66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</row>
    <row r="14" spans="1:9" s="2" customFormat="1" ht="39" customHeight="1" x14ac:dyDescent="0.3">
      <c r="A14" s="293" t="s">
        <v>84</v>
      </c>
      <c r="B14" s="294"/>
      <c r="C14" s="280">
        <f>C13+C12+C11+C9+C8+C7</f>
        <v>50</v>
      </c>
      <c r="D14" s="280">
        <f>D13+D12+D11+D9+D8+D7</f>
        <v>50</v>
      </c>
      <c r="E14" s="31">
        <f>E7+E8+E11+E12+E13</f>
        <v>1150</v>
      </c>
      <c r="F14" s="31">
        <f>F7+F8+F11+F12+F13</f>
        <v>1150</v>
      </c>
      <c r="G14" s="280">
        <f>G7+G8+G9+G11+G12+G13</f>
        <v>0</v>
      </c>
      <c r="H14" s="31"/>
      <c r="I14" s="85"/>
    </row>
    <row r="15" spans="1:9" ht="39" customHeight="1" x14ac:dyDescent="0.25">
      <c r="A15" s="295"/>
      <c r="B15" s="296"/>
      <c r="C15" s="281"/>
      <c r="D15" s="281"/>
      <c r="E15" s="32">
        <f>E10</f>
        <v>50</v>
      </c>
      <c r="F15" s="32">
        <f>F10</f>
        <v>50</v>
      </c>
      <c r="G15" s="281"/>
      <c r="H15" s="32"/>
    </row>
    <row r="16" spans="1:9" ht="18.75" x14ac:dyDescent="0.3">
      <c r="A16" s="282" t="s">
        <v>191</v>
      </c>
      <c r="B16" s="283"/>
      <c r="C16" s="284">
        <f>F14+E9</f>
        <v>1200</v>
      </c>
      <c r="D16" s="285"/>
      <c r="E16" s="285"/>
      <c r="F16" s="285"/>
      <c r="G16" s="285"/>
      <c r="H16" s="286"/>
      <c r="I16" s="82">
        <f>F14+F15</f>
        <v>1200</v>
      </c>
    </row>
    <row r="18" spans="9:32" ht="15" customHeight="1" x14ac:dyDescent="0.3">
      <c r="I18" s="203"/>
      <c r="J18" s="203"/>
      <c r="K18" s="203"/>
      <c r="L18" s="203"/>
      <c r="M18" s="203"/>
      <c r="N18" s="203"/>
      <c r="O18" s="203"/>
      <c r="P18" s="203"/>
      <c r="Q18" s="20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203"/>
      <c r="J19" s="203"/>
      <c r="K19" s="203"/>
      <c r="L19" s="203"/>
      <c r="M19" s="203"/>
      <c r="N19" s="203"/>
      <c r="O19" s="203"/>
      <c r="P19" s="203"/>
      <c r="Q19" s="20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6"/>
      <c r="J20" s="198"/>
      <c r="K20" s="197"/>
      <c r="L20" s="198"/>
      <c r="M20" s="198"/>
      <c r="N20" s="198"/>
      <c r="O20" s="201"/>
      <c r="P20" s="198"/>
      <c r="Q20" s="198"/>
      <c r="R20" s="197"/>
      <c r="S20" s="198"/>
      <c r="T20" s="198"/>
      <c r="U20" s="200"/>
      <c r="V20" s="197"/>
      <c r="W20" s="199"/>
      <c r="X20" s="198"/>
      <c r="Y20" s="197"/>
      <c r="Z20" s="198"/>
      <c r="AA20" s="198"/>
      <c r="AB20" s="197"/>
      <c r="AC20" s="1"/>
      <c r="AD20" s="1"/>
      <c r="AE20" s="1"/>
      <c r="AF20" s="1"/>
    </row>
    <row r="21" spans="9:32" ht="18.75" x14ac:dyDescent="0.3">
      <c r="I21" s="6"/>
      <c r="J21" s="198"/>
      <c r="K21" s="197"/>
      <c r="L21" s="198"/>
      <c r="M21" s="198"/>
      <c r="N21" s="198"/>
      <c r="O21" s="201"/>
      <c r="P21" s="198"/>
      <c r="Q21" s="198"/>
      <c r="R21" s="197"/>
      <c r="S21" s="198"/>
      <c r="T21" s="198"/>
      <c r="U21" s="200"/>
      <c r="V21" s="197"/>
      <c r="W21" s="199"/>
      <c r="X21" s="198"/>
      <c r="Y21" s="197"/>
      <c r="Z21" s="198"/>
      <c r="AA21" s="198"/>
      <c r="AB21" s="197"/>
      <c r="AC21" s="1"/>
      <c r="AD21" s="1"/>
      <c r="AE21" s="1"/>
      <c r="AF21" s="1"/>
    </row>
    <row r="22" spans="9:32" ht="18.75" x14ac:dyDescent="0.3">
      <c r="I22" s="6"/>
      <c r="J22" s="198"/>
      <c r="K22" s="197"/>
      <c r="L22" s="198"/>
      <c r="M22" s="198"/>
      <c r="N22" s="198"/>
      <c r="O22" s="201"/>
      <c r="P22" s="198"/>
      <c r="Q22" s="198"/>
      <c r="R22" s="197"/>
      <c r="S22" s="198"/>
      <c r="T22" s="198"/>
      <c r="U22" s="200"/>
      <c r="V22" s="197"/>
      <c r="W22" s="199"/>
      <c r="X22" s="198"/>
      <c r="Y22" s="197"/>
      <c r="Z22" s="198"/>
      <c r="AA22" s="198"/>
      <c r="AB22" s="197"/>
      <c r="AC22" s="1"/>
      <c r="AD22" s="1"/>
      <c r="AE22" s="1"/>
      <c r="AF22" s="1"/>
    </row>
    <row r="23" spans="9:32" ht="18.75" x14ac:dyDescent="0.3">
      <c r="I23" s="6"/>
      <c r="J23" s="198"/>
      <c r="K23" s="197"/>
      <c r="L23" s="198"/>
      <c r="M23" s="198"/>
      <c r="N23" s="198"/>
      <c r="O23" s="201"/>
      <c r="P23" s="198"/>
      <c r="Q23" s="198"/>
      <c r="R23" s="197"/>
      <c r="S23" s="198"/>
      <c r="T23" s="198"/>
      <c r="U23" s="200"/>
      <c r="V23" s="197"/>
      <c r="W23" s="199"/>
      <c r="X23" s="198"/>
      <c r="Y23" s="197"/>
      <c r="Z23" s="198"/>
      <c r="AA23" s="198"/>
      <c r="AB23" s="197"/>
      <c r="AC23" s="1"/>
      <c r="AD23" s="1"/>
      <c r="AE23" s="1"/>
      <c r="AF23" s="1"/>
    </row>
    <row r="24" spans="9:32" ht="18.75" x14ac:dyDescent="0.3">
      <c r="I24" s="6"/>
      <c r="J24" s="198"/>
      <c r="K24" s="197"/>
      <c r="L24" s="198"/>
      <c r="M24" s="198"/>
      <c r="N24" s="198"/>
      <c r="O24" s="201"/>
      <c r="P24" s="198"/>
      <c r="Q24" s="198"/>
      <c r="R24" s="197"/>
      <c r="S24" s="198"/>
      <c r="T24" s="198"/>
      <c r="U24" s="198"/>
      <c r="V24" s="197"/>
      <c r="W24" s="199"/>
      <c r="X24" s="198"/>
      <c r="Y24" s="197"/>
      <c r="Z24" s="198"/>
      <c r="AA24" s="198"/>
      <c r="AB24" s="197"/>
      <c r="AC24" s="1"/>
      <c r="AD24" s="1"/>
      <c r="AE24" s="1"/>
      <c r="AF24" s="1"/>
    </row>
    <row r="25" spans="9:32" ht="18.75" customHeight="1" x14ac:dyDescent="0.3">
      <c r="I25" s="203"/>
      <c r="J25" s="198"/>
      <c r="K25" s="197"/>
      <c r="L25" s="198"/>
      <c r="M25" s="198"/>
      <c r="N25" s="197"/>
      <c r="O25" s="201"/>
      <c r="P25" s="198"/>
      <c r="Q25" s="198"/>
      <c r="R25" s="197"/>
      <c r="S25" s="197"/>
      <c r="T25" s="198"/>
      <c r="U25" s="197"/>
      <c r="V25" s="197"/>
      <c r="W25" s="199"/>
      <c r="X25" s="198"/>
      <c r="Y25" s="197"/>
      <c r="Z25" s="198"/>
      <c r="AA25" s="197"/>
      <c r="AB25" s="197"/>
      <c r="AC25" s="1"/>
      <c r="AD25" s="1"/>
      <c r="AE25" s="1"/>
      <c r="AF25" s="1"/>
    </row>
    <row r="26" spans="9:32" ht="18.75" x14ac:dyDescent="0.3">
      <c r="I26" s="6"/>
      <c r="J26" s="198"/>
      <c r="K26" s="197"/>
      <c r="L26" s="198"/>
      <c r="M26" s="198"/>
      <c r="N26" s="198"/>
      <c r="O26" s="201"/>
      <c r="P26" s="198"/>
      <c r="Q26" s="198"/>
      <c r="R26" s="197"/>
      <c r="S26" s="197"/>
      <c r="T26" s="198"/>
      <c r="U26" s="200"/>
      <c r="V26" s="197"/>
      <c r="W26" s="199"/>
      <c r="X26" s="198"/>
      <c r="Y26" s="197"/>
      <c r="Z26" s="198"/>
      <c r="AA26" s="198"/>
      <c r="AB26" s="197"/>
      <c r="AC26" s="1"/>
      <c r="AD26" s="1"/>
      <c r="AE26" s="1"/>
      <c r="AF26" s="1"/>
    </row>
    <row r="27" spans="9:32" ht="18.75" x14ac:dyDescent="0.3">
      <c r="I27" s="6"/>
      <c r="J27" s="198"/>
      <c r="K27" s="197"/>
      <c r="L27" s="198"/>
      <c r="M27" s="198"/>
      <c r="N27" s="198"/>
      <c r="O27" s="201"/>
      <c r="P27" s="198"/>
      <c r="Q27" s="198"/>
      <c r="R27" s="197"/>
      <c r="S27" s="198"/>
      <c r="T27" s="198"/>
      <c r="U27" s="200"/>
      <c r="V27" s="197"/>
      <c r="W27" s="199"/>
      <c r="X27" s="198"/>
      <c r="Y27" s="197"/>
      <c r="Z27" s="198"/>
      <c r="AA27" s="198"/>
      <c r="AB27" s="197"/>
      <c r="AC27" s="1"/>
      <c r="AD27" s="1"/>
      <c r="AE27" s="1"/>
      <c r="AF27" s="1"/>
    </row>
    <row r="28" spans="9:32" ht="18.75" x14ac:dyDescent="0.3">
      <c r="I28" s="6"/>
      <c r="J28" s="198"/>
      <c r="K28" s="197"/>
      <c r="L28" s="198"/>
      <c r="M28" s="198"/>
      <c r="N28" s="198"/>
      <c r="O28" s="201"/>
      <c r="P28" s="198"/>
      <c r="Q28" s="198"/>
      <c r="R28" s="197"/>
      <c r="S28" s="198"/>
      <c r="T28" s="198"/>
      <c r="U28" s="200"/>
      <c r="V28" s="197"/>
      <c r="W28" s="199"/>
      <c r="X28" s="198"/>
      <c r="Y28" s="197"/>
      <c r="Z28" s="198"/>
      <c r="AA28" s="198"/>
      <c r="AB28" s="197"/>
      <c r="AC28" s="1"/>
      <c r="AD28" s="1"/>
      <c r="AE28" s="1"/>
      <c r="AF28" s="1"/>
    </row>
    <row r="29" spans="9:32" ht="18.75" x14ac:dyDescent="0.3">
      <c r="I29" s="202"/>
      <c r="J29" s="198"/>
      <c r="K29" s="197"/>
      <c r="L29" s="198"/>
      <c r="M29" s="198"/>
      <c r="N29" s="198"/>
      <c r="O29" s="201"/>
      <c r="P29" s="198"/>
      <c r="Q29" s="198"/>
      <c r="R29" s="197"/>
      <c r="S29" s="198"/>
      <c r="T29" s="198"/>
      <c r="U29" s="200"/>
      <c r="V29" s="197"/>
      <c r="W29" s="199"/>
      <c r="X29" s="198"/>
      <c r="Y29" s="197"/>
      <c r="Z29" s="198"/>
      <c r="AA29" s="198"/>
      <c r="AB29" s="197"/>
      <c r="AC29" s="1"/>
      <c r="AD29" s="1"/>
      <c r="AE29" s="1"/>
      <c r="AF29" s="1"/>
    </row>
    <row r="30" spans="9:32" ht="18.75" x14ac:dyDescent="0.3">
      <c r="I30" s="202"/>
      <c r="J30" s="198"/>
      <c r="K30" s="197"/>
      <c r="L30" s="198"/>
      <c r="M30" s="198"/>
      <c r="N30" s="198"/>
      <c r="O30" s="201"/>
      <c r="P30" s="198"/>
      <c r="Q30" s="198"/>
      <c r="R30" s="197"/>
      <c r="S30" s="198"/>
      <c r="T30" s="198"/>
      <c r="U30" s="200"/>
      <c r="V30" s="197"/>
      <c r="W30" s="199"/>
      <c r="X30" s="198"/>
      <c r="Y30" s="197"/>
      <c r="Z30" s="198"/>
      <c r="AA30" s="198"/>
      <c r="AB30" s="197"/>
      <c r="AC30" s="1"/>
      <c r="AD30" s="1"/>
      <c r="AE30" s="1"/>
      <c r="AF30" s="1"/>
    </row>
    <row r="33" s="7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G14:G15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Normal="100" zoomScaleSheetLayoutView="90" workbookViewId="0">
      <selection activeCell="H8" sqref="H8"/>
    </sheetView>
  </sheetViews>
  <sheetFormatPr defaultRowHeight="15" x14ac:dyDescent="0.25"/>
  <cols>
    <col min="1" max="1" width="30.855468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297" t="s">
        <v>69</v>
      </c>
      <c r="B1" s="297"/>
      <c r="C1" s="297"/>
      <c r="D1" s="2"/>
    </row>
    <row r="2" spans="1:4" ht="38.25" customHeight="1" x14ac:dyDescent="0.25">
      <c r="A2" s="123" t="s">
        <v>1</v>
      </c>
      <c r="B2" s="16" t="s">
        <v>2</v>
      </c>
      <c r="C2" s="16" t="s">
        <v>70</v>
      </c>
      <c r="D2" s="5"/>
    </row>
    <row r="3" spans="1:4" ht="18.75" x14ac:dyDescent="0.25">
      <c r="A3" s="87" t="s">
        <v>3</v>
      </c>
      <c r="B3" s="161">
        <f>SUM(B4:B8)</f>
        <v>1153</v>
      </c>
      <c r="C3" s="162" t="s">
        <v>234</v>
      </c>
      <c r="D3" s="5"/>
    </row>
    <row r="4" spans="1:4" ht="18.75" customHeight="1" x14ac:dyDescent="0.25">
      <c r="A4" s="78" t="s">
        <v>4</v>
      </c>
      <c r="B4" s="163">
        <v>33</v>
      </c>
      <c r="C4" s="164">
        <v>2.7</v>
      </c>
      <c r="D4" s="6"/>
    </row>
    <row r="5" spans="1:4" ht="18.75" customHeight="1" x14ac:dyDescent="0.25">
      <c r="A5" s="78" t="s">
        <v>5</v>
      </c>
      <c r="B5" s="163">
        <v>366</v>
      </c>
      <c r="C5" s="164">
        <v>30.5</v>
      </c>
      <c r="D5" s="6"/>
    </row>
    <row r="6" spans="1:4" ht="18.75" customHeight="1" x14ac:dyDescent="0.25">
      <c r="A6" s="78" t="s">
        <v>6</v>
      </c>
      <c r="B6" s="163">
        <v>255</v>
      </c>
      <c r="C6" s="164">
        <v>21.25</v>
      </c>
      <c r="D6" s="6"/>
    </row>
    <row r="7" spans="1:4" ht="18.75" customHeight="1" x14ac:dyDescent="0.25">
      <c r="A7" s="78" t="s">
        <v>67</v>
      </c>
      <c r="B7" s="163">
        <v>358</v>
      </c>
      <c r="C7" s="164">
        <v>29.83</v>
      </c>
      <c r="D7" s="6"/>
    </row>
    <row r="8" spans="1:4" ht="18.75" customHeight="1" x14ac:dyDescent="0.25">
      <c r="A8" s="78" t="s">
        <v>263</v>
      </c>
      <c r="B8" s="163">
        <v>141</v>
      </c>
      <c r="C8" s="164">
        <v>11.75</v>
      </c>
      <c r="D8" s="6"/>
    </row>
    <row r="9" spans="1:4" ht="18.75" customHeight="1" x14ac:dyDescent="0.25">
      <c r="A9" s="78" t="s">
        <v>264</v>
      </c>
      <c r="B9" s="163">
        <v>47</v>
      </c>
      <c r="C9" s="164">
        <v>3.91</v>
      </c>
      <c r="D9" s="6"/>
    </row>
    <row r="10" spans="1:4" ht="18.75" x14ac:dyDescent="0.25">
      <c r="A10" s="87" t="s">
        <v>7</v>
      </c>
      <c r="B10" s="161">
        <f>SUM(B11:B16)</f>
        <v>1200</v>
      </c>
      <c r="C10" s="162" t="s">
        <v>234</v>
      </c>
      <c r="D10" s="5"/>
    </row>
    <row r="11" spans="1:4" ht="18.75" customHeight="1" x14ac:dyDescent="0.25">
      <c r="A11" s="78" t="s">
        <v>8</v>
      </c>
      <c r="B11" s="163">
        <v>36</v>
      </c>
      <c r="C11" s="164">
        <v>3</v>
      </c>
      <c r="D11" s="6"/>
    </row>
    <row r="12" spans="1:4" ht="18.75" customHeight="1" x14ac:dyDescent="0.25">
      <c r="A12" s="78" t="s">
        <v>9</v>
      </c>
      <c r="B12" s="163">
        <v>521</v>
      </c>
      <c r="C12" s="164">
        <v>43.41</v>
      </c>
      <c r="D12" s="6"/>
    </row>
    <row r="13" spans="1:4" ht="18.75" customHeight="1" x14ac:dyDescent="0.25">
      <c r="A13" s="78" t="s">
        <v>266</v>
      </c>
      <c r="B13" s="163">
        <v>29</v>
      </c>
      <c r="C13" s="164">
        <v>2.41</v>
      </c>
      <c r="D13" s="6"/>
    </row>
    <row r="14" spans="1:4" ht="18.75" customHeight="1" x14ac:dyDescent="0.25">
      <c r="A14" s="78" t="s">
        <v>267</v>
      </c>
      <c r="B14" s="163">
        <v>165</v>
      </c>
      <c r="C14" s="164">
        <v>13.7</v>
      </c>
      <c r="D14" s="6"/>
    </row>
    <row r="15" spans="1:4" ht="18.75" customHeight="1" x14ac:dyDescent="0.25">
      <c r="A15" s="78" t="s">
        <v>10</v>
      </c>
      <c r="B15" s="163">
        <v>284</v>
      </c>
      <c r="C15" s="164">
        <v>23.66</v>
      </c>
      <c r="D15" s="6"/>
    </row>
    <row r="16" spans="1:4" ht="18.75" x14ac:dyDescent="0.25">
      <c r="A16" s="78" t="s">
        <v>196</v>
      </c>
      <c r="B16" s="163">
        <v>165</v>
      </c>
      <c r="C16" s="164">
        <v>13.75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0"/>
  <sheetViews>
    <sheetView view="pageBreakPreview" topLeftCell="A70" zoomScale="80" zoomScaleNormal="80" zoomScaleSheetLayoutView="80" workbookViewId="0">
      <selection activeCell="I75" sqref="I75"/>
    </sheetView>
  </sheetViews>
  <sheetFormatPr defaultRowHeight="18.75" x14ac:dyDescent="0.3"/>
  <cols>
    <col min="1" max="1" width="5.140625" style="1" customWidth="1"/>
    <col min="2" max="2" width="27.140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85546875" style="1" customWidth="1"/>
  </cols>
  <sheetData>
    <row r="1" spans="1:12" s="9" customFormat="1" x14ac:dyDescent="0.3">
      <c r="A1" s="297" t="s">
        <v>92</v>
      </c>
      <c r="B1" s="297"/>
      <c r="C1" s="297"/>
      <c r="D1" s="297"/>
      <c r="E1" s="297"/>
      <c r="F1" s="297"/>
      <c r="G1" s="297"/>
      <c r="H1" s="297"/>
      <c r="I1" s="297"/>
      <c r="J1" s="297"/>
      <c r="K1" s="139"/>
      <c r="L1" s="139"/>
    </row>
    <row r="2" spans="1:12" s="3" customFormat="1" ht="37.5" customHeight="1" x14ac:dyDescent="0.25">
      <c r="A2" s="299" t="s">
        <v>56</v>
      </c>
      <c r="B2" s="279" t="s">
        <v>49</v>
      </c>
      <c r="C2" s="279" t="s">
        <v>50</v>
      </c>
      <c r="D2" s="279"/>
      <c r="E2" s="279" t="s">
        <v>51</v>
      </c>
      <c r="F2" s="279" t="s">
        <v>52</v>
      </c>
      <c r="G2" s="279" t="s">
        <v>57</v>
      </c>
      <c r="H2" s="279"/>
      <c r="I2" s="279"/>
      <c r="J2" s="279" t="s">
        <v>58</v>
      </c>
      <c r="K2" s="279" t="s">
        <v>210</v>
      </c>
      <c r="L2" s="279" t="s">
        <v>198</v>
      </c>
    </row>
    <row r="3" spans="1:12" s="3" customFormat="1" ht="57.75" customHeight="1" x14ac:dyDescent="0.25">
      <c r="A3" s="299"/>
      <c r="B3" s="279"/>
      <c r="C3" s="16" t="s">
        <v>53</v>
      </c>
      <c r="D3" s="16" t="s">
        <v>83</v>
      </c>
      <c r="E3" s="279"/>
      <c r="F3" s="279"/>
      <c r="G3" s="16" t="s">
        <v>59</v>
      </c>
      <c r="H3" s="16" t="s">
        <v>209</v>
      </c>
      <c r="I3" s="16" t="s">
        <v>60</v>
      </c>
      <c r="J3" s="279"/>
      <c r="K3" s="279"/>
      <c r="L3" s="279"/>
    </row>
    <row r="4" spans="1:12" s="3" customFormat="1" ht="75" customHeight="1" x14ac:dyDescent="0.25">
      <c r="A4" s="45" t="s">
        <v>61</v>
      </c>
      <c r="B4" s="80" t="s">
        <v>54</v>
      </c>
      <c r="C4" s="80">
        <f>SUM(C5,C12,C16)</f>
        <v>4</v>
      </c>
      <c r="D4" s="80">
        <f>SUM(D5,D12,D16)</f>
        <v>5</v>
      </c>
      <c r="E4" s="80"/>
      <c r="F4" s="80"/>
      <c r="G4" s="80">
        <f t="shared" ref="G4:L4" si="0">SUM(G5,G12,G16)</f>
        <v>96</v>
      </c>
      <c r="H4" s="80">
        <f t="shared" si="0"/>
        <v>0</v>
      </c>
      <c r="I4" s="80">
        <f t="shared" si="0"/>
        <v>3754</v>
      </c>
      <c r="J4" s="80">
        <f t="shared" si="0"/>
        <v>1</v>
      </c>
      <c r="K4" s="80">
        <f t="shared" si="0"/>
        <v>1</v>
      </c>
      <c r="L4" s="80">
        <f t="shared" si="0"/>
        <v>147500</v>
      </c>
    </row>
    <row r="5" spans="1:12" s="3" customFormat="1" ht="21.6" customHeight="1" x14ac:dyDescent="0.25">
      <c r="A5" s="44"/>
      <c r="B5" s="103" t="s">
        <v>211</v>
      </c>
      <c r="C5" s="168">
        <f>SUM(C6:C11)</f>
        <v>0</v>
      </c>
      <c r="D5" s="168">
        <f>D6+D7+D8+D9+D10+D11</f>
        <v>0</v>
      </c>
      <c r="E5" s="165"/>
      <c r="F5" s="105"/>
      <c r="G5" s="168">
        <f t="shared" ref="G5:L5" si="1">SUM(G6:G11)</f>
        <v>0</v>
      </c>
      <c r="H5" s="168">
        <f t="shared" si="1"/>
        <v>0</v>
      </c>
      <c r="I5" s="104">
        <f t="shared" si="1"/>
        <v>0</v>
      </c>
      <c r="J5" s="105">
        <f t="shared" si="1"/>
        <v>0</v>
      </c>
      <c r="K5" s="105">
        <f t="shared" si="1"/>
        <v>0</v>
      </c>
      <c r="L5" s="105">
        <f t="shared" si="1"/>
        <v>0</v>
      </c>
    </row>
    <row r="6" spans="1:12" s="3" customFormat="1" x14ac:dyDescent="0.25">
      <c r="A6" s="44"/>
      <c r="B6" s="52"/>
      <c r="C6" s="43"/>
      <c r="D6" s="43"/>
      <c r="E6" s="41"/>
      <c r="F6" s="41"/>
      <c r="G6" s="10"/>
      <c r="H6" s="10"/>
      <c r="I6" s="10"/>
      <c r="J6" s="41"/>
      <c r="K6" s="41"/>
      <c r="L6" s="41"/>
    </row>
    <row r="7" spans="1:12" s="3" customFormat="1" x14ac:dyDescent="0.25">
      <c r="A7" s="44"/>
      <c r="B7" s="52"/>
      <c r="C7" s="43"/>
      <c r="D7" s="43"/>
      <c r="E7" s="41"/>
      <c r="F7" s="41"/>
      <c r="G7" s="10"/>
      <c r="H7" s="10"/>
      <c r="I7" s="10"/>
      <c r="J7" s="41"/>
      <c r="K7" s="41"/>
      <c r="L7" s="41"/>
    </row>
    <row r="8" spans="1:12" s="3" customFormat="1" x14ac:dyDescent="0.25">
      <c r="A8" s="44"/>
      <c r="B8" s="52"/>
      <c r="C8" s="43"/>
      <c r="D8" s="43"/>
      <c r="E8" s="41"/>
      <c r="F8" s="41"/>
      <c r="G8" s="10"/>
      <c r="H8" s="10"/>
      <c r="I8" s="10"/>
      <c r="J8" s="41"/>
      <c r="K8" s="41"/>
      <c r="L8" s="41"/>
    </row>
    <row r="9" spans="1:12" s="3" customFormat="1" x14ac:dyDescent="0.25">
      <c r="A9" s="44"/>
      <c r="B9" s="52"/>
      <c r="C9" s="43"/>
      <c r="D9" s="43"/>
      <c r="E9" s="41"/>
      <c r="F9" s="41"/>
      <c r="G9" s="10"/>
      <c r="H9" s="10"/>
      <c r="I9" s="10"/>
      <c r="J9" s="41"/>
      <c r="K9" s="41"/>
      <c r="L9" s="41"/>
    </row>
    <row r="10" spans="1:12" s="3" customFormat="1" x14ac:dyDescent="0.25">
      <c r="A10" s="44"/>
      <c r="B10" s="52"/>
      <c r="C10" s="43"/>
      <c r="D10" s="43"/>
      <c r="E10" s="41"/>
      <c r="F10" s="41"/>
      <c r="G10" s="10"/>
      <c r="H10" s="10"/>
      <c r="I10" s="10"/>
      <c r="J10" s="41"/>
      <c r="K10" s="41"/>
      <c r="L10" s="41"/>
    </row>
    <row r="11" spans="1:12" s="3" customFormat="1" x14ac:dyDescent="0.25">
      <c r="A11" s="44"/>
      <c r="B11" s="52"/>
      <c r="C11" s="43"/>
      <c r="D11" s="43"/>
      <c r="E11" s="41"/>
      <c r="F11" s="41"/>
      <c r="G11" s="10"/>
      <c r="H11" s="10"/>
      <c r="I11" s="10"/>
      <c r="J11" s="41"/>
      <c r="K11" s="41"/>
      <c r="L11" s="41"/>
    </row>
    <row r="12" spans="1:12" s="3" customFormat="1" x14ac:dyDescent="0.25">
      <c r="A12" s="44"/>
      <c r="B12" s="103" t="s">
        <v>212</v>
      </c>
      <c r="C12" s="168">
        <f>SUM(C13:C15)</f>
        <v>3</v>
      </c>
      <c r="D12" s="169">
        <f>SUM(D13:D15)</f>
        <v>3</v>
      </c>
      <c r="E12" s="165"/>
      <c r="F12" s="105"/>
      <c r="G12" s="168">
        <f t="shared" ref="G12:L12" si="2">SUM(G13:G15)</f>
        <v>51</v>
      </c>
      <c r="H12" s="168">
        <f t="shared" si="2"/>
        <v>0</v>
      </c>
      <c r="I12" s="168">
        <f t="shared" si="2"/>
        <v>3289</v>
      </c>
      <c r="J12" s="170">
        <f t="shared" si="2"/>
        <v>0</v>
      </c>
      <c r="K12" s="170">
        <f t="shared" si="2"/>
        <v>0</v>
      </c>
      <c r="L12" s="170">
        <f t="shared" si="2"/>
        <v>0</v>
      </c>
    </row>
    <row r="13" spans="1:12" s="3" customFormat="1" ht="56.25" x14ac:dyDescent="0.25">
      <c r="A13" s="44"/>
      <c r="B13" s="189" t="s">
        <v>287</v>
      </c>
      <c r="C13" s="43">
        <v>1</v>
      </c>
      <c r="D13" s="43">
        <v>1</v>
      </c>
      <c r="E13" s="41" t="s">
        <v>288</v>
      </c>
      <c r="F13" s="41" t="s">
        <v>289</v>
      </c>
      <c r="G13" s="10">
        <v>20</v>
      </c>
      <c r="H13" s="10"/>
      <c r="I13" s="10">
        <v>1880</v>
      </c>
      <c r="J13" s="41"/>
      <c r="K13" s="41"/>
      <c r="L13" s="41"/>
    </row>
    <row r="14" spans="1:12" s="3" customFormat="1" ht="56.25" x14ac:dyDescent="0.25">
      <c r="A14" s="44"/>
      <c r="B14" s="189" t="s">
        <v>290</v>
      </c>
      <c r="C14" s="43">
        <v>1</v>
      </c>
      <c r="D14" s="43">
        <v>1</v>
      </c>
      <c r="E14" s="41" t="s">
        <v>291</v>
      </c>
      <c r="F14" s="41" t="s">
        <v>292</v>
      </c>
      <c r="G14" s="10">
        <v>15</v>
      </c>
      <c r="H14" s="10"/>
      <c r="I14" s="10">
        <v>705</v>
      </c>
      <c r="J14" s="41"/>
      <c r="K14" s="41"/>
      <c r="L14" s="41"/>
    </row>
    <row r="15" spans="1:12" s="3" customFormat="1" ht="56.25" x14ac:dyDescent="0.25">
      <c r="A15" s="44"/>
      <c r="B15" s="189" t="s">
        <v>293</v>
      </c>
      <c r="C15" s="43">
        <v>1</v>
      </c>
      <c r="D15" s="43">
        <v>1</v>
      </c>
      <c r="E15" s="41" t="s">
        <v>291</v>
      </c>
      <c r="F15" s="41" t="s">
        <v>294</v>
      </c>
      <c r="G15" s="10">
        <v>16</v>
      </c>
      <c r="H15" s="10"/>
      <c r="I15" s="10">
        <v>704</v>
      </c>
      <c r="J15" s="41"/>
      <c r="K15" s="41"/>
      <c r="L15" s="41"/>
    </row>
    <row r="16" spans="1:12" s="3" customFormat="1" x14ac:dyDescent="0.25">
      <c r="A16" s="44"/>
      <c r="B16" s="103" t="s">
        <v>213</v>
      </c>
      <c r="C16" s="168">
        <f>SUM(C17:C18)</f>
        <v>1</v>
      </c>
      <c r="D16" s="168">
        <f>SUM(D17:D18)</f>
        <v>2</v>
      </c>
      <c r="E16" s="165"/>
      <c r="F16" s="105"/>
      <c r="G16" s="168">
        <f t="shared" ref="G16:L16" si="3">SUM(G17:G18)</f>
        <v>45</v>
      </c>
      <c r="H16" s="168">
        <f t="shared" si="3"/>
        <v>0</v>
      </c>
      <c r="I16" s="168">
        <f t="shared" si="3"/>
        <v>465</v>
      </c>
      <c r="J16" s="170">
        <f t="shared" si="3"/>
        <v>1</v>
      </c>
      <c r="K16" s="170">
        <f t="shared" si="3"/>
        <v>1</v>
      </c>
      <c r="L16" s="170">
        <f t="shared" si="3"/>
        <v>147500</v>
      </c>
    </row>
    <row r="17" spans="1:12" s="3" customFormat="1" ht="56.25" x14ac:dyDescent="0.25">
      <c r="A17" s="44"/>
      <c r="B17" s="189" t="s">
        <v>295</v>
      </c>
      <c r="C17" s="10">
        <v>1</v>
      </c>
      <c r="D17" s="10">
        <v>1</v>
      </c>
      <c r="E17" s="190" t="s">
        <v>296</v>
      </c>
      <c r="F17" s="41" t="s">
        <v>297</v>
      </c>
      <c r="G17" s="10">
        <v>15</v>
      </c>
      <c r="H17" s="10"/>
      <c r="I17" s="10">
        <v>345</v>
      </c>
      <c r="J17" s="41"/>
      <c r="K17" s="41"/>
      <c r="L17" s="41"/>
    </row>
    <row r="18" spans="1:12" s="3" customFormat="1" ht="56.25" x14ac:dyDescent="0.25">
      <c r="A18" s="44"/>
      <c r="B18" s="191" t="s">
        <v>298</v>
      </c>
      <c r="C18" s="10"/>
      <c r="D18" s="10">
        <v>1</v>
      </c>
      <c r="E18" s="61" t="s">
        <v>299</v>
      </c>
      <c r="F18" s="61" t="s">
        <v>300</v>
      </c>
      <c r="G18" s="10">
        <v>30</v>
      </c>
      <c r="H18" s="10"/>
      <c r="I18" s="10">
        <v>120</v>
      </c>
      <c r="J18" s="41">
        <v>1</v>
      </c>
      <c r="K18" s="41">
        <v>1</v>
      </c>
      <c r="L18" s="142">
        <v>147500</v>
      </c>
    </row>
    <row r="19" spans="1:12" s="3" customFormat="1" ht="75" customHeight="1" x14ac:dyDescent="0.25">
      <c r="A19" s="45" t="s">
        <v>62</v>
      </c>
      <c r="B19" s="80" t="s">
        <v>55</v>
      </c>
      <c r="C19" s="80">
        <f>SUM(C20,C25,C31)</f>
        <v>1</v>
      </c>
      <c r="D19" s="80">
        <f>SUM(D20,D25,D31)</f>
        <v>1</v>
      </c>
      <c r="E19" s="80"/>
      <c r="F19" s="80"/>
      <c r="G19" s="80">
        <f>SUM(G20,G25,G31)</f>
        <v>10</v>
      </c>
      <c r="H19" s="80">
        <f>SUM(H20,H25,H31)</f>
        <v>0</v>
      </c>
      <c r="I19" s="80">
        <f>SUM(I20,I25,I31)</f>
        <v>370</v>
      </c>
      <c r="J19" s="80">
        <f>SUM(J20,J25,J31)</f>
        <v>0</v>
      </c>
      <c r="K19" s="80">
        <f>SUM(K20,K25,K31)</f>
        <v>0</v>
      </c>
      <c r="L19" s="80">
        <f>SUM(K20,K25,K31)</f>
        <v>0</v>
      </c>
    </row>
    <row r="20" spans="1:12" s="3" customFormat="1" x14ac:dyDescent="0.25">
      <c r="A20" s="44"/>
      <c r="B20" s="103" t="s">
        <v>211</v>
      </c>
      <c r="C20" s="168">
        <f>SUM(C21:C24)</f>
        <v>0</v>
      </c>
      <c r="D20" s="168">
        <f>SUM(D21:D24)</f>
        <v>0</v>
      </c>
      <c r="E20" s="165"/>
      <c r="F20" s="105"/>
      <c r="G20" s="168">
        <f t="shared" ref="G20:L20" si="4">SUM(G21:G24)</f>
        <v>0</v>
      </c>
      <c r="H20" s="168">
        <f t="shared" si="4"/>
        <v>0</v>
      </c>
      <c r="I20" s="168">
        <f t="shared" si="4"/>
        <v>0</v>
      </c>
      <c r="J20" s="170">
        <f t="shared" si="4"/>
        <v>0</v>
      </c>
      <c r="K20" s="170">
        <f t="shared" si="4"/>
        <v>0</v>
      </c>
      <c r="L20" s="170">
        <f t="shared" si="4"/>
        <v>0</v>
      </c>
    </row>
    <row r="21" spans="1:12" s="3" customFormat="1" x14ac:dyDescent="0.25">
      <c r="A21" s="44"/>
      <c r="B21" s="52"/>
      <c r="C21" s="43"/>
      <c r="D21" s="43"/>
      <c r="E21" s="41"/>
      <c r="F21" s="41"/>
      <c r="G21" s="10"/>
      <c r="H21" s="10"/>
      <c r="I21" s="10"/>
      <c r="J21" s="41"/>
      <c r="K21" s="41"/>
      <c r="L21" s="41"/>
    </row>
    <row r="22" spans="1:12" s="3" customFormat="1" x14ac:dyDescent="0.25">
      <c r="A22" s="44"/>
      <c r="B22" s="52"/>
      <c r="C22" s="43"/>
      <c r="D22" s="43"/>
      <c r="E22" s="41"/>
      <c r="F22" s="41"/>
      <c r="G22" s="10"/>
      <c r="H22" s="10"/>
      <c r="I22" s="10"/>
      <c r="J22" s="41"/>
      <c r="K22" s="41"/>
      <c r="L22" s="41"/>
    </row>
    <row r="23" spans="1:12" s="3" customFormat="1" x14ac:dyDescent="0.25">
      <c r="A23" s="44"/>
      <c r="B23" s="52"/>
      <c r="C23" s="43"/>
      <c r="D23" s="43"/>
      <c r="E23" s="41"/>
      <c r="F23" s="41"/>
      <c r="G23" s="10"/>
      <c r="H23" s="10"/>
      <c r="I23" s="10"/>
      <c r="J23" s="41"/>
      <c r="K23" s="41"/>
      <c r="L23" s="41"/>
    </row>
    <row r="24" spans="1:12" s="3" customFormat="1" x14ac:dyDescent="0.25">
      <c r="A24" s="44"/>
      <c r="B24" s="52"/>
      <c r="C24" s="43"/>
      <c r="D24" s="43"/>
      <c r="E24" s="41"/>
      <c r="F24" s="41"/>
      <c r="G24" s="10"/>
      <c r="H24" s="10"/>
      <c r="I24" s="10"/>
      <c r="J24" s="41"/>
      <c r="K24" s="41"/>
      <c r="L24" s="41"/>
    </row>
    <row r="25" spans="1:12" s="3" customFormat="1" x14ac:dyDescent="0.25">
      <c r="A25" s="44"/>
      <c r="B25" s="103" t="s">
        <v>212</v>
      </c>
      <c r="C25" s="168">
        <f>SUM(C26:C30)</f>
        <v>0</v>
      </c>
      <c r="D25" s="168">
        <f>SUM(D26:D30)</f>
        <v>0</v>
      </c>
      <c r="E25" s="165"/>
      <c r="F25" s="105"/>
      <c r="G25" s="168">
        <f t="shared" ref="G25:L25" si="5">SUM(G26:G30)</f>
        <v>0</v>
      </c>
      <c r="H25" s="168">
        <f t="shared" si="5"/>
        <v>0</v>
      </c>
      <c r="I25" s="168">
        <f t="shared" si="5"/>
        <v>0</v>
      </c>
      <c r="J25" s="170">
        <f t="shared" si="5"/>
        <v>0</v>
      </c>
      <c r="K25" s="170">
        <f t="shared" si="5"/>
        <v>0</v>
      </c>
      <c r="L25" s="170">
        <f t="shared" si="5"/>
        <v>0</v>
      </c>
    </row>
    <row r="26" spans="1:12" s="3" customFormat="1" x14ac:dyDescent="0.25">
      <c r="A26" s="44"/>
      <c r="B26" s="52"/>
      <c r="C26" s="43"/>
      <c r="D26" s="43"/>
      <c r="E26" s="41"/>
      <c r="F26" s="41"/>
      <c r="G26" s="10"/>
      <c r="H26" s="10"/>
      <c r="I26" s="10"/>
      <c r="J26" s="41"/>
      <c r="K26" s="41"/>
      <c r="L26" s="41"/>
    </row>
    <row r="27" spans="1:12" s="3" customFormat="1" x14ac:dyDescent="0.25">
      <c r="A27" s="44"/>
      <c r="B27" s="52"/>
      <c r="C27" s="43"/>
      <c r="D27" s="43"/>
      <c r="E27" s="41"/>
      <c r="F27" s="41"/>
      <c r="G27" s="10"/>
      <c r="H27" s="10"/>
      <c r="I27" s="10"/>
      <c r="J27" s="41"/>
      <c r="K27" s="41"/>
      <c r="L27" s="41"/>
    </row>
    <row r="28" spans="1:12" s="3" customFormat="1" x14ac:dyDescent="0.25">
      <c r="A28" s="44"/>
      <c r="B28" s="52"/>
      <c r="C28" s="43"/>
      <c r="D28" s="43"/>
      <c r="E28" s="41"/>
      <c r="F28" s="41"/>
      <c r="G28" s="10"/>
      <c r="H28" s="10"/>
      <c r="I28" s="10"/>
      <c r="J28" s="41"/>
      <c r="K28" s="41"/>
      <c r="L28" s="41"/>
    </row>
    <row r="29" spans="1:12" s="3" customFormat="1" x14ac:dyDescent="0.25">
      <c r="A29" s="44"/>
      <c r="B29" s="52"/>
      <c r="C29" s="43"/>
      <c r="D29" s="43"/>
      <c r="E29" s="41"/>
      <c r="F29" s="41"/>
      <c r="G29" s="10"/>
      <c r="H29" s="10"/>
      <c r="I29" s="10"/>
      <c r="J29" s="41"/>
      <c r="K29" s="41"/>
      <c r="L29" s="41"/>
    </row>
    <row r="30" spans="1:12" s="3" customFormat="1" x14ac:dyDescent="0.25">
      <c r="A30" s="44"/>
      <c r="B30" s="52"/>
      <c r="C30" s="43"/>
      <c r="D30" s="43"/>
      <c r="E30" s="41"/>
      <c r="F30" s="41"/>
      <c r="G30" s="10"/>
      <c r="H30" s="10"/>
      <c r="I30" s="10"/>
      <c r="J30" s="41"/>
      <c r="K30" s="41"/>
      <c r="L30" s="41"/>
    </row>
    <row r="31" spans="1:12" s="3" customFormat="1" x14ac:dyDescent="0.25">
      <c r="A31" s="44"/>
      <c r="B31" s="103" t="s">
        <v>213</v>
      </c>
      <c r="C31" s="168">
        <f>SUM(C32:C36)</f>
        <v>1</v>
      </c>
      <c r="D31" s="168">
        <f>SUM(D32:D36)</f>
        <v>1</v>
      </c>
      <c r="E31" s="165"/>
      <c r="F31" s="105"/>
      <c r="G31" s="168">
        <f t="shared" ref="G31:L31" si="6">SUM(G32:G36)</f>
        <v>10</v>
      </c>
      <c r="H31" s="168">
        <f t="shared" si="6"/>
        <v>0</v>
      </c>
      <c r="I31" s="168">
        <f t="shared" si="6"/>
        <v>370</v>
      </c>
      <c r="J31" s="170">
        <f t="shared" si="6"/>
        <v>0</v>
      </c>
      <c r="K31" s="170">
        <f t="shared" si="6"/>
        <v>0</v>
      </c>
      <c r="L31" s="170">
        <f t="shared" si="6"/>
        <v>0</v>
      </c>
    </row>
    <row r="32" spans="1:12" s="3" customFormat="1" ht="75" x14ac:dyDescent="0.25">
      <c r="A32" s="44"/>
      <c r="B32" s="189" t="s">
        <v>301</v>
      </c>
      <c r="C32" s="43">
        <v>1</v>
      </c>
      <c r="D32" s="43">
        <v>1</v>
      </c>
      <c r="E32" s="41" t="s">
        <v>302</v>
      </c>
      <c r="F32" s="41" t="s">
        <v>303</v>
      </c>
      <c r="G32" s="10">
        <v>10</v>
      </c>
      <c r="H32" s="10"/>
      <c r="I32" s="10">
        <v>370</v>
      </c>
      <c r="J32" s="41"/>
      <c r="K32" s="41"/>
      <c r="L32" s="41"/>
    </row>
    <row r="33" spans="1:12" s="3" customFormat="1" x14ac:dyDescent="0.25">
      <c r="A33" s="44"/>
      <c r="B33" s="52"/>
      <c r="C33" s="43"/>
      <c r="D33" s="43"/>
      <c r="E33" s="41"/>
      <c r="F33" s="41"/>
      <c r="G33" s="10"/>
      <c r="H33" s="10"/>
      <c r="I33" s="10"/>
      <c r="J33" s="41"/>
      <c r="K33" s="41"/>
      <c r="L33" s="41"/>
    </row>
    <row r="34" spans="1:12" s="3" customFormat="1" x14ac:dyDescent="0.25">
      <c r="A34" s="44"/>
      <c r="B34" s="52"/>
      <c r="C34" s="43"/>
      <c r="D34" s="43"/>
      <c r="E34" s="41"/>
      <c r="F34" s="41"/>
      <c r="G34" s="10"/>
      <c r="H34" s="10"/>
      <c r="I34" s="10"/>
      <c r="J34" s="41"/>
      <c r="K34" s="41"/>
      <c r="L34" s="41"/>
    </row>
    <row r="35" spans="1:12" s="3" customFormat="1" x14ac:dyDescent="0.25">
      <c r="A35" s="44"/>
      <c r="B35" s="52"/>
      <c r="C35" s="43"/>
      <c r="D35" s="43"/>
      <c r="E35" s="41"/>
      <c r="F35" s="41"/>
      <c r="G35" s="10"/>
      <c r="H35" s="10"/>
      <c r="I35" s="10"/>
      <c r="J35" s="41"/>
      <c r="K35" s="41"/>
      <c r="L35" s="41"/>
    </row>
    <row r="36" spans="1:12" x14ac:dyDescent="0.25">
      <c r="A36" s="44"/>
      <c r="B36" s="52"/>
      <c r="C36" s="43"/>
      <c r="D36" s="43"/>
      <c r="E36" s="41"/>
      <c r="F36" s="41"/>
      <c r="G36" s="10"/>
      <c r="H36" s="10"/>
      <c r="I36" s="10"/>
      <c r="J36" s="41"/>
      <c r="K36" s="41"/>
      <c r="L36" s="41"/>
    </row>
    <row r="37" spans="1:12" s="3" customFormat="1" ht="37.5" customHeight="1" x14ac:dyDescent="0.25">
      <c r="A37" s="45" t="s">
        <v>88</v>
      </c>
      <c r="B37" s="80" t="s">
        <v>63</v>
      </c>
      <c r="C37" s="80">
        <f>SUM(C38,C42,C47)</f>
        <v>2</v>
      </c>
      <c r="D37" s="80">
        <f>SUM(D38,D42,D47)</f>
        <v>2</v>
      </c>
      <c r="E37" s="80"/>
      <c r="F37" s="45"/>
      <c r="G37" s="80">
        <f t="shared" ref="G37:L37" si="7">SUM(G38,G42,G47)</f>
        <v>30</v>
      </c>
      <c r="H37" s="80">
        <f t="shared" si="7"/>
        <v>0</v>
      </c>
      <c r="I37" s="80">
        <f t="shared" si="7"/>
        <v>456</v>
      </c>
      <c r="J37" s="80">
        <f t="shared" si="7"/>
        <v>1</v>
      </c>
      <c r="K37" s="80">
        <f t="shared" si="7"/>
        <v>1</v>
      </c>
      <c r="L37" s="80">
        <f t="shared" si="7"/>
        <v>370000</v>
      </c>
    </row>
    <row r="38" spans="1:12" s="3" customFormat="1" x14ac:dyDescent="0.25">
      <c r="A38" s="44"/>
      <c r="B38" s="103" t="s">
        <v>211</v>
      </c>
      <c r="C38" s="104">
        <f>SUM(C39:C41)</f>
        <v>0</v>
      </c>
      <c r="D38" s="104">
        <f>SUM(D39:D41)</f>
        <v>0</v>
      </c>
      <c r="E38" s="165"/>
      <c r="F38" s="105"/>
      <c r="G38" s="104">
        <f t="shared" ref="G38:L38" si="8">SUM(G39:G41)</f>
        <v>0</v>
      </c>
      <c r="H38" s="104">
        <f t="shared" si="8"/>
        <v>0</v>
      </c>
      <c r="I38" s="104">
        <f t="shared" si="8"/>
        <v>0</v>
      </c>
      <c r="J38" s="105">
        <f t="shared" si="8"/>
        <v>0</v>
      </c>
      <c r="K38" s="105">
        <f t="shared" si="8"/>
        <v>0</v>
      </c>
      <c r="L38" s="105">
        <f t="shared" si="8"/>
        <v>0</v>
      </c>
    </row>
    <row r="39" spans="1:12" s="3" customFormat="1" x14ac:dyDescent="0.25">
      <c r="A39" s="44"/>
      <c r="B39" s="52"/>
      <c r="C39" s="43"/>
      <c r="D39" s="43"/>
      <c r="E39" s="41"/>
      <c r="F39" s="41"/>
      <c r="G39" s="10"/>
      <c r="H39" s="10"/>
      <c r="I39" s="10"/>
      <c r="J39" s="41"/>
      <c r="K39" s="41"/>
      <c r="L39" s="41"/>
    </row>
    <row r="40" spans="1:12" s="3" customFormat="1" x14ac:dyDescent="0.25">
      <c r="A40" s="44"/>
      <c r="B40" s="52"/>
      <c r="C40" s="43"/>
      <c r="D40" s="43"/>
      <c r="E40" s="41"/>
      <c r="F40" s="41"/>
      <c r="G40" s="10"/>
      <c r="H40" s="10"/>
      <c r="I40" s="10"/>
      <c r="J40" s="41"/>
      <c r="K40" s="41"/>
      <c r="L40" s="41"/>
    </row>
    <row r="41" spans="1:12" s="3" customFormat="1" x14ac:dyDescent="0.25">
      <c r="A41" s="44"/>
      <c r="B41" s="52"/>
      <c r="C41" s="43"/>
      <c r="D41" s="43"/>
      <c r="E41" s="41"/>
      <c r="F41" s="41"/>
      <c r="G41" s="10"/>
      <c r="H41" s="10"/>
      <c r="I41" s="10"/>
      <c r="J41" s="41"/>
      <c r="K41" s="41"/>
      <c r="L41" s="41"/>
    </row>
    <row r="42" spans="1:12" s="3" customFormat="1" x14ac:dyDescent="0.25">
      <c r="A42" s="44"/>
      <c r="B42" s="103" t="s">
        <v>212</v>
      </c>
      <c r="C42" s="104">
        <f>SUM(C43:C46)</f>
        <v>0</v>
      </c>
      <c r="D42" s="104">
        <f>SUM(D43:D46)</f>
        <v>0</v>
      </c>
      <c r="E42" s="165"/>
      <c r="F42" s="105"/>
      <c r="G42" s="104">
        <f t="shared" ref="G42:L42" si="9">SUM(G43:G46)</f>
        <v>0</v>
      </c>
      <c r="H42" s="104">
        <f t="shared" si="9"/>
        <v>0</v>
      </c>
      <c r="I42" s="104">
        <f t="shared" si="9"/>
        <v>0</v>
      </c>
      <c r="J42" s="105">
        <f t="shared" si="9"/>
        <v>0</v>
      </c>
      <c r="K42" s="105">
        <f t="shared" si="9"/>
        <v>0</v>
      </c>
      <c r="L42" s="105">
        <f t="shared" si="9"/>
        <v>0</v>
      </c>
    </row>
    <row r="43" spans="1:12" s="3" customFormat="1" x14ac:dyDescent="0.25">
      <c r="A43" s="44"/>
      <c r="B43" s="52"/>
      <c r="C43" s="43"/>
      <c r="D43" s="43"/>
      <c r="E43" s="41"/>
      <c r="F43" s="41"/>
      <c r="G43" s="10"/>
      <c r="H43" s="10"/>
      <c r="I43" s="10"/>
      <c r="J43" s="41"/>
      <c r="K43" s="41"/>
      <c r="L43" s="41"/>
    </row>
    <row r="44" spans="1:12" s="3" customFormat="1" x14ac:dyDescent="0.25">
      <c r="A44" s="44"/>
      <c r="B44" s="52"/>
      <c r="C44" s="43"/>
      <c r="D44" s="43"/>
      <c r="E44" s="41"/>
      <c r="F44" s="41"/>
      <c r="G44" s="10"/>
      <c r="H44" s="10"/>
      <c r="I44" s="10"/>
      <c r="J44" s="41"/>
      <c r="K44" s="41"/>
      <c r="L44" s="41"/>
    </row>
    <row r="45" spans="1:12" s="3" customFormat="1" x14ac:dyDescent="0.25">
      <c r="A45" s="44"/>
      <c r="B45" s="52"/>
      <c r="C45" s="43"/>
      <c r="D45" s="43"/>
      <c r="E45" s="41"/>
      <c r="F45" s="41"/>
      <c r="G45" s="10"/>
      <c r="H45" s="10"/>
      <c r="I45" s="10"/>
      <c r="J45" s="41"/>
      <c r="K45" s="41"/>
      <c r="L45" s="41"/>
    </row>
    <row r="46" spans="1:12" s="3" customFormat="1" x14ac:dyDescent="0.25">
      <c r="A46" s="44"/>
      <c r="B46" s="52"/>
      <c r="C46" s="43"/>
      <c r="D46" s="43"/>
      <c r="E46" s="41"/>
      <c r="F46" s="41"/>
      <c r="G46" s="10"/>
      <c r="H46" s="10"/>
      <c r="I46" s="10"/>
      <c r="J46" s="41"/>
      <c r="K46" s="41"/>
      <c r="L46" s="41"/>
    </row>
    <row r="47" spans="1:12" s="3" customFormat="1" x14ac:dyDescent="0.25">
      <c r="A47" s="44"/>
      <c r="B47" s="103" t="s">
        <v>213</v>
      </c>
      <c r="C47" s="104">
        <f>SUM(C48:C50)</f>
        <v>2</v>
      </c>
      <c r="D47" s="104">
        <f>SUM(D48:D50)</f>
        <v>2</v>
      </c>
      <c r="E47" s="165"/>
      <c r="F47" s="105"/>
      <c r="G47" s="104">
        <f t="shared" ref="G47:L47" si="10">SUM(G48:G50)</f>
        <v>30</v>
      </c>
      <c r="H47" s="104">
        <f t="shared" si="10"/>
        <v>0</v>
      </c>
      <c r="I47" s="104">
        <f t="shared" si="10"/>
        <v>456</v>
      </c>
      <c r="J47" s="105">
        <f t="shared" si="10"/>
        <v>1</v>
      </c>
      <c r="K47" s="105">
        <f t="shared" si="10"/>
        <v>1</v>
      </c>
      <c r="L47" s="105">
        <f t="shared" si="10"/>
        <v>370000</v>
      </c>
    </row>
    <row r="48" spans="1:12" s="3" customFormat="1" ht="37.5" x14ac:dyDescent="0.25">
      <c r="A48" s="44"/>
      <c r="B48" s="189" t="s">
        <v>304</v>
      </c>
      <c r="C48" s="43">
        <v>1</v>
      </c>
      <c r="D48" s="43">
        <v>1</v>
      </c>
      <c r="E48" s="41" t="s">
        <v>305</v>
      </c>
      <c r="F48" s="41" t="s">
        <v>306</v>
      </c>
      <c r="G48" s="10">
        <v>20</v>
      </c>
      <c r="H48" s="10"/>
      <c r="I48" s="10">
        <v>321</v>
      </c>
      <c r="J48" s="41"/>
      <c r="K48" s="41"/>
      <c r="L48" s="41"/>
    </row>
    <row r="49" spans="1:12" s="3" customFormat="1" ht="93.75" x14ac:dyDescent="0.25">
      <c r="A49" s="44"/>
      <c r="B49" s="189" t="s">
        <v>307</v>
      </c>
      <c r="C49" s="43">
        <v>1</v>
      </c>
      <c r="D49" s="43">
        <v>1</v>
      </c>
      <c r="E49" s="41" t="s">
        <v>308</v>
      </c>
      <c r="F49" s="41" t="s">
        <v>306</v>
      </c>
      <c r="G49" s="10">
        <v>10</v>
      </c>
      <c r="H49" s="10"/>
      <c r="I49" s="10">
        <v>135</v>
      </c>
      <c r="J49" s="41">
        <v>1</v>
      </c>
      <c r="K49" s="41">
        <v>1</v>
      </c>
      <c r="L49" s="142">
        <v>370000</v>
      </c>
    </row>
    <row r="50" spans="1:12" x14ac:dyDescent="0.25">
      <c r="A50" s="44"/>
      <c r="B50" s="52"/>
      <c r="C50" s="43"/>
      <c r="D50" s="43"/>
      <c r="E50" s="41"/>
      <c r="F50" s="41"/>
      <c r="G50" s="10"/>
      <c r="H50" s="10"/>
      <c r="I50" s="10"/>
      <c r="J50" s="41"/>
      <c r="K50" s="41"/>
      <c r="L50" s="41"/>
    </row>
    <row r="51" spans="1:12" s="3" customFormat="1" ht="75" customHeight="1" x14ac:dyDescent="0.25">
      <c r="A51" s="80" t="s">
        <v>89</v>
      </c>
      <c r="B51" s="80" t="s">
        <v>64</v>
      </c>
      <c r="C51" s="80">
        <f>SUM(C52,C56,C60)</f>
        <v>9</v>
      </c>
      <c r="D51" s="80">
        <f>SUM(D52,D56,D60)</f>
        <v>11</v>
      </c>
      <c r="E51" s="80"/>
      <c r="F51" s="80"/>
      <c r="G51" s="80">
        <f t="shared" ref="G51:L51" si="11">SUM(G52,G56,G60)</f>
        <v>218</v>
      </c>
      <c r="H51" s="80">
        <f t="shared" si="11"/>
        <v>7</v>
      </c>
      <c r="I51" s="80">
        <f t="shared" si="11"/>
        <v>3969</v>
      </c>
      <c r="J51" s="80">
        <f t="shared" si="11"/>
        <v>2</v>
      </c>
      <c r="K51" s="80">
        <f t="shared" si="11"/>
        <v>1</v>
      </c>
      <c r="L51" s="80">
        <f t="shared" si="11"/>
        <v>1336474</v>
      </c>
    </row>
    <row r="52" spans="1:12" s="3" customFormat="1" x14ac:dyDescent="0.25">
      <c r="A52" s="44"/>
      <c r="B52" s="103" t="s">
        <v>211</v>
      </c>
      <c r="C52" s="104">
        <f>SUM(C53:C55)</f>
        <v>0</v>
      </c>
      <c r="D52" s="104">
        <f>SUM(D53:D55)</f>
        <v>0</v>
      </c>
      <c r="E52" s="165"/>
      <c r="F52" s="105"/>
      <c r="G52" s="104">
        <f t="shared" ref="G52:L52" si="12">SUM(G53:G55)</f>
        <v>0</v>
      </c>
      <c r="H52" s="104">
        <f t="shared" si="12"/>
        <v>0</v>
      </c>
      <c r="I52" s="104">
        <f t="shared" si="12"/>
        <v>0</v>
      </c>
      <c r="J52" s="105">
        <f t="shared" si="12"/>
        <v>0</v>
      </c>
      <c r="K52" s="105">
        <f t="shared" si="12"/>
        <v>0</v>
      </c>
      <c r="L52" s="105">
        <f t="shared" si="12"/>
        <v>0</v>
      </c>
    </row>
    <row r="53" spans="1:12" s="3" customFormat="1" x14ac:dyDescent="0.25">
      <c r="A53" s="44"/>
      <c r="B53" s="52"/>
      <c r="C53" s="43"/>
      <c r="D53" s="43"/>
      <c r="E53" s="41"/>
      <c r="F53" s="41"/>
      <c r="G53" s="10"/>
      <c r="H53" s="10"/>
      <c r="I53" s="10"/>
      <c r="J53" s="41"/>
      <c r="K53" s="41"/>
      <c r="L53" s="41"/>
    </row>
    <row r="54" spans="1:12" s="3" customFormat="1" x14ac:dyDescent="0.25">
      <c r="A54" s="44"/>
      <c r="B54" s="52"/>
      <c r="C54" s="43"/>
      <c r="D54" s="43"/>
      <c r="E54" s="41"/>
      <c r="F54" s="41"/>
      <c r="G54" s="10"/>
      <c r="H54" s="10"/>
      <c r="I54" s="10"/>
      <c r="J54" s="41"/>
      <c r="K54" s="41"/>
      <c r="L54" s="41"/>
    </row>
    <row r="55" spans="1:12" s="3" customFormat="1" x14ac:dyDescent="0.25">
      <c r="A55" s="44"/>
      <c r="B55" s="52"/>
      <c r="C55" s="43"/>
      <c r="D55" s="43"/>
      <c r="E55" s="41"/>
      <c r="F55" s="41"/>
      <c r="G55" s="10"/>
      <c r="H55" s="10"/>
      <c r="I55" s="10"/>
      <c r="J55" s="41"/>
      <c r="K55" s="41"/>
      <c r="L55" s="41"/>
    </row>
    <row r="56" spans="1:12" s="3" customFormat="1" x14ac:dyDescent="0.25">
      <c r="A56" s="44"/>
      <c r="B56" s="103" t="s">
        <v>212</v>
      </c>
      <c r="C56" s="104">
        <f>SUM(C57:C59)</f>
        <v>2</v>
      </c>
      <c r="D56" s="104">
        <f>SUM(D57:D59)</f>
        <v>3</v>
      </c>
      <c r="E56" s="165"/>
      <c r="F56" s="105"/>
      <c r="G56" s="104">
        <f t="shared" ref="G56:L56" si="13">SUM(G57:G59)</f>
        <v>57</v>
      </c>
      <c r="H56" s="104">
        <f t="shared" si="13"/>
        <v>7</v>
      </c>
      <c r="I56" s="104">
        <f t="shared" si="13"/>
        <v>1973</v>
      </c>
      <c r="J56" s="105">
        <f t="shared" si="13"/>
        <v>2</v>
      </c>
      <c r="K56" s="105">
        <f t="shared" si="13"/>
        <v>1</v>
      </c>
      <c r="L56" s="105">
        <f t="shared" si="13"/>
        <v>1336474</v>
      </c>
    </row>
    <row r="57" spans="1:12" s="3" customFormat="1" ht="56.25" x14ac:dyDescent="0.25">
      <c r="A57" s="44"/>
      <c r="B57" s="52" t="s">
        <v>309</v>
      </c>
      <c r="C57" s="43"/>
      <c r="D57" s="43">
        <v>1</v>
      </c>
      <c r="E57" s="41" t="s">
        <v>291</v>
      </c>
      <c r="F57" s="41" t="s">
        <v>303</v>
      </c>
      <c r="G57" s="10">
        <v>15</v>
      </c>
      <c r="H57" s="10"/>
      <c r="I57" s="43">
        <v>600</v>
      </c>
      <c r="J57" s="41">
        <v>2</v>
      </c>
      <c r="K57" s="41">
        <v>1</v>
      </c>
      <c r="L57" s="192">
        <v>1336474</v>
      </c>
    </row>
    <row r="58" spans="1:12" s="3" customFormat="1" ht="56.25" x14ac:dyDescent="0.25">
      <c r="A58" s="44"/>
      <c r="B58" s="52" t="s">
        <v>310</v>
      </c>
      <c r="C58" s="43">
        <v>1</v>
      </c>
      <c r="D58" s="43">
        <v>1</v>
      </c>
      <c r="E58" s="41" t="s">
        <v>291</v>
      </c>
      <c r="F58" s="41" t="s">
        <v>311</v>
      </c>
      <c r="G58" s="10">
        <v>22</v>
      </c>
      <c r="H58" s="10">
        <v>5</v>
      </c>
      <c r="I58" s="10">
        <v>583</v>
      </c>
      <c r="J58" s="41"/>
      <c r="K58" s="41"/>
      <c r="L58" s="41"/>
    </row>
    <row r="59" spans="1:12" s="3" customFormat="1" ht="75" x14ac:dyDescent="0.25">
      <c r="A59" s="44"/>
      <c r="B59" s="52" t="s">
        <v>312</v>
      </c>
      <c r="C59" s="43">
        <v>1</v>
      </c>
      <c r="D59" s="43">
        <v>1</v>
      </c>
      <c r="E59" s="41" t="s">
        <v>291</v>
      </c>
      <c r="F59" s="41" t="s">
        <v>303</v>
      </c>
      <c r="G59" s="10">
        <v>20</v>
      </c>
      <c r="H59" s="10">
        <v>2</v>
      </c>
      <c r="I59" s="10">
        <v>790</v>
      </c>
      <c r="J59" s="41"/>
      <c r="K59" s="41"/>
      <c r="L59" s="41"/>
    </row>
    <row r="60" spans="1:12" s="3" customFormat="1" x14ac:dyDescent="0.25">
      <c r="A60" s="44"/>
      <c r="B60" s="103" t="s">
        <v>213</v>
      </c>
      <c r="C60" s="104">
        <f>SUM(C61:C67)</f>
        <v>7</v>
      </c>
      <c r="D60" s="104">
        <f>SUM(D61:D68)</f>
        <v>8</v>
      </c>
      <c r="E60" s="165"/>
      <c r="F60" s="105"/>
      <c r="G60" s="104">
        <f>SUM(G61:G68)</f>
        <v>161</v>
      </c>
      <c r="H60" s="104">
        <f>SUM(H61:H64)</f>
        <v>0</v>
      </c>
      <c r="I60" s="104">
        <f>SUM(I61:I68)</f>
        <v>1996</v>
      </c>
      <c r="J60" s="105">
        <f>SUM(J61:J64)</f>
        <v>0</v>
      </c>
      <c r="K60" s="105">
        <f>SUM(K61:K64)</f>
        <v>0</v>
      </c>
      <c r="L60" s="105">
        <f>SUM(L61:L64)</f>
        <v>0</v>
      </c>
    </row>
    <row r="61" spans="1:12" s="3" customFormat="1" ht="56.25" x14ac:dyDescent="0.25">
      <c r="A61" s="44"/>
      <c r="B61" s="52" t="s">
        <v>313</v>
      </c>
      <c r="C61" s="43">
        <v>1</v>
      </c>
      <c r="D61" s="43">
        <v>1</v>
      </c>
      <c r="E61" s="41" t="s">
        <v>314</v>
      </c>
      <c r="F61" s="41" t="s">
        <v>315</v>
      </c>
      <c r="G61" s="10">
        <v>20</v>
      </c>
      <c r="H61" s="10"/>
      <c r="I61" s="10">
        <v>326</v>
      </c>
      <c r="J61" s="41"/>
      <c r="K61" s="41"/>
      <c r="L61" s="41"/>
    </row>
    <row r="62" spans="1:12" s="3" customFormat="1" ht="56.25" x14ac:dyDescent="0.25">
      <c r="A62" s="44"/>
      <c r="B62" s="52" t="s">
        <v>316</v>
      </c>
      <c r="C62" s="43">
        <v>1</v>
      </c>
      <c r="D62" s="43">
        <v>1</v>
      </c>
      <c r="E62" s="41" t="s">
        <v>296</v>
      </c>
      <c r="F62" s="41" t="s">
        <v>315</v>
      </c>
      <c r="G62" s="10">
        <v>20</v>
      </c>
      <c r="H62" s="10"/>
      <c r="I62" s="10">
        <v>294</v>
      </c>
      <c r="J62" s="41"/>
      <c r="K62" s="41"/>
      <c r="L62" s="41"/>
    </row>
    <row r="63" spans="1:12" s="3" customFormat="1" ht="75" x14ac:dyDescent="0.25">
      <c r="A63" s="44"/>
      <c r="B63" s="52" t="s">
        <v>317</v>
      </c>
      <c r="C63" s="43">
        <v>1</v>
      </c>
      <c r="D63" s="43">
        <v>1</v>
      </c>
      <c r="E63" s="41" t="s">
        <v>318</v>
      </c>
      <c r="F63" s="41" t="s">
        <v>319</v>
      </c>
      <c r="G63" s="10">
        <v>24</v>
      </c>
      <c r="H63" s="10"/>
      <c r="I63" s="10">
        <v>565</v>
      </c>
      <c r="J63" s="41"/>
      <c r="K63" s="41"/>
      <c r="L63" s="41"/>
    </row>
    <row r="64" spans="1:12" ht="56.25" x14ac:dyDescent="0.25">
      <c r="A64" s="44"/>
      <c r="B64" s="52" t="s">
        <v>320</v>
      </c>
      <c r="C64" s="43">
        <v>1</v>
      </c>
      <c r="D64" s="43">
        <v>1</v>
      </c>
      <c r="E64" s="41" t="s">
        <v>321</v>
      </c>
      <c r="F64" s="41" t="s">
        <v>322</v>
      </c>
      <c r="G64" s="10">
        <v>10</v>
      </c>
      <c r="H64" s="10"/>
      <c r="I64" s="10">
        <v>110</v>
      </c>
      <c r="J64" s="41"/>
      <c r="K64" s="41"/>
      <c r="L64" s="41"/>
    </row>
    <row r="65" spans="1:12" ht="56.25" x14ac:dyDescent="0.25">
      <c r="A65" s="44"/>
      <c r="B65" s="52" t="s">
        <v>323</v>
      </c>
      <c r="C65" s="43">
        <v>1</v>
      </c>
      <c r="D65" s="43">
        <v>1</v>
      </c>
      <c r="E65" s="41" t="s">
        <v>308</v>
      </c>
      <c r="F65" s="41" t="s">
        <v>297</v>
      </c>
      <c r="G65" s="10">
        <v>20</v>
      </c>
      <c r="H65" s="10"/>
      <c r="I65" s="10">
        <v>100</v>
      </c>
      <c r="J65" s="41"/>
      <c r="K65" s="41"/>
      <c r="L65" s="41"/>
    </row>
    <row r="66" spans="1:12" ht="56.25" x14ac:dyDescent="0.25">
      <c r="A66" s="44"/>
      <c r="B66" s="52" t="s">
        <v>324</v>
      </c>
      <c r="C66" s="43">
        <v>1</v>
      </c>
      <c r="D66" s="43">
        <v>1</v>
      </c>
      <c r="E66" s="41" t="s">
        <v>325</v>
      </c>
      <c r="F66" s="41" t="s">
        <v>315</v>
      </c>
      <c r="G66" s="10">
        <v>22</v>
      </c>
      <c r="H66" s="10"/>
      <c r="I66" s="10">
        <v>338</v>
      </c>
      <c r="J66" s="41"/>
      <c r="K66" s="41"/>
      <c r="L66" s="41"/>
    </row>
    <row r="67" spans="1:12" ht="56.25" x14ac:dyDescent="0.25">
      <c r="A67" s="44"/>
      <c r="B67" s="52" t="s">
        <v>326</v>
      </c>
      <c r="C67" s="43">
        <v>1</v>
      </c>
      <c r="D67" s="43">
        <v>1</v>
      </c>
      <c r="E67" s="41" t="s">
        <v>327</v>
      </c>
      <c r="F67" s="41" t="s">
        <v>319</v>
      </c>
      <c r="G67" s="10">
        <v>25</v>
      </c>
      <c r="H67" s="10"/>
      <c r="I67" s="10">
        <v>95</v>
      </c>
      <c r="J67" s="41"/>
      <c r="K67" s="41"/>
      <c r="L67" s="41"/>
    </row>
    <row r="68" spans="1:12" ht="56.25" x14ac:dyDescent="0.25">
      <c r="A68" s="44"/>
      <c r="B68" s="52" t="s">
        <v>328</v>
      </c>
      <c r="C68" s="43"/>
      <c r="D68" s="43">
        <v>1</v>
      </c>
      <c r="E68" s="41" t="s">
        <v>329</v>
      </c>
      <c r="F68" s="41" t="s">
        <v>315</v>
      </c>
      <c r="G68" s="10">
        <v>20</v>
      </c>
      <c r="H68" s="10"/>
      <c r="I68" s="10">
        <v>168</v>
      </c>
      <c r="J68" s="41">
        <v>1</v>
      </c>
      <c r="K68" s="41">
        <v>1</v>
      </c>
      <c r="L68" s="142">
        <v>90000</v>
      </c>
    </row>
    <row r="69" spans="1:12" s="3" customFormat="1" ht="93.75" customHeight="1" x14ac:dyDescent="0.25">
      <c r="A69" s="80" t="s">
        <v>90</v>
      </c>
      <c r="B69" s="80" t="s">
        <v>65</v>
      </c>
      <c r="C69" s="80">
        <f>SUM(C70,C74,C80)</f>
        <v>2</v>
      </c>
      <c r="D69" s="80">
        <f>SUM(D70,D74,D80)</f>
        <v>2</v>
      </c>
      <c r="E69" s="80"/>
      <c r="F69" s="80"/>
      <c r="G69" s="80">
        <f t="shared" ref="G69:L69" si="14">SUM(G70,G74,G80)</f>
        <v>41</v>
      </c>
      <c r="H69" s="80">
        <f t="shared" si="14"/>
        <v>2</v>
      </c>
      <c r="I69" s="80">
        <f t="shared" si="14"/>
        <v>919</v>
      </c>
      <c r="J69" s="80">
        <f t="shared" si="14"/>
        <v>3</v>
      </c>
      <c r="K69" s="80">
        <f t="shared" si="14"/>
        <v>2</v>
      </c>
      <c r="L69" s="80">
        <f t="shared" si="14"/>
        <v>874020</v>
      </c>
    </row>
    <row r="70" spans="1:12" s="3" customFormat="1" x14ac:dyDescent="0.25">
      <c r="A70" s="44"/>
      <c r="B70" s="103" t="s">
        <v>211</v>
      </c>
      <c r="C70" s="104">
        <f>SUM(C71:C73)</f>
        <v>0</v>
      </c>
      <c r="D70" s="104">
        <f>SUM(D71:D73)</f>
        <v>0</v>
      </c>
      <c r="E70" s="165"/>
      <c r="F70" s="105"/>
      <c r="G70" s="104">
        <f t="shared" ref="G70:L70" si="15">SUM(G71:G73)</f>
        <v>0</v>
      </c>
      <c r="H70" s="104">
        <f t="shared" si="15"/>
        <v>0</v>
      </c>
      <c r="I70" s="104">
        <f t="shared" si="15"/>
        <v>0</v>
      </c>
      <c r="J70" s="105">
        <f t="shared" si="15"/>
        <v>0</v>
      </c>
      <c r="K70" s="105">
        <f t="shared" si="15"/>
        <v>0</v>
      </c>
      <c r="L70" s="105">
        <f t="shared" si="15"/>
        <v>0</v>
      </c>
    </row>
    <row r="71" spans="1:12" s="3" customFormat="1" x14ac:dyDescent="0.25">
      <c r="A71" s="44"/>
      <c r="B71" s="52"/>
      <c r="C71" s="43"/>
      <c r="D71" s="43"/>
      <c r="E71" s="41"/>
      <c r="F71" s="41"/>
      <c r="G71" s="10"/>
      <c r="H71" s="10"/>
      <c r="I71" s="10"/>
      <c r="J71" s="41"/>
      <c r="K71" s="41"/>
      <c r="L71" s="41"/>
    </row>
    <row r="72" spans="1:12" s="3" customFormat="1" x14ac:dyDescent="0.25">
      <c r="A72" s="44"/>
      <c r="B72" s="52"/>
      <c r="C72" s="43"/>
      <c r="D72" s="43"/>
      <c r="E72" s="41"/>
      <c r="F72" s="41"/>
      <c r="G72" s="10"/>
      <c r="H72" s="10"/>
      <c r="I72" s="10"/>
      <c r="J72" s="41"/>
      <c r="K72" s="41"/>
      <c r="L72" s="41"/>
    </row>
    <row r="73" spans="1:12" s="3" customFormat="1" x14ac:dyDescent="0.25">
      <c r="A73" s="44"/>
      <c r="B73" s="52"/>
      <c r="C73" s="43"/>
      <c r="D73" s="43"/>
      <c r="E73" s="41"/>
      <c r="F73" s="41"/>
      <c r="G73" s="10"/>
      <c r="H73" s="10"/>
      <c r="I73" s="10"/>
      <c r="J73" s="41"/>
      <c r="K73" s="41"/>
      <c r="L73" s="41"/>
    </row>
    <row r="74" spans="1:12" s="3" customFormat="1" x14ac:dyDescent="0.25">
      <c r="A74" s="44"/>
      <c r="B74" s="103" t="s">
        <v>212</v>
      </c>
      <c r="C74" s="104">
        <f>SUM(C75:C79)</f>
        <v>1</v>
      </c>
      <c r="D74" s="104">
        <f>SUM(D75:D79)</f>
        <v>1</v>
      </c>
      <c r="E74" s="165"/>
      <c r="F74" s="105"/>
      <c r="G74" s="104">
        <f t="shared" ref="G74:L74" si="16">SUM(G75:G79)</f>
        <v>25</v>
      </c>
      <c r="H74" s="104">
        <f t="shared" si="16"/>
        <v>2</v>
      </c>
      <c r="I74" s="104">
        <f t="shared" si="16"/>
        <v>695</v>
      </c>
      <c r="J74" s="105">
        <f t="shared" si="16"/>
        <v>2</v>
      </c>
      <c r="K74" s="105">
        <f t="shared" si="16"/>
        <v>1</v>
      </c>
      <c r="L74" s="105">
        <f t="shared" si="16"/>
        <v>782020</v>
      </c>
    </row>
    <row r="75" spans="1:12" s="3" customFormat="1" ht="56.25" x14ac:dyDescent="0.25">
      <c r="A75" s="44"/>
      <c r="B75" s="52" t="s">
        <v>330</v>
      </c>
      <c r="C75" s="43">
        <v>1</v>
      </c>
      <c r="D75" s="43">
        <v>1</v>
      </c>
      <c r="E75" s="41" t="s">
        <v>291</v>
      </c>
      <c r="F75" s="41" t="s">
        <v>303</v>
      </c>
      <c r="G75" s="10">
        <v>25</v>
      </c>
      <c r="H75" s="10">
        <v>2</v>
      </c>
      <c r="I75" s="10">
        <v>695</v>
      </c>
      <c r="J75" s="41">
        <v>2</v>
      </c>
      <c r="K75" s="41">
        <v>1</v>
      </c>
      <c r="L75" s="142">
        <v>782020</v>
      </c>
    </row>
    <row r="76" spans="1:12" s="3" customFormat="1" x14ac:dyDescent="0.25">
      <c r="A76" s="44"/>
      <c r="B76" s="52"/>
      <c r="C76" s="43"/>
      <c r="D76" s="43"/>
      <c r="E76" s="41"/>
      <c r="F76" s="41"/>
      <c r="G76" s="10"/>
      <c r="H76" s="10"/>
      <c r="I76" s="10"/>
      <c r="J76" s="41"/>
      <c r="K76" s="41"/>
      <c r="L76" s="41"/>
    </row>
    <row r="77" spans="1:12" s="3" customFormat="1" x14ac:dyDescent="0.25">
      <c r="A77" s="44"/>
      <c r="B77" s="52"/>
      <c r="C77" s="43"/>
      <c r="D77" s="43"/>
      <c r="E77" s="41"/>
      <c r="F77" s="41"/>
      <c r="G77" s="10"/>
      <c r="H77" s="10"/>
      <c r="I77" s="10"/>
      <c r="J77" s="41"/>
      <c r="K77" s="41"/>
      <c r="L77" s="41"/>
    </row>
    <row r="78" spans="1:12" s="3" customFormat="1" x14ac:dyDescent="0.25">
      <c r="A78" s="44"/>
      <c r="B78" s="52"/>
      <c r="C78" s="43"/>
      <c r="D78" s="43"/>
      <c r="E78" s="41"/>
      <c r="F78" s="41"/>
      <c r="G78" s="10"/>
      <c r="H78" s="10"/>
      <c r="I78" s="10"/>
      <c r="J78" s="41"/>
      <c r="K78" s="41"/>
      <c r="L78" s="41"/>
    </row>
    <row r="79" spans="1:12" s="3" customFormat="1" x14ac:dyDescent="0.25">
      <c r="A79" s="44"/>
      <c r="B79" s="52"/>
      <c r="C79" s="43"/>
      <c r="D79" s="43"/>
      <c r="E79" s="41"/>
      <c r="F79" s="41"/>
      <c r="G79" s="10"/>
      <c r="H79" s="10"/>
      <c r="I79" s="10"/>
      <c r="J79" s="41"/>
      <c r="K79" s="41"/>
      <c r="L79" s="41"/>
    </row>
    <row r="80" spans="1:12" s="3" customFormat="1" x14ac:dyDescent="0.25">
      <c r="A80" s="44"/>
      <c r="B80" s="103" t="s">
        <v>213</v>
      </c>
      <c r="C80" s="104">
        <f>SUM(C81:C84)</f>
        <v>1</v>
      </c>
      <c r="D80" s="104">
        <f>SUM(D81:D84)</f>
        <v>1</v>
      </c>
      <c r="E80" s="165"/>
      <c r="F80" s="105"/>
      <c r="G80" s="104">
        <f t="shared" ref="G80:L80" si="17">SUM(G81:G84)</f>
        <v>16</v>
      </c>
      <c r="H80" s="104">
        <f t="shared" si="17"/>
        <v>0</v>
      </c>
      <c r="I80" s="104">
        <f t="shared" si="17"/>
        <v>224</v>
      </c>
      <c r="J80" s="105">
        <f t="shared" si="17"/>
        <v>1</v>
      </c>
      <c r="K80" s="105">
        <f t="shared" si="17"/>
        <v>1</v>
      </c>
      <c r="L80" s="105">
        <f t="shared" si="17"/>
        <v>92000</v>
      </c>
    </row>
    <row r="81" spans="1:12" s="3" customFormat="1" ht="75" x14ac:dyDescent="0.25">
      <c r="A81" s="44"/>
      <c r="B81" s="52" t="s">
        <v>331</v>
      </c>
      <c r="C81" s="43">
        <v>1</v>
      </c>
      <c r="D81" s="43">
        <v>1</v>
      </c>
      <c r="E81" s="41" t="s">
        <v>332</v>
      </c>
      <c r="F81" s="41" t="s">
        <v>315</v>
      </c>
      <c r="G81" s="10">
        <v>16</v>
      </c>
      <c r="H81" s="10"/>
      <c r="I81" s="10">
        <v>224</v>
      </c>
      <c r="J81" s="41">
        <v>1</v>
      </c>
      <c r="K81" s="41">
        <v>1</v>
      </c>
      <c r="L81" s="193">
        <v>92000</v>
      </c>
    </row>
    <row r="82" spans="1:12" s="3" customFormat="1" x14ac:dyDescent="0.25">
      <c r="A82" s="44"/>
      <c r="B82" s="52"/>
      <c r="C82" s="43"/>
      <c r="D82" s="43"/>
      <c r="E82" s="41"/>
      <c r="F82" s="41"/>
      <c r="G82" s="10"/>
      <c r="H82" s="10"/>
      <c r="I82" s="10"/>
      <c r="J82" s="41"/>
      <c r="K82" s="41"/>
      <c r="L82" s="41"/>
    </row>
    <row r="83" spans="1:12" s="3" customFormat="1" x14ac:dyDescent="0.25">
      <c r="A83" s="44"/>
      <c r="B83" s="52"/>
      <c r="C83" s="43"/>
      <c r="D83" s="43"/>
      <c r="E83" s="41"/>
      <c r="F83" s="41"/>
      <c r="G83" s="10"/>
      <c r="H83" s="10"/>
      <c r="I83" s="10"/>
      <c r="J83" s="41"/>
      <c r="K83" s="41"/>
      <c r="L83" s="41"/>
    </row>
    <row r="84" spans="1:12" x14ac:dyDescent="0.25">
      <c r="A84" s="44"/>
      <c r="B84" s="52"/>
      <c r="C84" s="43"/>
      <c r="D84" s="43"/>
      <c r="E84" s="41"/>
      <c r="F84" s="41"/>
      <c r="G84" s="10"/>
      <c r="H84" s="10"/>
      <c r="I84" s="10"/>
      <c r="J84" s="41"/>
      <c r="K84" s="41"/>
      <c r="L84" s="41"/>
    </row>
    <row r="85" spans="1:12" s="3" customFormat="1" ht="75" customHeight="1" x14ac:dyDescent="0.25">
      <c r="A85" s="80" t="s">
        <v>91</v>
      </c>
      <c r="B85" s="80" t="s">
        <v>66</v>
      </c>
      <c r="C85" s="80">
        <f>SUM(C86,C90,C96)</f>
        <v>2</v>
      </c>
      <c r="D85" s="80">
        <f>SUM(D86,D90,D96)</f>
        <v>3</v>
      </c>
      <c r="E85" s="80"/>
      <c r="F85" s="80"/>
      <c r="G85" s="80">
        <f>SUM(G86,G90,G96)</f>
        <v>60</v>
      </c>
      <c r="H85" s="80">
        <f>SUM(H86,H90,H96)</f>
        <v>36</v>
      </c>
      <c r="I85" s="80">
        <f>I86+I90+I96</f>
        <v>1025</v>
      </c>
      <c r="J85" s="80">
        <f>SUM(J86,J90,J96)</f>
        <v>0</v>
      </c>
      <c r="K85" s="80">
        <f>SUM(K86,K90,K96)</f>
        <v>0</v>
      </c>
      <c r="L85" s="80">
        <f>SUM(L86,L90,L96)</f>
        <v>0</v>
      </c>
    </row>
    <row r="86" spans="1:12" s="3" customFormat="1" x14ac:dyDescent="0.25">
      <c r="A86" s="44"/>
      <c r="B86" s="103" t="s">
        <v>211</v>
      </c>
      <c r="C86" s="104">
        <f>SUM(C87:C89)</f>
        <v>0</v>
      </c>
      <c r="D86" s="104">
        <f>SUM(D87:D89)</f>
        <v>0</v>
      </c>
      <c r="E86" s="165"/>
      <c r="F86" s="105"/>
      <c r="G86" s="104">
        <f t="shared" ref="G86:L86" si="18">SUM(G87:G89)</f>
        <v>0</v>
      </c>
      <c r="H86" s="104">
        <f t="shared" si="18"/>
        <v>0</v>
      </c>
      <c r="I86" s="104">
        <f t="shared" si="18"/>
        <v>0</v>
      </c>
      <c r="J86" s="105">
        <f t="shared" si="18"/>
        <v>0</v>
      </c>
      <c r="K86" s="105">
        <f t="shared" si="18"/>
        <v>0</v>
      </c>
      <c r="L86" s="105">
        <f t="shared" si="18"/>
        <v>0</v>
      </c>
    </row>
    <row r="87" spans="1:12" s="3" customFormat="1" x14ac:dyDescent="0.25">
      <c r="A87" s="44"/>
      <c r="B87" s="52"/>
      <c r="C87" s="43"/>
      <c r="D87" s="43"/>
      <c r="E87" s="41"/>
      <c r="F87" s="41"/>
      <c r="G87" s="10"/>
      <c r="H87" s="10"/>
      <c r="I87" s="10"/>
      <c r="J87" s="41"/>
      <c r="K87" s="41"/>
      <c r="L87" s="41"/>
    </row>
    <row r="88" spans="1:12" s="3" customFormat="1" x14ac:dyDescent="0.25">
      <c r="A88" s="44"/>
      <c r="B88" s="52"/>
      <c r="C88" s="43"/>
      <c r="D88" s="43"/>
      <c r="E88" s="41"/>
      <c r="F88" s="41"/>
      <c r="G88" s="10"/>
      <c r="H88" s="10"/>
      <c r="I88" s="10"/>
      <c r="J88" s="41"/>
      <c r="K88" s="41"/>
      <c r="L88" s="41"/>
    </row>
    <row r="89" spans="1:12" s="3" customFormat="1" x14ac:dyDescent="0.25">
      <c r="A89" s="44"/>
      <c r="B89" s="52"/>
      <c r="C89" s="43"/>
      <c r="D89" s="43"/>
      <c r="E89" s="41"/>
      <c r="F89" s="41"/>
      <c r="G89" s="10"/>
      <c r="H89" s="10"/>
      <c r="I89" s="10"/>
      <c r="J89" s="41"/>
      <c r="K89" s="41"/>
      <c r="L89" s="41"/>
    </row>
    <row r="90" spans="1:12" s="3" customFormat="1" x14ac:dyDescent="0.25">
      <c r="A90" s="44"/>
      <c r="B90" s="103" t="s">
        <v>212</v>
      </c>
      <c r="C90" s="104">
        <f>C91+C92+C93+C94+C95</f>
        <v>1</v>
      </c>
      <c r="D90" s="104">
        <f>D91+D92+D93+D94+D95</f>
        <v>2</v>
      </c>
      <c r="E90" s="165"/>
      <c r="F90" s="105"/>
      <c r="G90" s="104">
        <f t="shared" ref="G90:L90" si="19">SUM(G91:G95)</f>
        <v>40</v>
      </c>
      <c r="H90" s="104">
        <f t="shared" si="19"/>
        <v>21</v>
      </c>
      <c r="I90" s="104">
        <f t="shared" si="19"/>
        <v>630</v>
      </c>
      <c r="J90" s="105">
        <f t="shared" si="19"/>
        <v>0</v>
      </c>
      <c r="K90" s="105">
        <f t="shared" si="19"/>
        <v>0</v>
      </c>
      <c r="L90" s="105">
        <f t="shared" si="19"/>
        <v>0</v>
      </c>
    </row>
    <row r="91" spans="1:12" s="3" customFormat="1" ht="75" x14ac:dyDescent="0.25">
      <c r="A91" s="44"/>
      <c r="B91" s="52" t="s">
        <v>333</v>
      </c>
      <c r="C91" s="43">
        <v>1</v>
      </c>
      <c r="D91" s="43">
        <v>1</v>
      </c>
      <c r="E91" s="41" t="s">
        <v>288</v>
      </c>
      <c r="F91" s="41" t="s">
        <v>334</v>
      </c>
      <c r="G91" s="10">
        <v>20</v>
      </c>
      <c r="H91" s="10">
        <v>1</v>
      </c>
      <c r="I91" s="10">
        <v>331</v>
      </c>
      <c r="J91" s="41"/>
      <c r="K91" s="41"/>
      <c r="L91" s="41"/>
    </row>
    <row r="92" spans="1:12" s="3" customFormat="1" ht="56.25" x14ac:dyDescent="0.25">
      <c r="A92" s="44"/>
      <c r="B92" s="52" t="s">
        <v>335</v>
      </c>
      <c r="C92" s="43"/>
      <c r="D92" s="43">
        <v>1</v>
      </c>
      <c r="E92" s="41" t="s">
        <v>336</v>
      </c>
      <c r="F92" s="41" t="s">
        <v>337</v>
      </c>
      <c r="G92" s="10">
        <v>20</v>
      </c>
      <c r="H92" s="10">
        <v>20</v>
      </c>
      <c r="I92" s="10">
        <v>299</v>
      </c>
      <c r="J92" s="41"/>
      <c r="K92" s="41"/>
      <c r="L92" s="41"/>
    </row>
    <row r="93" spans="1:12" s="3" customFormat="1" x14ac:dyDescent="0.25">
      <c r="A93" s="44"/>
      <c r="B93" s="52"/>
      <c r="C93" s="43"/>
      <c r="D93" s="43"/>
      <c r="E93" s="41"/>
      <c r="F93" s="41"/>
      <c r="G93" s="10"/>
      <c r="H93" s="10"/>
      <c r="I93" s="10"/>
      <c r="J93" s="41"/>
      <c r="K93" s="41"/>
      <c r="L93" s="41"/>
    </row>
    <row r="94" spans="1:12" s="3" customFormat="1" x14ac:dyDescent="0.25">
      <c r="A94" s="44"/>
      <c r="B94" s="52"/>
      <c r="C94" s="43"/>
      <c r="D94" s="43"/>
      <c r="E94" s="41"/>
      <c r="F94" s="41"/>
      <c r="G94" s="10"/>
      <c r="H94" s="10"/>
      <c r="I94" s="10"/>
      <c r="J94" s="41"/>
      <c r="K94" s="41"/>
      <c r="L94" s="41"/>
    </row>
    <row r="95" spans="1:12" s="3" customFormat="1" x14ac:dyDescent="0.25">
      <c r="A95" s="44"/>
      <c r="B95" s="52"/>
      <c r="C95" s="43"/>
      <c r="D95" s="43"/>
      <c r="E95" s="41"/>
      <c r="F95" s="41"/>
      <c r="G95" s="10"/>
      <c r="H95" s="10"/>
      <c r="I95" s="10"/>
      <c r="J95" s="41"/>
      <c r="K95" s="41"/>
      <c r="L95" s="41"/>
    </row>
    <row r="96" spans="1:12" s="3" customFormat="1" x14ac:dyDescent="0.25">
      <c r="A96" s="44"/>
      <c r="B96" s="103" t="s">
        <v>213</v>
      </c>
      <c r="C96" s="104">
        <f>SUM(C97:C100)</f>
        <v>1</v>
      </c>
      <c r="D96" s="104">
        <f>SUM(D97:D100)</f>
        <v>1</v>
      </c>
      <c r="E96" s="165"/>
      <c r="F96" s="105"/>
      <c r="G96" s="104">
        <f t="shared" ref="G96:L96" si="20">SUM(G97:G100)</f>
        <v>20</v>
      </c>
      <c r="H96" s="104">
        <f t="shared" si="20"/>
        <v>15</v>
      </c>
      <c r="I96" s="104">
        <f t="shared" si="20"/>
        <v>395</v>
      </c>
      <c r="J96" s="105">
        <f t="shared" si="20"/>
        <v>0</v>
      </c>
      <c r="K96" s="105">
        <f t="shared" si="20"/>
        <v>0</v>
      </c>
      <c r="L96" s="105">
        <f t="shared" si="20"/>
        <v>0</v>
      </c>
    </row>
    <row r="97" spans="1:12" s="3" customFormat="1" ht="112.5" x14ac:dyDescent="0.25">
      <c r="A97" s="44"/>
      <c r="B97" s="52" t="s">
        <v>338</v>
      </c>
      <c r="C97" s="43">
        <v>1</v>
      </c>
      <c r="D97" s="43">
        <v>1</v>
      </c>
      <c r="E97" s="41" t="s">
        <v>339</v>
      </c>
      <c r="F97" s="41" t="s">
        <v>334</v>
      </c>
      <c r="G97" s="10">
        <v>20</v>
      </c>
      <c r="H97" s="10">
        <v>15</v>
      </c>
      <c r="I97" s="10">
        <v>395</v>
      </c>
      <c r="J97" s="41"/>
      <c r="K97" s="41"/>
      <c r="L97" s="41"/>
    </row>
    <row r="98" spans="1:12" s="3" customFormat="1" x14ac:dyDescent="0.25">
      <c r="A98" s="44"/>
      <c r="B98" s="52"/>
      <c r="C98" s="43"/>
      <c r="D98" s="43"/>
      <c r="E98" s="41"/>
      <c r="F98" s="41"/>
      <c r="G98" s="10"/>
      <c r="H98" s="10"/>
      <c r="I98" s="10"/>
      <c r="J98" s="41"/>
      <c r="K98" s="41"/>
      <c r="L98" s="41"/>
    </row>
    <row r="99" spans="1:12" s="3" customFormat="1" x14ac:dyDescent="0.25">
      <c r="A99" s="44"/>
      <c r="B99" s="52"/>
      <c r="C99" s="43"/>
      <c r="D99" s="43"/>
      <c r="E99" s="41"/>
      <c r="F99" s="41"/>
      <c r="G99" s="10"/>
      <c r="H99" s="10"/>
      <c r="I99" s="10"/>
      <c r="J99" s="41"/>
      <c r="K99" s="41"/>
      <c r="L99" s="41"/>
    </row>
    <row r="100" spans="1:12" x14ac:dyDescent="0.25">
      <c r="A100" s="44"/>
      <c r="B100" s="52"/>
      <c r="C100" s="43"/>
      <c r="D100" s="43"/>
      <c r="E100" s="41"/>
      <c r="F100" s="41"/>
      <c r="G100" s="10"/>
      <c r="H100" s="10"/>
      <c r="I100" s="10"/>
      <c r="J100" s="41"/>
      <c r="K100" s="41"/>
      <c r="L100" s="41"/>
    </row>
    <row r="101" spans="1:12" ht="187.5" customHeight="1" x14ac:dyDescent="0.25">
      <c r="A101" s="80" t="s">
        <v>179</v>
      </c>
      <c r="B101" s="80" t="s">
        <v>180</v>
      </c>
      <c r="C101" s="80">
        <f>SUM(C102,C106,C109)</f>
        <v>0</v>
      </c>
      <c r="D101" s="80">
        <f>SUM(D102,D106,D109)</f>
        <v>0</v>
      </c>
      <c r="E101" s="80"/>
      <c r="F101" s="80"/>
      <c r="G101" s="80">
        <f t="shared" ref="G101:K101" si="21">SUM(G102,G106,G109)</f>
        <v>0</v>
      </c>
      <c r="H101" s="80">
        <f t="shared" si="21"/>
        <v>0</v>
      </c>
      <c r="I101" s="80">
        <f t="shared" si="21"/>
        <v>0</v>
      </c>
      <c r="J101" s="80">
        <f t="shared" si="21"/>
        <v>0</v>
      </c>
      <c r="K101" s="80">
        <f t="shared" si="21"/>
        <v>0</v>
      </c>
      <c r="L101" s="80">
        <f>L102+L106+L109</f>
        <v>0</v>
      </c>
    </row>
    <row r="102" spans="1:12" x14ac:dyDescent="0.25">
      <c r="A102" s="44"/>
      <c r="B102" s="103" t="s">
        <v>211</v>
      </c>
      <c r="C102" s="104">
        <f>SUM(C103:C105)</f>
        <v>0</v>
      </c>
      <c r="D102" s="104">
        <f>SUM(D103:D105)</f>
        <v>0</v>
      </c>
      <c r="E102" s="165"/>
      <c r="F102" s="105"/>
      <c r="G102" s="104">
        <f t="shared" ref="G102:K102" si="22">SUM(G103:G105)</f>
        <v>0</v>
      </c>
      <c r="H102" s="104">
        <f t="shared" si="22"/>
        <v>0</v>
      </c>
      <c r="I102" s="104">
        <f t="shared" si="22"/>
        <v>0</v>
      </c>
      <c r="J102" s="105">
        <f t="shared" si="22"/>
        <v>0</v>
      </c>
      <c r="K102" s="105">
        <f t="shared" si="22"/>
        <v>0</v>
      </c>
      <c r="L102" s="105">
        <f>L103+L104+L105</f>
        <v>0</v>
      </c>
    </row>
    <row r="103" spans="1:12" x14ac:dyDescent="0.25">
      <c r="A103" s="44"/>
      <c r="B103" s="52"/>
      <c r="C103" s="43"/>
      <c r="D103" s="43"/>
      <c r="E103" s="41"/>
      <c r="F103" s="41"/>
      <c r="G103" s="10"/>
      <c r="H103" s="10"/>
      <c r="I103" s="10"/>
      <c r="J103" s="41"/>
      <c r="K103" s="41"/>
      <c r="L103" s="41"/>
    </row>
    <row r="104" spans="1:12" x14ac:dyDescent="0.25">
      <c r="A104" s="44"/>
      <c r="B104" s="52"/>
      <c r="C104" s="43"/>
      <c r="D104" s="43"/>
      <c r="E104" s="41"/>
      <c r="F104" s="41"/>
      <c r="G104" s="10"/>
      <c r="H104" s="10"/>
      <c r="I104" s="10"/>
      <c r="J104" s="41"/>
      <c r="K104" s="41"/>
      <c r="L104" s="41"/>
    </row>
    <row r="105" spans="1:12" x14ac:dyDescent="0.25">
      <c r="A105" s="44"/>
      <c r="B105" s="52"/>
      <c r="C105" s="43"/>
      <c r="D105" s="43"/>
      <c r="E105" s="41"/>
      <c r="F105" s="41"/>
      <c r="G105" s="10"/>
      <c r="H105" s="10"/>
      <c r="I105" s="10"/>
      <c r="J105" s="41"/>
      <c r="K105" s="41"/>
      <c r="L105" s="41"/>
    </row>
    <row r="106" spans="1:12" x14ac:dyDescent="0.25">
      <c r="A106" s="44"/>
      <c r="B106" s="103" t="s">
        <v>212</v>
      </c>
      <c r="C106" s="104">
        <f>SUM(C107:C108)</f>
        <v>0</v>
      </c>
      <c r="D106" s="104">
        <f>SUM(D107:D108)</f>
        <v>0</v>
      </c>
      <c r="E106" s="165"/>
      <c r="F106" s="105"/>
      <c r="G106" s="104">
        <f t="shared" ref="G106:L106" si="23">SUM(G107:G108)</f>
        <v>0</v>
      </c>
      <c r="H106" s="104">
        <f t="shared" si="23"/>
        <v>0</v>
      </c>
      <c r="I106" s="104">
        <f t="shared" si="23"/>
        <v>0</v>
      </c>
      <c r="J106" s="105">
        <f t="shared" si="23"/>
        <v>0</v>
      </c>
      <c r="K106" s="105">
        <f t="shared" si="23"/>
        <v>0</v>
      </c>
      <c r="L106" s="105">
        <f t="shared" si="23"/>
        <v>0</v>
      </c>
    </row>
    <row r="107" spans="1:12" x14ac:dyDescent="0.25">
      <c r="A107" s="44"/>
      <c r="B107" s="52"/>
      <c r="C107" s="43"/>
      <c r="D107" s="43"/>
      <c r="E107" s="41"/>
      <c r="F107" s="41"/>
      <c r="G107" s="10"/>
      <c r="H107" s="10"/>
      <c r="I107" s="10"/>
      <c r="J107" s="41"/>
      <c r="K107" s="41"/>
      <c r="L107" s="41"/>
    </row>
    <row r="108" spans="1:12" x14ac:dyDescent="0.25">
      <c r="A108" s="44"/>
      <c r="B108" s="52"/>
      <c r="C108" s="43"/>
      <c r="D108" s="43"/>
      <c r="E108" s="41"/>
      <c r="F108" s="41"/>
      <c r="G108" s="10"/>
      <c r="H108" s="10"/>
      <c r="I108" s="10"/>
      <c r="J108" s="41"/>
      <c r="K108" s="41"/>
      <c r="L108" s="41"/>
    </row>
    <row r="109" spans="1:12" x14ac:dyDescent="0.25">
      <c r="A109" s="44"/>
      <c r="B109" s="103" t="s">
        <v>213</v>
      </c>
      <c r="C109" s="104">
        <f>SUM(C110:C112)</f>
        <v>0</v>
      </c>
      <c r="D109" s="104">
        <f>SUM(D110:D112)</f>
        <v>0</v>
      </c>
      <c r="E109" s="165"/>
      <c r="F109" s="105"/>
      <c r="G109" s="104">
        <f t="shared" ref="G109:L109" si="24">SUM(G110:G112)</f>
        <v>0</v>
      </c>
      <c r="H109" s="104">
        <f t="shared" si="24"/>
        <v>0</v>
      </c>
      <c r="I109" s="104">
        <f t="shared" si="24"/>
        <v>0</v>
      </c>
      <c r="J109" s="105">
        <f t="shared" si="24"/>
        <v>0</v>
      </c>
      <c r="K109" s="105">
        <f t="shared" si="24"/>
        <v>0</v>
      </c>
      <c r="L109" s="105">
        <f t="shared" si="24"/>
        <v>0</v>
      </c>
    </row>
    <row r="110" spans="1:12" x14ac:dyDescent="0.25">
      <c r="A110" s="44"/>
      <c r="B110" s="52"/>
      <c r="C110" s="43"/>
      <c r="D110" s="43"/>
      <c r="E110" s="41"/>
      <c r="F110" s="41"/>
      <c r="G110" s="10"/>
      <c r="H110" s="10"/>
      <c r="I110" s="10"/>
      <c r="J110" s="41"/>
      <c r="K110" s="41"/>
      <c r="L110" s="41"/>
    </row>
    <row r="111" spans="1:12" x14ac:dyDescent="0.25">
      <c r="A111" s="44"/>
      <c r="B111" s="52"/>
      <c r="C111" s="43"/>
      <c r="D111" s="43"/>
      <c r="E111" s="41"/>
      <c r="F111" s="41"/>
      <c r="G111" s="10"/>
      <c r="H111" s="10"/>
      <c r="I111" s="10"/>
      <c r="J111" s="41"/>
      <c r="K111" s="41"/>
      <c r="L111" s="41"/>
    </row>
    <row r="112" spans="1:12" x14ac:dyDescent="0.25">
      <c r="A112" s="44"/>
      <c r="B112" s="52"/>
      <c r="C112" s="43"/>
      <c r="D112" s="43"/>
      <c r="E112" s="41"/>
      <c r="F112" s="41"/>
      <c r="G112" s="10"/>
      <c r="H112" s="10"/>
      <c r="I112" s="10"/>
      <c r="J112" s="41"/>
      <c r="K112" s="41"/>
      <c r="L112" s="41"/>
    </row>
    <row r="113" spans="1:12" ht="19.5" x14ac:dyDescent="0.35">
      <c r="A113" s="298" t="s">
        <v>178</v>
      </c>
      <c r="B113" s="298"/>
      <c r="C113" s="298"/>
      <c r="D113" s="298"/>
      <c r="E113" s="298"/>
      <c r="F113" s="298"/>
      <c r="G113" s="298"/>
      <c r="H113" s="298"/>
      <c r="I113" s="298"/>
      <c r="J113" s="298"/>
      <c r="K113" s="80"/>
      <c r="L113" s="80"/>
    </row>
    <row r="114" spans="1:12" x14ac:dyDescent="0.3">
      <c r="K114" s="166"/>
      <c r="L114" s="102"/>
    </row>
    <row r="115" spans="1:12" x14ac:dyDescent="0.3">
      <c r="K115" s="102"/>
      <c r="L115" s="102"/>
    </row>
    <row r="116" spans="1:12" x14ac:dyDescent="0.3">
      <c r="K116" s="102"/>
      <c r="L116" s="102"/>
    </row>
    <row r="117" spans="1:12" x14ac:dyDescent="0.3">
      <c r="K117" s="102"/>
      <c r="L117" s="102"/>
    </row>
    <row r="118" spans="1:12" x14ac:dyDescent="0.3">
      <c r="K118" s="102"/>
      <c r="L118" s="102"/>
    </row>
    <row r="119" spans="1:12" x14ac:dyDescent="0.3">
      <c r="K119" s="102"/>
      <c r="L119" s="102"/>
    </row>
    <row r="120" spans="1:12" x14ac:dyDescent="0.3">
      <c r="K120" s="102"/>
      <c r="L120" s="102"/>
    </row>
    <row r="121" spans="1:12" x14ac:dyDescent="0.3">
      <c r="K121" s="102"/>
      <c r="L121" s="102"/>
    </row>
    <row r="122" spans="1:12" x14ac:dyDescent="0.3">
      <c r="K122" s="102"/>
      <c r="L122" s="10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 s="102"/>
      <c r="L123" s="102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 s="167"/>
      <c r="L124" s="167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 s="102"/>
      <c r="L125" s="102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 s="102"/>
      <c r="L126" s="102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 s="102"/>
      <c r="L127" s="102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 s="102"/>
      <c r="L128" s="102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 s="102"/>
      <c r="L129" s="102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 s="102"/>
      <c r="L130" s="102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 s="102"/>
      <c r="L131" s="102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 s="102"/>
      <c r="L132" s="10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 s="102"/>
      <c r="L133" s="102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 s="102"/>
      <c r="L134" s="102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 s="167"/>
      <c r="L135" s="167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 s="102"/>
      <c r="L136" s="102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 s="102"/>
      <c r="L137" s="102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 s="102"/>
      <c r="L138" s="102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 s="102"/>
      <c r="L139" s="102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 s="102"/>
      <c r="L140" s="10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 s="102"/>
      <c r="L141" s="102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 s="102"/>
      <c r="L142" s="10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 s="102"/>
      <c r="L143" s="102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 s="102"/>
      <c r="L144" s="102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 s="102"/>
      <c r="L145" s="102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 s="167"/>
      <c r="L146" s="167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 s="102"/>
      <c r="L147" s="102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 s="102"/>
      <c r="L148" s="102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 s="102"/>
      <c r="L149" s="102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 s="102"/>
      <c r="L150" s="102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 s="102"/>
      <c r="L151" s="102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 s="102"/>
      <c r="L152" s="10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 s="102"/>
      <c r="L153" s="102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 s="102"/>
      <c r="L154" s="102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 s="102"/>
      <c r="L155" s="102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 s="102"/>
      <c r="L156" s="102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 s="167"/>
      <c r="L157" s="16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 s="102"/>
      <c r="L158" s="102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 s="102"/>
      <c r="L159" s="102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 s="102"/>
      <c r="L160" s="102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 s="102"/>
      <c r="L161" s="102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 s="102"/>
      <c r="L162" s="10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 s="102"/>
      <c r="L163" s="102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 s="102"/>
      <c r="L164" s="102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 s="102"/>
      <c r="L165" s="102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 s="102"/>
      <c r="L166" s="102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 s="102"/>
      <c r="L167" s="102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 s="167"/>
      <c r="L168" s="167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 s="102"/>
      <c r="L169" s="102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 s="102"/>
      <c r="L170" s="102"/>
    </row>
  </sheetData>
  <sheetProtection sort="0" autoFilter="0" pivotTables="0"/>
  <mergeCells count="11">
    <mergeCell ref="K2:K3"/>
    <mergeCell ref="L2:L3"/>
    <mergeCell ref="A113:J113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topLeftCell="B1" zoomScaleNormal="100" zoomScaleSheetLayoutView="100" workbookViewId="0">
      <selection activeCell="J4" sqref="J4"/>
    </sheetView>
  </sheetViews>
  <sheetFormatPr defaultRowHeight="15" x14ac:dyDescent="0.25"/>
  <cols>
    <col min="1" max="1" width="23" customWidth="1"/>
    <col min="2" max="2" width="12.140625" customWidth="1"/>
    <col min="3" max="3" width="10.855468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258" t="s">
        <v>97</v>
      </c>
      <c r="B1" s="258"/>
      <c r="C1" s="258"/>
      <c r="D1" s="258"/>
      <c r="E1" s="258"/>
      <c r="F1" s="258"/>
      <c r="G1" s="258"/>
    </row>
    <row r="2" spans="1:7" ht="54.75" customHeight="1" x14ac:dyDescent="0.25">
      <c r="A2" s="275" t="s">
        <v>98</v>
      </c>
      <c r="B2" s="300" t="s">
        <v>99</v>
      </c>
      <c r="C2" s="301"/>
      <c r="D2" s="275" t="s">
        <v>101</v>
      </c>
      <c r="E2" s="275" t="s">
        <v>102</v>
      </c>
      <c r="F2" s="275" t="s">
        <v>103</v>
      </c>
      <c r="G2" s="279" t="s">
        <v>104</v>
      </c>
    </row>
    <row r="3" spans="1:7" ht="21" customHeight="1" x14ac:dyDescent="0.25">
      <c r="A3" s="277"/>
      <c r="B3" s="36" t="s">
        <v>53</v>
      </c>
      <c r="C3" s="36" t="s">
        <v>83</v>
      </c>
      <c r="D3" s="277"/>
      <c r="E3" s="277"/>
      <c r="F3" s="277"/>
      <c r="G3" s="279"/>
    </row>
    <row r="4" spans="1:7" ht="129" customHeight="1" x14ac:dyDescent="0.25">
      <c r="A4" s="37" t="s">
        <v>265</v>
      </c>
      <c r="B4" s="40">
        <v>0</v>
      </c>
      <c r="C4" s="40">
        <v>5</v>
      </c>
      <c r="D4" s="59" t="s">
        <v>340</v>
      </c>
      <c r="E4" s="59" t="s">
        <v>341</v>
      </c>
      <c r="F4" s="79" t="str">
        <f>'[1]Раздел 3'!F4</f>
        <v>Июнь-август             2022 г.</v>
      </c>
      <c r="G4" s="52" t="str">
        <f>'[1]Раздел 3'!G4</f>
        <v>Новосибирский штаб трудовых отрядов (НШТО)</v>
      </c>
    </row>
    <row r="5" spans="1:7" ht="143.25" customHeight="1" x14ac:dyDescent="0.25">
      <c r="A5" s="39" t="s">
        <v>100</v>
      </c>
      <c r="B5" s="40"/>
      <c r="C5" s="40"/>
      <c r="D5" s="59"/>
      <c r="E5" s="79"/>
      <c r="F5" s="79"/>
      <c r="G5" s="52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140625" customWidth="1"/>
    <col min="2" max="2" width="27.140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06" t="s">
        <v>105</v>
      </c>
      <c r="B1" s="306"/>
      <c r="C1" s="306"/>
      <c r="D1" s="306"/>
      <c r="E1" s="306"/>
      <c r="F1" s="306"/>
      <c r="G1" s="306"/>
      <c r="H1" s="306"/>
      <c r="I1" s="306"/>
    </row>
    <row r="2" spans="1:9" s="3" customFormat="1" ht="38.25" customHeight="1" x14ac:dyDescent="0.25">
      <c r="A2" s="304" t="s">
        <v>56</v>
      </c>
      <c r="B2" s="304" t="s">
        <v>106</v>
      </c>
      <c r="C2" s="305" t="s">
        <v>107</v>
      </c>
      <c r="D2" s="305"/>
      <c r="E2" s="304" t="s">
        <v>108</v>
      </c>
      <c r="F2" s="304" t="s">
        <v>87</v>
      </c>
      <c r="G2" s="304" t="s">
        <v>110</v>
      </c>
      <c r="H2" s="304"/>
      <c r="I2" s="304" t="s">
        <v>112</v>
      </c>
    </row>
    <row r="3" spans="1:9" s="3" customFormat="1" ht="55.5" customHeight="1" x14ac:dyDescent="0.25">
      <c r="A3" s="304"/>
      <c r="B3" s="304"/>
      <c r="C3" s="8" t="s">
        <v>53</v>
      </c>
      <c r="D3" s="8" t="s">
        <v>83</v>
      </c>
      <c r="E3" s="304"/>
      <c r="F3" s="304"/>
      <c r="G3" s="4" t="s">
        <v>109</v>
      </c>
      <c r="H3" s="4" t="s">
        <v>111</v>
      </c>
      <c r="I3" s="304"/>
    </row>
    <row r="4" spans="1:9" ht="18.75" x14ac:dyDescent="0.25">
      <c r="A4" s="41">
        <v>1</v>
      </c>
      <c r="B4" s="52"/>
      <c r="C4" s="43">
        <v>0</v>
      </c>
      <c r="D4" s="43">
        <v>0</v>
      </c>
      <c r="E4" s="41"/>
      <c r="F4" s="52"/>
      <c r="G4" s="10">
        <v>0</v>
      </c>
      <c r="H4" s="10">
        <v>0</v>
      </c>
      <c r="I4" s="41"/>
    </row>
    <row r="5" spans="1:9" ht="18.75" x14ac:dyDescent="0.25">
      <c r="A5" s="41">
        <v>2</v>
      </c>
      <c r="B5" s="52"/>
      <c r="C5" s="43">
        <v>0</v>
      </c>
      <c r="D5" s="43">
        <v>0</v>
      </c>
      <c r="E5" s="41"/>
      <c r="F5" s="52"/>
      <c r="G5" s="10">
        <v>0</v>
      </c>
      <c r="H5" s="10">
        <v>0</v>
      </c>
      <c r="I5" s="41"/>
    </row>
    <row r="6" spans="1:9" ht="18.75" x14ac:dyDescent="0.25">
      <c r="A6" s="41">
        <v>3</v>
      </c>
      <c r="B6" s="52"/>
      <c r="C6" s="43">
        <v>0</v>
      </c>
      <c r="D6" s="43">
        <v>0</v>
      </c>
      <c r="E6" s="41"/>
      <c r="F6" s="52"/>
      <c r="G6" s="10">
        <v>0</v>
      </c>
      <c r="H6" s="10">
        <v>0</v>
      </c>
      <c r="I6" s="41"/>
    </row>
    <row r="7" spans="1:9" ht="18.75" x14ac:dyDescent="0.25">
      <c r="A7" s="41">
        <v>4</v>
      </c>
      <c r="B7" s="52"/>
      <c r="C7" s="43">
        <v>0</v>
      </c>
      <c r="D7" s="43">
        <v>0</v>
      </c>
      <c r="E7" s="41"/>
      <c r="F7" s="52"/>
      <c r="G7" s="10">
        <v>0</v>
      </c>
      <c r="H7" s="10">
        <v>0</v>
      </c>
      <c r="I7" s="41"/>
    </row>
    <row r="8" spans="1:9" ht="18.75" x14ac:dyDescent="0.25">
      <c r="A8" s="41">
        <v>5</v>
      </c>
      <c r="B8" s="52"/>
      <c r="C8" s="43">
        <v>0</v>
      </c>
      <c r="D8" s="43">
        <v>0</v>
      </c>
      <c r="E8" s="41"/>
      <c r="F8" s="52"/>
      <c r="G8" s="10">
        <v>0</v>
      </c>
      <c r="H8" s="10">
        <v>0</v>
      </c>
      <c r="I8" s="41"/>
    </row>
    <row r="9" spans="1:9" ht="18.75" x14ac:dyDescent="0.25">
      <c r="A9" s="41">
        <v>6</v>
      </c>
      <c r="B9" s="52"/>
      <c r="C9" s="43">
        <v>0</v>
      </c>
      <c r="D9" s="43">
        <v>0</v>
      </c>
      <c r="E9" s="41"/>
      <c r="F9" s="52"/>
      <c r="G9" s="10">
        <v>0</v>
      </c>
      <c r="H9" s="10">
        <v>0</v>
      </c>
      <c r="I9" s="41"/>
    </row>
    <row r="10" spans="1:9" ht="18.75" x14ac:dyDescent="0.25">
      <c r="A10" s="41">
        <v>7</v>
      </c>
      <c r="B10" s="52"/>
      <c r="C10" s="43">
        <v>0</v>
      </c>
      <c r="D10" s="43">
        <v>0</v>
      </c>
      <c r="E10" s="41"/>
      <c r="F10" s="52"/>
      <c r="G10" s="10">
        <v>0</v>
      </c>
      <c r="H10" s="10">
        <v>0</v>
      </c>
      <c r="I10" s="41"/>
    </row>
    <row r="11" spans="1:9" ht="18.75" x14ac:dyDescent="0.25">
      <c r="A11" s="41">
        <v>8</v>
      </c>
      <c r="B11" s="52"/>
      <c r="C11" s="43">
        <v>0</v>
      </c>
      <c r="D11" s="43">
        <v>0</v>
      </c>
      <c r="E11" s="41"/>
      <c r="F11" s="52"/>
      <c r="G11" s="10">
        <v>0</v>
      </c>
      <c r="H11" s="10">
        <v>0</v>
      </c>
      <c r="I11" s="41"/>
    </row>
    <row r="12" spans="1:9" ht="18.75" x14ac:dyDescent="0.25">
      <c r="A12" s="41">
        <v>9</v>
      </c>
      <c r="B12" s="52"/>
      <c r="C12" s="43">
        <v>0</v>
      </c>
      <c r="D12" s="43">
        <v>0</v>
      </c>
      <c r="E12" s="41"/>
      <c r="F12" s="52"/>
      <c r="G12" s="10">
        <v>0</v>
      </c>
      <c r="H12" s="10">
        <v>0</v>
      </c>
      <c r="I12" s="41"/>
    </row>
    <row r="13" spans="1:9" ht="18.75" x14ac:dyDescent="0.25">
      <c r="A13" s="41">
        <v>10</v>
      </c>
      <c r="B13" s="52"/>
      <c r="C13" s="43">
        <v>0</v>
      </c>
      <c r="D13" s="43">
        <v>0</v>
      </c>
      <c r="E13" s="41"/>
      <c r="F13" s="52"/>
      <c r="G13" s="10">
        <v>0</v>
      </c>
      <c r="H13" s="10">
        <v>0</v>
      </c>
      <c r="I13" s="41"/>
    </row>
    <row r="14" spans="1:9" ht="18.75" x14ac:dyDescent="0.25">
      <c r="A14" s="41">
        <v>11</v>
      </c>
      <c r="B14" s="52"/>
      <c r="C14" s="43">
        <v>0</v>
      </c>
      <c r="D14" s="43">
        <v>0</v>
      </c>
      <c r="E14" s="41"/>
      <c r="F14" s="52"/>
      <c r="G14" s="10">
        <v>0</v>
      </c>
      <c r="H14" s="10">
        <v>0</v>
      </c>
      <c r="I14" s="41"/>
    </row>
    <row r="15" spans="1:9" ht="18.75" x14ac:dyDescent="0.25">
      <c r="A15" s="41">
        <v>12</v>
      </c>
      <c r="B15" s="52"/>
      <c r="C15" s="43">
        <v>0</v>
      </c>
      <c r="D15" s="43">
        <v>0</v>
      </c>
      <c r="E15" s="41"/>
      <c r="F15" s="52"/>
      <c r="G15" s="10">
        <v>0</v>
      </c>
      <c r="H15" s="10">
        <v>0</v>
      </c>
      <c r="I15" s="41"/>
    </row>
    <row r="16" spans="1:9" ht="18.75" x14ac:dyDescent="0.25">
      <c r="A16" s="41">
        <v>13</v>
      </c>
      <c r="B16" s="52"/>
      <c r="C16" s="43">
        <v>0</v>
      </c>
      <c r="D16" s="43">
        <v>0</v>
      </c>
      <c r="E16" s="41"/>
      <c r="F16" s="52"/>
      <c r="G16" s="10">
        <v>0</v>
      </c>
      <c r="H16" s="10">
        <v>0</v>
      </c>
      <c r="I16" s="41"/>
    </row>
    <row r="17" spans="1:9" ht="18.75" x14ac:dyDescent="0.25">
      <c r="A17" s="41">
        <v>14</v>
      </c>
      <c r="B17" s="52"/>
      <c r="C17" s="43">
        <v>0</v>
      </c>
      <c r="D17" s="43">
        <v>0</v>
      </c>
      <c r="E17" s="41"/>
      <c r="F17" s="52"/>
      <c r="G17" s="10">
        <v>0</v>
      </c>
      <c r="H17" s="10">
        <v>0</v>
      </c>
      <c r="I17" s="41"/>
    </row>
    <row r="18" spans="1:9" ht="18.75" x14ac:dyDescent="0.25">
      <c r="A18" s="41">
        <v>15</v>
      </c>
      <c r="B18" s="52"/>
      <c r="C18" s="43">
        <v>0</v>
      </c>
      <c r="D18" s="43">
        <v>0</v>
      </c>
      <c r="E18" s="41"/>
      <c r="F18" s="52"/>
      <c r="G18" s="10">
        <v>0</v>
      </c>
      <c r="H18" s="10">
        <v>0</v>
      </c>
      <c r="I18" s="41"/>
    </row>
    <row r="19" spans="1:9" ht="18.75" x14ac:dyDescent="0.25">
      <c r="A19" s="41">
        <v>16</v>
      </c>
      <c r="B19" s="52"/>
      <c r="C19" s="10">
        <v>0</v>
      </c>
      <c r="D19" s="10">
        <v>0</v>
      </c>
      <c r="E19" s="41"/>
      <c r="F19" s="52"/>
      <c r="G19" s="10">
        <v>0</v>
      </c>
      <c r="H19" s="10">
        <v>0</v>
      </c>
      <c r="I19" s="41"/>
    </row>
    <row r="20" spans="1:9" ht="18.75" x14ac:dyDescent="0.25">
      <c r="A20" s="41">
        <v>17</v>
      </c>
      <c r="B20" s="52"/>
      <c r="C20" s="10">
        <v>0</v>
      </c>
      <c r="D20" s="10">
        <v>0</v>
      </c>
      <c r="E20" s="41"/>
      <c r="F20" s="52"/>
      <c r="G20" s="10">
        <v>0</v>
      </c>
      <c r="H20" s="10">
        <v>0</v>
      </c>
      <c r="I20" s="41"/>
    </row>
    <row r="21" spans="1:9" ht="18.75" x14ac:dyDescent="0.25">
      <c r="A21" s="41">
        <v>18</v>
      </c>
      <c r="B21" s="52"/>
      <c r="C21" s="10">
        <v>0</v>
      </c>
      <c r="D21" s="10">
        <v>0</v>
      </c>
      <c r="E21" s="41"/>
      <c r="F21" s="52"/>
      <c r="G21" s="10">
        <v>0</v>
      </c>
      <c r="H21" s="10">
        <v>0</v>
      </c>
      <c r="I21" s="41"/>
    </row>
    <row r="22" spans="1:9" ht="18.75" x14ac:dyDescent="0.25">
      <c r="A22" s="41">
        <v>19</v>
      </c>
      <c r="B22" s="52"/>
      <c r="C22" s="10">
        <v>0</v>
      </c>
      <c r="D22" s="10">
        <v>0</v>
      </c>
      <c r="E22" s="41"/>
      <c r="F22" s="52"/>
      <c r="G22" s="10">
        <v>0</v>
      </c>
      <c r="H22" s="10">
        <v>0</v>
      </c>
      <c r="I22" s="41"/>
    </row>
    <row r="23" spans="1:9" ht="18.75" x14ac:dyDescent="0.25">
      <c r="A23" s="41">
        <v>20</v>
      </c>
      <c r="B23" s="52"/>
      <c r="C23" s="10">
        <v>0</v>
      </c>
      <c r="D23" s="10">
        <v>0</v>
      </c>
      <c r="E23" s="41"/>
      <c r="F23" s="52"/>
      <c r="G23" s="10">
        <v>0</v>
      </c>
      <c r="H23" s="10">
        <v>0</v>
      </c>
      <c r="I23" s="41"/>
    </row>
    <row r="24" spans="1:9" ht="18.75" x14ac:dyDescent="0.25">
      <c r="A24" s="41">
        <v>21</v>
      </c>
      <c r="B24" s="52"/>
      <c r="C24" s="10">
        <v>0</v>
      </c>
      <c r="D24" s="10">
        <v>0</v>
      </c>
      <c r="E24" s="41"/>
      <c r="F24" s="52"/>
      <c r="G24" s="10">
        <v>0</v>
      </c>
      <c r="H24" s="10">
        <v>0</v>
      </c>
      <c r="I24" s="41"/>
    </row>
    <row r="25" spans="1:9" ht="18.75" x14ac:dyDescent="0.25">
      <c r="A25" s="41">
        <v>22</v>
      </c>
      <c r="B25" s="52"/>
      <c r="C25" s="10">
        <v>0</v>
      </c>
      <c r="D25" s="10">
        <v>0</v>
      </c>
      <c r="E25" s="41"/>
      <c r="F25" s="52"/>
      <c r="G25" s="10">
        <v>0</v>
      </c>
      <c r="H25" s="10">
        <v>0</v>
      </c>
      <c r="I25" s="41"/>
    </row>
    <row r="26" spans="1:9" ht="18.75" x14ac:dyDescent="0.25">
      <c r="A26" s="41">
        <v>23</v>
      </c>
      <c r="B26" s="52"/>
      <c r="C26" s="10">
        <v>0</v>
      </c>
      <c r="D26" s="10">
        <v>0</v>
      </c>
      <c r="E26" s="41"/>
      <c r="F26" s="52"/>
      <c r="G26" s="10">
        <v>0</v>
      </c>
      <c r="H26" s="10">
        <v>0</v>
      </c>
      <c r="I26" s="41"/>
    </row>
    <row r="27" spans="1:9" ht="18.75" x14ac:dyDescent="0.25">
      <c r="A27" s="41">
        <v>24</v>
      </c>
      <c r="B27" s="52"/>
      <c r="C27" s="10">
        <v>0</v>
      </c>
      <c r="D27" s="10">
        <v>0</v>
      </c>
      <c r="E27" s="41"/>
      <c r="F27" s="52"/>
      <c r="G27" s="10">
        <v>0</v>
      </c>
      <c r="H27" s="10">
        <v>0</v>
      </c>
      <c r="I27" s="41"/>
    </row>
    <row r="28" spans="1:9" ht="18.75" x14ac:dyDescent="0.25">
      <c r="A28" s="41">
        <v>25</v>
      </c>
      <c r="B28" s="52"/>
      <c r="C28" s="10">
        <v>0</v>
      </c>
      <c r="D28" s="10">
        <v>0</v>
      </c>
      <c r="E28" s="41"/>
      <c r="F28" s="52"/>
      <c r="G28" s="10">
        <v>0</v>
      </c>
      <c r="H28" s="10">
        <v>0</v>
      </c>
      <c r="I28" s="41"/>
    </row>
    <row r="29" spans="1:9" ht="18.75" x14ac:dyDescent="0.25">
      <c r="A29" s="41">
        <v>26</v>
      </c>
      <c r="B29" s="67"/>
      <c r="C29" s="12">
        <v>0</v>
      </c>
      <c r="D29" s="12">
        <v>0</v>
      </c>
      <c r="E29" s="34"/>
      <c r="F29" s="67"/>
      <c r="G29" s="12">
        <v>0</v>
      </c>
      <c r="H29" s="12">
        <v>0</v>
      </c>
      <c r="I29" s="34"/>
    </row>
    <row r="30" spans="1:9" ht="18.75" x14ac:dyDescent="0.25">
      <c r="A30" s="41">
        <v>27</v>
      </c>
      <c r="B30" s="67"/>
      <c r="C30" s="12">
        <v>0</v>
      </c>
      <c r="D30" s="12">
        <v>0</v>
      </c>
      <c r="E30" s="34"/>
      <c r="F30" s="67"/>
      <c r="G30" s="12">
        <v>0</v>
      </c>
      <c r="H30" s="12">
        <v>0</v>
      </c>
      <c r="I30" s="34"/>
    </row>
    <row r="31" spans="1:9" ht="18.75" x14ac:dyDescent="0.25">
      <c r="A31" s="41">
        <v>28</v>
      </c>
      <c r="B31" s="67"/>
      <c r="C31" s="12">
        <v>0</v>
      </c>
      <c r="D31" s="12">
        <v>0</v>
      </c>
      <c r="E31" s="34"/>
      <c r="F31" s="67"/>
      <c r="G31" s="12">
        <v>0</v>
      </c>
      <c r="H31" s="12">
        <v>0</v>
      </c>
      <c r="I31" s="34"/>
    </row>
    <row r="32" spans="1:9" ht="18.75" x14ac:dyDescent="0.25">
      <c r="A32" s="41">
        <v>29</v>
      </c>
      <c r="B32" s="67"/>
      <c r="C32" s="12">
        <v>0</v>
      </c>
      <c r="D32" s="12">
        <v>0</v>
      </c>
      <c r="E32" s="34"/>
      <c r="F32" s="67"/>
      <c r="G32" s="12">
        <v>0</v>
      </c>
      <c r="H32" s="12">
        <v>0</v>
      </c>
      <c r="I32" s="34"/>
    </row>
    <row r="33" spans="1:9" ht="18.75" x14ac:dyDescent="0.25">
      <c r="A33" s="41">
        <v>30</v>
      </c>
      <c r="B33" s="67"/>
      <c r="C33" s="12">
        <v>0</v>
      </c>
      <c r="D33" s="12">
        <v>0</v>
      </c>
      <c r="E33" s="34"/>
      <c r="F33" s="67"/>
      <c r="G33" s="12">
        <v>0</v>
      </c>
      <c r="H33" s="12">
        <v>0</v>
      </c>
      <c r="I33" s="34"/>
    </row>
    <row r="34" spans="1:9" ht="18.75" x14ac:dyDescent="0.25">
      <c r="A34" s="41">
        <v>31</v>
      </c>
      <c r="B34" s="67"/>
      <c r="C34" s="12">
        <v>0</v>
      </c>
      <c r="D34" s="12">
        <v>0</v>
      </c>
      <c r="E34" s="34"/>
      <c r="F34" s="67"/>
      <c r="G34" s="12">
        <v>0</v>
      </c>
      <c r="H34" s="12">
        <v>0</v>
      </c>
      <c r="I34" s="34"/>
    </row>
    <row r="35" spans="1:9" ht="18.75" x14ac:dyDescent="0.25">
      <c r="A35" s="41">
        <v>32</v>
      </c>
      <c r="B35" s="67"/>
      <c r="C35" s="12">
        <v>0</v>
      </c>
      <c r="D35" s="12">
        <v>0</v>
      </c>
      <c r="E35" s="34"/>
      <c r="F35" s="67"/>
      <c r="G35" s="12">
        <v>0</v>
      </c>
      <c r="H35" s="12">
        <v>0</v>
      </c>
      <c r="I35" s="34"/>
    </row>
    <row r="36" spans="1:9" ht="18.75" x14ac:dyDescent="0.25">
      <c r="A36" s="41">
        <v>33</v>
      </c>
      <c r="B36" s="67"/>
      <c r="C36" s="12">
        <v>0</v>
      </c>
      <c r="D36" s="12">
        <v>0</v>
      </c>
      <c r="E36" s="34"/>
      <c r="F36" s="67"/>
      <c r="G36" s="12">
        <v>0</v>
      </c>
      <c r="H36" s="12">
        <v>0</v>
      </c>
      <c r="I36" s="34"/>
    </row>
    <row r="37" spans="1:9" ht="18.75" x14ac:dyDescent="0.25">
      <c r="A37" s="41">
        <v>34</v>
      </c>
      <c r="B37" s="67"/>
      <c r="C37" s="12">
        <v>0</v>
      </c>
      <c r="D37" s="12">
        <v>0</v>
      </c>
      <c r="E37" s="34"/>
      <c r="F37" s="67"/>
      <c r="G37" s="12">
        <v>0</v>
      </c>
      <c r="H37" s="12">
        <v>0</v>
      </c>
      <c r="I37" s="34"/>
    </row>
    <row r="38" spans="1:9" ht="18.75" x14ac:dyDescent="0.25">
      <c r="A38" s="41">
        <v>35</v>
      </c>
      <c r="B38" s="67"/>
      <c r="C38" s="12">
        <v>0</v>
      </c>
      <c r="D38" s="12">
        <v>0</v>
      </c>
      <c r="E38" s="34"/>
      <c r="F38" s="67"/>
      <c r="G38" s="12">
        <v>0</v>
      </c>
      <c r="H38" s="12">
        <v>0</v>
      </c>
      <c r="I38" s="34"/>
    </row>
    <row r="39" spans="1:9" ht="18.75" x14ac:dyDescent="0.25">
      <c r="A39" s="41">
        <v>36</v>
      </c>
      <c r="B39" s="67"/>
      <c r="C39" s="12">
        <v>0</v>
      </c>
      <c r="D39" s="12">
        <v>0</v>
      </c>
      <c r="E39" s="34"/>
      <c r="F39" s="67"/>
      <c r="G39" s="12">
        <v>0</v>
      </c>
      <c r="H39" s="12">
        <v>0</v>
      </c>
      <c r="I39" s="34"/>
    </row>
    <row r="40" spans="1:9" ht="18.75" x14ac:dyDescent="0.25">
      <c r="A40" s="41">
        <v>37</v>
      </c>
      <c r="B40" s="67"/>
      <c r="C40" s="12">
        <v>0</v>
      </c>
      <c r="D40" s="12">
        <v>0</v>
      </c>
      <c r="E40" s="34"/>
      <c r="F40" s="67"/>
      <c r="G40" s="12">
        <v>0</v>
      </c>
      <c r="H40" s="12">
        <v>0</v>
      </c>
      <c r="I40" s="34"/>
    </row>
    <row r="41" spans="1:9" ht="18.75" x14ac:dyDescent="0.25">
      <c r="A41" s="41">
        <v>38</v>
      </c>
      <c r="B41" s="67"/>
      <c r="C41" s="12">
        <v>0</v>
      </c>
      <c r="D41" s="12">
        <v>0</v>
      </c>
      <c r="E41" s="34"/>
      <c r="F41" s="67"/>
      <c r="G41" s="12">
        <v>0</v>
      </c>
      <c r="H41" s="12">
        <v>0</v>
      </c>
      <c r="I41" s="34"/>
    </row>
    <row r="42" spans="1:9" ht="18.75" x14ac:dyDescent="0.25">
      <c r="A42" s="41">
        <v>39</v>
      </c>
      <c r="B42" s="67"/>
      <c r="C42" s="12">
        <v>0</v>
      </c>
      <c r="D42" s="12">
        <v>0</v>
      </c>
      <c r="E42" s="34"/>
      <c r="F42" s="67"/>
      <c r="G42" s="12">
        <v>0</v>
      </c>
      <c r="H42" s="12">
        <v>0</v>
      </c>
      <c r="I42" s="34"/>
    </row>
    <row r="43" spans="1:9" ht="18.75" x14ac:dyDescent="0.25">
      <c r="A43" s="41">
        <v>40</v>
      </c>
      <c r="B43" s="67"/>
      <c r="C43" s="12">
        <v>0</v>
      </c>
      <c r="D43" s="12">
        <v>0</v>
      </c>
      <c r="E43" s="34"/>
      <c r="F43" s="67"/>
      <c r="G43" s="12">
        <v>0</v>
      </c>
      <c r="H43" s="12">
        <v>0</v>
      </c>
      <c r="I43" s="34"/>
    </row>
    <row r="44" spans="1:9" ht="18.75" x14ac:dyDescent="0.25">
      <c r="A44" s="41">
        <v>41</v>
      </c>
      <c r="B44" s="67"/>
      <c r="C44" s="12">
        <v>0</v>
      </c>
      <c r="D44" s="12">
        <v>0</v>
      </c>
      <c r="E44" s="34"/>
      <c r="F44" s="67"/>
      <c r="G44" s="12">
        <v>0</v>
      </c>
      <c r="H44" s="12">
        <v>0</v>
      </c>
      <c r="I44" s="34"/>
    </row>
    <row r="45" spans="1:9" ht="18.75" x14ac:dyDescent="0.25">
      <c r="A45" s="41">
        <v>42</v>
      </c>
      <c r="B45" s="67"/>
      <c r="C45" s="12">
        <v>0</v>
      </c>
      <c r="D45" s="12">
        <v>0</v>
      </c>
      <c r="E45" s="34"/>
      <c r="F45" s="67"/>
      <c r="G45" s="12">
        <v>0</v>
      </c>
      <c r="H45" s="12">
        <v>0</v>
      </c>
      <c r="I45" s="34"/>
    </row>
    <row r="46" spans="1:9" ht="18.75" x14ac:dyDescent="0.25">
      <c r="A46" s="41">
        <v>43</v>
      </c>
      <c r="B46" s="67"/>
      <c r="C46" s="12">
        <v>0</v>
      </c>
      <c r="D46" s="12">
        <v>0</v>
      </c>
      <c r="E46" s="34"/>
      <c r="F46" s="67"/>
      <c r="G46" s="12">
        <v>0</v>
      </c>
      <c r="H46" s="12">
        <v>0</v>
      </c>
      <c r="I46" s="34"/>
    </row>
    <row r="47" spans="1:9" ht="18.75" x14ac:dyDescent="0.25">
      <c r="A47" s="41">
        <v>44</v>
      </c>
      <c r="B47" s="67"/>
      <c r="C47" s="12">
        <v>0</v>
      </c>
      <c r="D47" s="12">
        <v>0</v>
      </c>
      <c r="E47" s="34"/>
      <c r="F47" s="67"/>
      <c r="G47" s="12">
        <v>0</v>
      </c>
      <c r="H47" s="12">
        <v>0</v>
      </c>
      <c r="I47" s="34"/>
    </row>
    <row r="48" spans="1:9" ht="18.75" x14ac:dyDescent="0.25">
      <c r="A48" s="41">
        <v>45</v>
      </c>
      <c r="B48" s="67"/>
      <c r="C48" s="12">
        <v>0</v>
      </c>
      <c r="D48" s="12">
        <v>0</v>
      </c>
      <c r="E48" s="34"/>
      <c r="F48" s="67"/>
      <c r="G48" s="12">
        <v>0</v>
      </c>
      <c r="H48" s="12">
        <v>0</v>
      </c>
      <c r="I48" s="34"/>
    </row>
    <row r="49" spans="1:9" ht="18.75" x14ac:dyDescent="0.25">
      <c r="A49" s="41">
        <v>46</v>
      </c>
      <c r="B49" s="67"/>
      <c r="C49" s="12">
        <v>0</v>
      </c>
      <c r="D49" s="12">
        <v>0</v>
      </c>
      <c r="E49" s="34"/>
      <c r="F49" s="67"/>
      <c r="G49" s="12">
        <v>0</v>
      </c>
      <c r="H49" s="12">
        <v>0</v>
      </c>
      <c r="I49" s="34"/>
    </row>
    <row r="50" spans="1:9" ht="18.75" x14ac:dyDescent="0.25">
      <c r="A50" s="41">
        <v>47</v>
      </c>
      <c r="B50" s="67"/>
      <c r="C50" s="12">
        <v>0</v>
      </c>
      <c r="D50" s="12">
        <v>0</v>
      </c>
      <c r="E50" s="34"/>
      <c r="F50" s="67"/>
      <c r="G50" s="12">
        <v>0</v>
      </c>
      <c r="H50" s="12">
        <v>0</v>
      </c>
      <c r="I50" s="34"/>
    </row>
    <row r="51" spans="1:9" ht="18.75" x14ac:dyDescent="0.25">
      <c r="A51" s="41">
        <v>48</v>
      </c>
      <c r="B51" s="67"/>
      <c r="C51" s="12">
        <v>0</v>
      </c>
      <c r="D51" s="12">
        <v>0</v>
      </c>
      <c r="E51" s="34"/>
      <c r="F51" s="67"/>
      <c r="G51" s="12">
        <v>0</v>
      </c>
      <c r="H51" s="12">
        <v>0</v>
      </c>
      <c r="I51" s="34"/>
    </row>
    <row r="52" spans="1:9" ht="18.75" x14ac:dyDescent="0.25">
      <c r="A52" s="41">
        <v>49</v>
      </c>
      <c r="B52" s="67"/>
      <c r="C52" s="12">
        <v>0</v>
      </c>
      <c r="D52" s="12">
        <v>0</v>
      </c>
      <c r="E52" s="34"/>
      <c r="F52" s="67"/>
      <c r="G52" s="12">
        <v>0</v>
      </c>
      <c r="H52" s="12">
        <v>0</v>
      </c>
      <c r="I52" s="34"/>
    </row>
    <row r="53" spans="1:9" ht="18.75" x14ac:dyDescent="0.25">
      <c r="A53" s="41">
        <v>50</v>
      </c>
      <c r="B53" s="67"/>
      <c r="C53" s="12">
        <v>0</v>
      </c>
      <c r="D53" s="12">
        <v>0</v>
      </c>
      <c r="E53" s="34"/>
      <c r="F53" s="67"/>
      <c r="G53" s="12">
        <v>0</v>
      </c>
      <c r="H53" s="12">
        <v>0</v>
      </c>
      <c r="I53" s="34"/>
    </row>
    <row r="54" spans="1:9" ht="18.75" x14ac:dyDescent="0.25">
      <c r="A54" s="41">
        <v>51</v>
      </c>
      <c r="B54" s="67"/>
      <c r="C54" s="12">
        <v>0</v>
      </c>
      <c r="D54" s="12">
        <v>0</v>
      </c>
      <c r="E54" s="34"/>
      <c r="F54" s="67"/>
      <c r="G54" s="12">
        <v>0</v>
      </c>
      <c r="H54" s="12">
        <v>0</v>
      </c>
      <c r="I54" s="34"/>
    </row>
    <row r="55" spans="1:9" ht="18.75" x14ac:dyDescent="0.25">
      <c r="A55" s="41">
        <v>52</v>
      </c>
      <c r="B55" s="67"/>
      <c r="C55" s="12">
        <v>0</v>
      </c>
      <c r="D55" s="12">
        <v>0</v>
      </c>
      <c r="E55" s="34"/>
      <c r="F55" s="67"/>
      <c r="G55" s="12">
        <v>0</v>
      </c>
      <c r="H55" s="12">
        <v>0</v>
      </c>
      <c r="I55" s="34"/>
    </row>
    <row r="56" spans="1:9" ht="18.75" x14ac:dyDescent="0.25">
      <c r="A56" s="41">
        <v>53</v>
      </c>
      <c r="B56" s="67"/>
      <c r="C56" s="12">
        <v>0</v>
      </c>
      <c r="D56" s="12">
        <v>0</v>
      </c>
      <c r="E56" s="34"/>
      <c r="F56" s="67"/>
      <c r="G56" s="12">
        <v>0</v>
      </c>
      <c r="H56" s="12">
        <v>0</v>
      </c>
      <c r="I56" s="34"/>
    </row>
    <row r="57" spans="1:9" ht="18.75" x14ac:dyDescent="0.25">
      <c r="A57" s="41">
        <v>52</v>
      </c>
      <c r="B57" s="67"/>
      <c r="C57" s="12">
        <v>0</v>
      </c>
      <c r="D57" s="12">
        <v>0</v>
      </c>
      <c r="E57" s="34"/>
      <c r="F57" s="67"/>
      <c r="G57" s="12">
        <v>0</v>
      </c>
      <c r="H57" s="12">
        <v>0</v>
      </c>
      <c r="I57" s="34"/>
    </row>
    <row r="58" spans="1:9" ht="18.75" x14ac:dyDescent="0.25">
      <c r="A58" s="41">
        <v>55</v>
      </c>
      <c r="B58" s="67"/>
      <c r="C58" s="12">
        <v>0</v>
      </c>
      <c r="D58" s="12">
        <v>0</v>
      </c>
      <c r="E58" s="34"/>
      <c r="F58" s="67"/>
      <c r="G58" s="12">
        <v>0</v>
      </c>
      <c r="H58" s="12">
        <v>0</v>
      </c>
      <c r="I58" s="34"/>
    </row>
    <row r="59" spans="1:9" ht="18.75" x14ac:dyDescent="0.25">
      <c r="A59" s="302" t="s">
        <v>84</v>
      </c>
      <c r="B59" s="303"/>
      <c r="C59" s="24">
        <f>SUM(C4:C58)</f>
        <v>0</v>
      </c>
      <c r="D59" s="24">
        <f>SUM(D4:D58)</f>
        <v>0</v>
      </c>
      <c r="E59" s="38"/>
      <c r="F59" s="38"/>
      <c r="G59" s="24">
        <f>SUM(G4:G58)</f>
        <v>0</v>
      </c>
      <c r="H59" s="24">
        <f>SUM(H4:H58)</f>
        <v>0</v>
      </c>
      <c r="I59" s="38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6"/>
  <sheetViews>
    <sheetView view="pageBreakPreview" zoomScale="80" zoomScaleNormal="80" zoomScaleSheetLayoutView="80" workbookViewId="0">
      <selection activeCell="H3" sqref="H3:H4"/>
    </sheetView>
  </sheetViews>
  <sheetFormatPr defaultRowHeight="15" x14ac:dyDescent="0.25"/>
  <cols>
    <col min="1" max="1" width="21.140625" customWidth="1"/>
    <col min="2" max="2" width="8.140625" style="3" customWidth="1"/>
    <col min="3" max="3" width="7.85546875" style="3" customWidth="1"/>
    <col min="4" max="4" width="30.140625" customWidth="1"/>
    <col min="5" max="5" width="29.140625" customWidth="1"/>
    <col min="6" max="6" width="17.85546875" customWidth="1"/>
    <col min="7" max="7" width="21.140625" customWidth="1"/>
    <col min="8" max="8" width="17.140625" customWidth="1"/>
    <col min="9" max="9" width="10.140625" style="3" customWidth="1"/>
    <col min="10" max="10" width="7.85546875" style="3" customWidth="1"/>
    <col min="11" max="11" width="30" customWidth="1"/>
    <col min="12" max="12" width="29.140625" customWidth="1"/>
    <col min="13" max="13" width="17.140625" customWidth="1"/>
    <col min="14" max="14" width="20.85546875" customWidth="1"/>
  </cols>
  <sheetData>
    <row r="1" spans="1:14" s="3" customFormat="1" ht="18.75" x14ac:dyDescent="0.3">
      <c r="A1" s="2" t="s">
        <v>224</v>
      </c>
      <c r="B1" s="35"/>
      <c r="C1" s="35"/>
      <c r="D1" s="35"/>
      <c r="E1" s="35"/>
      <c r="F1" s="35"/>
      <c r="G1" s="35"/>
      <c r="H1" s="46"/>
      <c r="I1" s="46"/>
      <c r="J1" s="46"/>
      <c r="K1" s="46"/>
      <c r="L1" s="46"/>
      <c r="M1" s="46"/>
      <c r="N1" s="46"/>
    </row>
    <row r="2" spans="1:14" ht="18.75" x14ac:dyDescent="0.3">
      <c r="A2" s="309" t="s">
        <v>237</v>
      </c>
      <c r="B2" s="309"/>
      <c r="C2" s="309"/>
      <c r="D2" s="309"/>
      <c r="E2" s="309"/>
      <c r="F2" s="309"/>
      <c r="G2" s="309"/>
      <c r="H2" s="26"/>
      <c r="I2" s="46"/>
      <c r="J2" s="46"/>
      <c r="K2" s="26"/>
      <c r="L2" s="26"/>
      <c r="M2" s="26"/>
      <c r="N2" s="26"/>
    </row>
    <row r="3" spans="1:14" s="3" customFormat="1" ht="18.75" customHeight="1" x14ac:dyDescent="0.25">
      <c r="A3" s="279" t="s">
        <v>113</v>
      </c>
      <c r="B3" s="307" t="s">
        <v>107</v>
      </c>
      <c r="C3" s="307"/>
      <c r="D3" s="279" t="s">
        <v>242</v>
      </c>
      <c r="E3" s="308" t="s">
        <v>235</v>
      </c>
      <c r="F3" s="279" t="s">
        <v>115</v>
      </c>
      <c r="G3" s="279" t="s">
        <v>116</v>
      </c>
      <c r="H3" s="279" t="s">
        <v>113</v>
      </c>
      <c r="I3" s="307" t="s">
        <v>107</v>
      </c>
      <c r="J3" s="307"/>
      <c r="K3" s="279" t="s">
        <v>241</v>
      </c>
      <c r="L3" s="308" t="s">
        <v>235</v>
      </c>
      <c r="M3" s="279" t="s">
        <v>115</v>
      </c>
      <c r="N3" s="279" t="s">
        <v>116</v>
      </c>
    </row>
    <row r="4" spans="1:14" s="3" customFormat="1" ht="102.75" customHeight="1" x14ac:dyDescent="0.25">
      <c r="A4" s="279"/>
      <c r="B4" s="36" t="s">
        <v>53</v>
      </c>
      <c r="C4" s="36" t="s">
        <v>83</v>
      </c>
      <c r="D4" s="279"/>
      <c r="E4" s="308"/>
      <c r="F4" s="279"/>
      <c r="G4" s="279"/>
      <c r="H4" s="279"/>
      <c r="I4" s="36" t="s">
        <v>53</v>
      </c>
      <c r="J4" s="36" t="s">
        <v>83</v>
      </c>
      <c r="K4" s="279"/>
      <c r="L4" s="308"/>
      <c r="M4" s="279"/>
      <c r="N4" s="279"/>
    </row>
    <row r="5" spans="1:14" ht="18.75" x14ac:dyDescent="0.3">
      <c r="A5" s="47" t="s">
        <v>216</v>
      </c>
      <c r="B5" s="24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25</v>
      </c>
      <c r="C5" s="24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25</v>
      </c>
      <c r="D5" s="180"/>
      <c r="E5" s="180"/>
      <c r="F5" s="24">
        <f>SUM(F6:F146)</f>
        <v>10289</v>
      </c>
      <c r="G5" s="180"/>
      <c r="H5" s="47" t="s">
        <v>114</v>
      </c>
      <c r="I5" s="24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12</v>
      </c>
      <c r="J5" s="24">
        <f>SUM(J6:J146)</f>
        <v>12</v>
      </c>
      <c r="K5" s="180"/>
      <c r="L5" s="180"/>
      <c r="M5" s="24">
        <f>SUM(M6:M146)</f>
        <v>1230</v>
      </c>
      <c r="N5" s="180"/>
    </row>
    <row r="6" spans="1:14" ht="112.5" x14ac:dyDescent="0.25">
      <c r="A6" s="134"/>
      <c r="B6" s="25">
        <v>1</v>
      </c>
      <c r="C6" s="25">
        <v>1</v>
      </c>
      <c r="D6" s="194" t="s">
        <v>342</v>
      </c>
      <c r="E6" s="133" t="s">
        <v>343</v>
      </c>
      <c r="F6" s="25">
        <v>1805</v>
      </c>
      <c r="G6" s="133" t="s">
        <v>315</v>
      </c>
      <c r="H6" s="134"/>
      <c r="I6" s="25">
        <v>1</v>
      </c>
      <c r="J6" s="25">
        <v>1</v>
      </c>
      <c r="K6" s="132" t="s">
        <v>344</v>
      </c>
      <c r="L6" s="133" t="s">
        <v>345</v>
      </c>
      <c r="M6" s="25">
        <v>85</v>
      </c>
      <c r="N6" s="133" t="s">
        <v>315</v>
      </c>
    </row>
    <row r="7" spans="1:14" ht="131.25" x14ac:dyDescent="0.25">
      <c r="A7" s="48"/>
      <c r="B7" s="10">
        <v>1</v>
      </c>
      <c r="C7" s="10">
        <v>1</v>
      </c>
      <c r="D7" s="189" t="s">
        <v>346</v>
      </c>
      <c r="E7" s="41" t="s">
        <v>345</v>
      </c>
      <c r="F7" s="10">
        <v>140</v>
      </c>
      <c r="G7" s="41" t="s">
        <v>292</v>
      </c>
      <c r="H7" s="48"/>
      <c r="I7" s="10">
        <v>1</v>
      </c>
      <c r="J7" s="10">
        <v>1</v>
      </c>
      <c r="K7" s="52" t="s">
        <v>347</v>
      </c>
      <c r="L7" s="41" t="s">
        <v>345</v>
      </c>
      <c r="M7" s="10">
        <v>85</v>
      </c>
      <c r="N7" s="41" t="s">
        <v>315</v>
      </c>
    </row>
    <row r="8" spans="1:14" ht="56.25" x14ac:dyDescent="0.25">
      <c r="A8" s="48"/>
      <c r="B8" s="10">
        <v>1</v>
      </c>
      <c r="C8" s="10">
        <v>1</v>
      </c>
      <c r="D8" s="189" t="s">
        <v>348</v>
      </c>
      <c r="E8" s="41" t="s">
        <v>343</v>
      </c>
      <c r="F8" s="10">
        <v>160</v>
      </c>
      <c r="G8" s="41" t="s">
        <v>315</v>
      </c>
      <c r="H8" s="48"/>
      <c r="I8" s="10">
        <v>1</v>
      </c>
      <c r="J8" s="10">
        <v>1</v>
      </c>
      <c r="K8" s="52" t="s">
        <v>349</v>
      </c>
      <c r="L8" s="41" t="s">
        <v>343</v>
      </c>
      <c r="M8" s="10">
        <v>85</v>
      </c>
      <c r="N8" s="41" t="s">
        <v>292</v>
      </c>
    </row>
    <row r="9" spans="1:14" ht="131.25" x14ac:dyDescent="0.25">
      <c r="A9" s="48"/>
      <c r="B9" s="10">
        <v>1</v>
      </c>
      <c r="C9" s="10">
        <v>1</v>
      </c>
      <c r="D9" s="189" t="s">
        <v>350</v>
      </c>
      <c r="E9" s="41" t="s">
        <v>351</v>
      </c>
      <c r="F9" s="10">
        <v>140</v>
      </c>
      <c r="G9" s="41" t="s">
        <v>315</v>
      </c>
      <c r="H9" s="48"/>
      <c r="I9" s="10">
        <v>1</v>
      </c>
      <c r="J9" s="10">
        <v>1</v>
      </c>
      <c r="K9" s="52" t="s">
        <v>352</v>
      </c>
      <c r="L9" s="41" t="s">
        <v>343</v>
      </c>
      <c r="M9" s="10">
        <v>100</v>
      </c>
      <c r="N9" s="41" t="s">
        <v>303</v>
      </c>
    </row>
    <row r="10" spans="1:14" ht="93.75" x14ac:dyDescent="0.25">
      <c r="A10" s="48"/>
      <c r="B10" s="10">
        <v>1</v>
      </c>
      <c r="C10" s="10">
        <v>1</v>
      </c>
      <c r="D10" s="189" t="s">
        <v>353</v>
      </c>
      <c r="E10" s="41" t="s">
        <v>354</v>
      </c>
      <c r="F10" s="10">
        <v>140</v>
      </c>
      <c r="G10" s="41" t="s">
        <v>303</v>
      </c>
      <c r="H10" s="48"/>
      <c r="I10" s="10">
        <v>1</v>
      </c>
      <c r="J10" s="10">
        <v>1</v>
      </c>
      <c r="K10" s="52" t="s">
        <v>355</v>
      </c>
      <c r="L10" s="41" t="s">
        <v>343</v>
      </c>
      <c r="M10" s="10">
        <v>85</v>
      </c>
      <c r="N10" s="41" t="s">
        <v>303</v>
      </c>
    </row>
    <row r="11" spans="1:14" ht="56.25" x14ac:dyDescent="0.25">
      <c r="A11" s="48"/>
      <c r="B11" s="10">
        <v>1</v>
      </c>
      <c r="C11" s="10">
        <v>1</v>
      </c>
      <c r="D11" s="189" t="s">
        <v>356</v>
      </c>
      <c r="E11" s="41" t="s">
        <v>343</v>
      </c>
      <c r="F11" s="10">
        <v>175</v>
      </c>
      <c r="G11" s="41" t="s">
        <v>303</v>
      </c>
      <c r="H11" s="48"/>
      <c r="I11" s="10">
        <v>1</v>
      </c>
      <c r="J11" s="10">
        <v>1</v>
      </c>
      <c r="K11" s="52" t="s">
        <v>357</v>
      </c>
      <c r="L11" s="41" t="s">
        <v>343</v>
      </c>
      <c r="M11" s="10">
        <v>165</v>
      </c>
      <c r="N11" s="41" t="s">
        <v>303</v>
      </c>
    </row>
    <row r="12" spans="1:14" ht="56.25" x14ac:dyDescent="0.25">
      <c r="A12" s="48"/>
      <c r="B12" s="10">
        <v>1</v>
      </c>
      <c r="C12" s="10">
        <v>1</v>
      </c>
      <c r="D12" s="189" t="s">
        <v>358</v>
      </c>
      <c r="E12" s="41" t="s">
        <v>343</v>
      </c>
      <c r="F12" s="10">
        <v>250</v>
      </c>
      <c r="G12" s="41" t="s">
        <v>292</v>
      </c>
      <c r="H12" s="48"/>
      <c r="I12" s="10">
        <v>1</v>
      </c>
      <c r="J12" s="10">
        <v>1</v>
      </c>
      <c r="K12" s="52" t="s">
        <v>359</v>
      </c>
      <c r="L12" s="41" t="s">
        <v>343</v>
      </c>
      <c r="M12" s="10">
        <v>85</v>
      </c>
      <c r="N12" s="41" t="s">
        <v>303</v>
      </c>
    </row>
    <row r="13" spans="1:14" ht="93.75" x14ac:dyDescent="0.25">
      <c r="A13" s="48"/>
      <c r="B13" s="10">
        <v>1</v>
      </c>
      <c r="C13" s="10">
        <v>1</v>
      </c>
      <c r="D13" s="189" t="s">
        <v>360</v>
      </c>
      <c r="E13" s="41" t="s">
        <v>361</v>
      </c>
      <c r="F13" s="10">
        <v>200</v>
      </c>
      <c r="G13" s="41" t="s">
        <v>292</v>
      </c>
      <c r="H13" s="48"/>
      <c r="I13" s="10">
        <v>1</v>
      </c>
      <c r="J13" s="10">
        <v>1</v>
      </c>
      <c r="K13" s="52" t="s">
        <v>362</v>
      </c>
      <c r="L13" s="41" t="s">
        <v>363</v>
      </c>
      <c r="M13" s="10">
        <v>85</v>
      </c>
      <c r="N13" s="41" t="s">
        <v>364</v>
      </c>
    </row>
    <row r="14" spans="1:14" ht="93.75" x14ac:dyDescent="0.25">
      <c r="A14" s="48"/>
      <c r="B14" s="10">
        <v>1</v>
      </c>
      <c r="C14" s="10">
        <v>1</v>
      </c>
      <c r="D14" s="189" t="s">
        <v>365</v>
      </c>
      <c r="E14" s="41" t="s">
        <v>343</v>
      </c>
      <c r="F14" s="10">
        <v>4000</v>
      </c>
      <c r="G14" s="41" t="s">
        <v>292</v>
      </c>
      <c r="H14" s="48"/>
      <c r="I14" s="10">
        <v>1</v>
      </c>
      <c r="J14" s="10">
        <v>1</v>
      </c>
      <c r="K14" s="52" t="s">
        <v>598</v>
      </c>
      <c r="L14" s="41" t="s">
        <v>345</v>
      </c>
      <c r="M14" s="10">
        <v>200</v>
      </c>
      <c r="N14" s="41" t="s">
        <v>366</v>
      </c>
    </row>
    <row r="15" spans="1:14" ht="75" x14ac:dyDescent="0.25">
      <c r="A15" s="48"/>
      <c r="B15" s="10">
        <v>1</v>
      </c>
      <c r="C15" s="10">
        <v>1</v>
      </c>
      <c r="D15" s="189" t="s">
        <v>367</v>
      </c>
      <c r="E15" s="41" t="s">
        <v>343</v>
      </c>
      <c r="F15" s="10">
        <v>288</v>
      </c>
      <c r="G15" s="41" t="s">
        <v>303</v>
      </c>
      <c r="H15" s="48"/>
      <c r="I15" s="10">
        <v>1</v>
      </c>
      <c r="J15" s="10">
        <v>1</v>
      </c>
      <c r="K15" s="52" t="s">
        <v>368</v>
      </c>
      <c r="L15" s="41" t="s">
        <v>351</v>
      </c>
      <c r="M15" s="10">
        <v>85</v>
      </c>
      <c r="N15" s="41" t="s">
        <v>364</v>
      </c>
    </row>
    <row r="16" spans="1:14" ht="56.25" x14ac:dyDescent="0.25">
      <c r="A16" s="48"/>
      <c r="B16" s="10">
        <v>1</v>
      </c>
      <c r="C16" s="10">
        <v>1</v>
      </c>
      <c r="D16" s="189" t="s">
        <v>369</v>
      </c>
      <c r="E16" s="41" t="s">
        <v>343</v>
      </c>
      <c r="F16" s="10">
        <v>250</v>
      </c>
      <c r="G16" s="41" t="s">
        <v>292</v>
      </c>
      <c r="H16" s="48"/>
      <c r="I16" s="10">
        <v>1</v>
      </c>
      <c r="J16" s="10">
        <v>1</v>
      </c>
      <c r="K16" s="52" t="s">
        <v>370</v>
      </c>
      <c r="L16" s="41" t="s">
        <v>371</v>
      </c>
      <c r="M16" s="10">
        <v>85</v>
      </c>
      <c r="N16" s="41" t="s">
        <v>372</v>
      </c>
    </row>
    <row r="17" spans="1:14" ht="75" x14ac:dyDescent="0.25">
      <c r="A17" s="48"/>
      <c r="B17" s="10">
        <v>1</v>
      </c>
      <c r="C17" s="10">
        <v>1</v>
      </c>
      <c r="D17" s="189" t="s">
        <v>373</v>
      </c>
      <c r="E17" s="41" t="s">
        <v>343</v>
      </c>
      <c r="F17" s="10">
        <v>200</v>
      </c>
      <c r="G17" s="41" t="s">
        <v>292</v>
      </c>
      <c r="H17" s="48"/>
      <c r="I17" s="10">
        <v>1</v>
      </c>
      <c r="J17" s="10">
        <v>1</v>
      </c>
      <c r="K17" s="52" t="s">
        <v>374</v>
      </c>
      <c r="L17" s="41" t="s">
        <v>361</v>
      </c>
      <c r="M17" s="10">
        <v>85</v>
      </c>
      <c r="N17" s="41" t="s">
        <v>303</v>
      </c>
    </row>
    <row r="18" spans="1:14" ht="93.75" x14ac:dyDescent="0.25">
      <c r="A18" s="48"/>
      <c r="B18" s="10">
        <v>1</v>
      </c>
      <c r="C18" s="10">
        <v>1</v>
      </c>
      <c r="D18" s="189" t="s">
        <v>375</v>
      </c>
      <c r="E18" s="41" t="s">
        <v>345</v>
      </c>
      <c r="F18" s="10">
        <v>221</v>
      </c>
      <c r="G18" s="41" t="s">
        <v>303</v>
      </c>
      <c r="H18" s="48"/>
      <c r="I18" s="10">
        <v>0</v>
      </c>
      <c r="J18" s="10">
        <v>0</v>
      </c>
      <c r="K18" s="52"/>
      <c r="L18" s="41"/>
      <c r="M18" s="10">
        <v>0</v>
      </c>
      <c r="N18" s="41"/>
    </row>
    <row r="19" spans="1:14" ht="75" x14ac:dyDescent="0.25">
      <c r="A19" s="48"/>
      <c r="B19" s="10">
        <v>1</v>
      </c>
      <c r="C19" s="10">
        <v>1</v>
      </c>
      <c r="D19" s="189" t="s">
        <v>376</v>
      </c>
      <c r="E19" s="41" t="s">
        <v>371</v>
      </c>
      <c r="F19" s="10">
        <v>200</v>
      </c>
      <c r="G19" s="41" t="s">
        <v>372</v>
      </c>
      <c r="H19" s="48"/>
      <c r="I19" s="10">
        <v>0</v>
      </c>
      <c r="J19" s="10">
        <v>0</v>
      </c>
      <c r="K19" s="52"/>
      <c r="L19" s="41"/>
      <c r="M19" s="10">
        <v>0</v>
      </c>
      <c r="N19" s="41"/>
    </row>
    <row r="20" spans="1:14" ht="93.75" x14ac:dyDescent="0.25">
      <c r="A20" s="48"/>
      <c r="B20" s="10">
        <v>1</v>
      </c>
      <c r="C20" s="10">
        <v>1</v>
      </c>
      <c r="D20" s="189" t="s">
        <v>377</v>
      </c>
      <c r="E20" s="41" t="s">
        <v>345</v>
      </c>
      <c r="F20" s="10">
        <v>150</v>
      </c>
      <c r="G20" s="41" t="s">
        <v>292</v>
      </c>
      <c r="H20" s="48"/>
      <c r="I20" s="10">
        <v>0</v>
      </c>
      <c r="J20" s="10">
        <v>0</v>
      </c>
      <c r="K20" s="52"/>
      <c r="L20" s="41"/>
      <c r="M20" s="10">
        <v>0</v>
      </c>
      <c r="N20" s="41"/>
    </row>
    <row r="21" spans="1:14" ht="93.75" x14ac:dyDescent="0.25">
      <c r="A21" s="48"/>
      <c r="B21" s="10">
        <v>1</v>
      </c>
      <c r="C21" s="10">
        <v>1</v>
      </c>
      <c r="D21" s="189" t="s">
        <v>378</v>
      </c>
      <c r="E21" s="41" t="s">
        <v>345</v>
      </c>
      <c r="F21" s="10">
        <v>140</v>
      </c>
      <c r="G21" s="41" t="s">
        <v>303</v>
      </c>
      <c r="H21" s="48"/>
      <c r="I21" s="10">
        <v>0</v>
      </c>
      <c r="J21" s="10">
        <v>0</v>
      </c>
      <c r="K21" s="52"/>
      <c r="L21" s="41"/>
      <c r="M21" s="10">
        <v>0</v>
      </c>
      <c r="N21" s="41"/>
    </row>
    <row r="22" spans="1:14" ht="93.75" x14ac:dyDescent="0.25">
      <c r="A22" s="48"/>
      <c r="B22" s="10">
        <v>1</v>
      </c>
      <c r="C22" s="10">
        <v>1</v>
      </c>
      <c r="D22" s="189" t="s">
        <v>379</v>
      </c>
      <c r="E22" s="41" t="s">
        <v>345</v>
      </c>
      <c r="F22" s="10">
        <v>140</v>
      </c>
      <c r="G22" s="41" t="s">
        <v>292</v>
      </c>
      <c r="H22" s="48"/>
      <c r="I22" s="10">
        <v>0</v>
      </c>
      <c r="J22" s="10">
        <v>0</v>
      </c>
      <c r="K22" s="52"/>
      <c r="L22" s="41"/>
      <c r="M22" s="10">
        <v>0</v>
      </c>
      <c r="N22" s="41"/>
    </row>
    <row r="23" spans="1:14" ht="168.75" x14ac:dyDescent="0.25">
      <c r="A23" s="48"/>
      <c r="B23" s="10">
        <v>1</v>
      </c>
      <c r="C23" s="10">
        <v>1</v>
      </c>
      <c r="D23" s="189" t="s">
        <v>380</v>
      </c>
      <c r="E23" s="41" t="s">
        <v>381</v>
      </c>
      <c r="F23" s="10">
        <v>140</v>
      </c>
      <c r="G23" s="41" t="s">
        <v>382</v>
      </c>
      <c r="H23" s="48"/>
      <c r="I23" s="10">
        <v>0</v>
      </c>
      <c r="J23" s="10">
        <v>0</v>
      </c>
      <c r="K23" s="52"/>
      <c r="L23" s="41"/>
      <c r="M23" s="10">
        <v>0</v>
      </c>
      <c r="N23" s="41"/>
    </row>
    <row r="24" spans="1:14" ht="56.25" x14ac:dyDescent="0.25">
      <c r="A24" s="48"/>
      <c r="B24" s="10">
        <v>1</v>
      </c>
      <c r="C24" s="10">
        <v>1</v>
      </c>
      <c r="D24" s="189" t="s">
        <v>383</v>
      </c>
      <c r="E24" s="41" t="s">
        <v>343</v>
      </c>
      <c r="F24" s="10">
        <v>140</v>
      </c>
      <c r="G24" s="41" t="s">
        <v>292</v>
      </c>
      <c r="H24" s="48"/>
      <c r="I24" s="10">
        <v>0</v>
      </c>
      <c r="J24" s="10">
        <v>0</v>
      </c>
      <c r="K24" s="52"/>
      <c r="L24" s="41"/>
      <c r="M24" s="10">
        <v>0</v>
      </c>
      <c r="N24" s="41"/>
    </row>
    <row r="25" spans="1:14" ht="93.75" x14ac:dyDescent="0.25">
      <c r="A25" s="48"/>
      <c r="B25" s="10">
        <v>1</v>
      </c>
      <c r="C25" s="10">
        <v>1</v>
      </c>
      <c r="D25" s="189" t="s">
        <v>384</v>
      </c>
      <c r="E25" s="41" t="s">
        <v>345</v>
      </c>
      <c r="F25" s="10">
        <v>500</v>
      </c>
      <c r="G25" s="41" t="s">
        <v>292</v>
      </c>
      <c r="H25" s="48"/>
      <c r="I25" s="10">
        <v>0</v>
      </c>
      <c r="J25" s="10">
        <v>0</v>
      </c>
      <c r="K25" s="52"/>
      <c r="L25" s="41"/>
      <c r="M25" s="10">
        <v>0</v>
      </c>
      <c r="N25" s="41"/>
    </row>
    <row r="26" spans="1:14" ht="93.75" x14ac:dyDescent="0.25">
      <c r="A26" s="48"/>
      <c r="B26" s="10">
        <v>1</v>
      </c>
      <c r="C26" s="10">
        <v>1</v>
      </c>
      <c r="D26" s="189" t="s">
        <v>385</v>
      </c>
      <c r="E26" s="41" t="s">
        <v>345</v>
      </c>
      <c r="F26" s="10">
        <v>140</v>
      </c>
      <c r="G26" s="41" t="s">
        <v>319</v>
      </c>
      <c r="H26" s="48"/>
      <c r="I26" s="10">
        <v>0</v>
      </c>
      <c r="J26" s="10">
        <v>0</v>
      </c>
      <c r="K26" s="52"/>
      <c r="L26" s="41"/>
      <c r="M26" s="10">
        <v>0</v>
      </c>
      <c r="N26" s="41"/>
    </row>
    <row r="27" spans="1:14" ht="168.75" x14ac:dyDescent="0.25">
      <c r="A27" s="48"/>
      <c r="B27" s="10">
        <v>1</v>
      </c>
      <c r="C27" s="10">
        <v>1</v>
      </c>
      <c r="D27" s="189" t="s">
        <v>386</v>
      </c>
      <c r="E27" s="41" t="s">
        <v>381</v>
      </c>
      <c r="F27" s="10">
        <v>140</v>
      </c>
      <c r="G27" s="41" t="s">
        <v>387</v>
      </c>
      <c r="H27" s="48"/>
      <c r="I27" s="10">
        <v>0</v>
      </c>
      <c r="J27" s="10">
        <v>0</v>
      </c>
      <c r="K27" s="52"/>
      <c r="L27" s="41"/>
      <c r="M27" s="10">
        <v>0</v>
      </c>
      <c r="N27" s="41"/>
    </row>
    <row r="28" spans="1:14" ht="75" x14ac:dyDescent="0.25">
      <c r="A28" s="48"/>
      <c r="B28" s="10">
        <v>1</v>
      </c>
      <c r="C28" s="10">
        <v>1</v>
      </c>
      <c r="D28" s="189" t="s">
        <v>388</v>
      </c>
      <c r="E28" s="41" t="s">
        <v>363</v>
      </c>
      <c r="F28" s="10">
        <v>140</v>
      </c>
      <c r="G28" s="41" t="s">
        <v>389</v>
      </c>
      <c r="H28" s="48"/>
      <c r="I28" s="10">
        <v>0</v>
      </c>
      <c r="J28" s="10">
        <v>0</v>
      </c>
      <c r="K28" s="52"/>
      <c r="L28" s="41"/>
      <c r="M28" s="10">
        <v>0</v>
      </c>
      <c r="N28" s="41"/>
    </row>
    <row r="29" spans="1:14" ht="93.75" x14ac:dyDescent="0.25">
      <c r="A29" s="48"/>
      <c r="B29" s="10">
        <v>1</v>
      </c>
      <c r="C29" s="10">
        <v>1</v>
      </c>
      <c r="D29" s="189" t="s">
        <v>390</v>
      </c>
      <c r="E29" s="41" t="s">
        <v>345</v>
      </c>
      <c r="F29" s="10">
        <v>140</v>
      </c>
      <c r="G29" s="41" t="s">
        <v>303</v>
      </c>
      <c r="H29" s="48"/>
      <c r="I29" s="10">
        <v>0</v>
      </c>
      <c r="J29" s="10">
        <v>0</v>
      </c>
      <c r="K29" s="52"/>
      <c r="L29" s="41"/>
      <c r="M29" s="10">
        <v>0</v>
      </c>
      <c r="N29" s="41"/>
    </row>
    <row r="30" spans="1:14" ht="75" x14ac:dyDescent="0.25">
      <c r="A30" s="48"/>
      <c r="B30" s="10">
        <v>1</v>
      </c>
      <c r="C30" s="10">
        <v>1</v>
      </c>
      <c r="D30" s="189" t="s">
        <v>391</v>
      </c>
      <c r="E30" s="41" t="s">
        <v>361</v>
      </c>
      <c r="F30" s="10">
        <v>350</v>
      </c>
      <c r="G30" s="41" t="s">
        <v>303</v>
      </c>
      <c r="H30" s="48"/>
      <c r="I30" s="10">
        <v>0</v>
      </c>
      <c r="J30" s="10">
        <v>0</v>
      </c>
      <c r="K30" s="52"/>
      <c r="L30" s="41"/>
      <c r="M30" s="10">
        <v>0</v>
      </c>
      <c r="N30" s="41"/>
    </row>
    <row r="31" spans="1:14" ht="18.75" x14ac:dyDescent="0.25">
      <c r="A31" s="48"/>
      <c r="B31" s="10">
        <v>0</v>
      </c>
      <c r="C31" s="10">
        <v>0</v>
      </c>
      <c r="D31" s="52"/>
      <c r="E31" s="41"/>
      <c r="F31" s="10">
        <v>0</v>
      </c>
      <c r="G31" s="41"/>
      <c r="H31" s="48"/>
      <c r="I31" s="10">
        <v>0</v>
      </c>
      <c r="J31" s="10">
        <v>0</v>
      </c>
      <c r="K31" s="52"/>
      <c r="L31" s="41"/>
      <c r="M31" s="10">
        <v>0</v>
      </c>
      <c r="N31" s="41"/>
    </row>
    <row r="32" spans="1:14" ht="18.75" x14ac:dyDescent="0.25">
      <c r="A32" s="48"/>
      <c r="B32" s="10">
        <v>0</v>
      </c>
      <c r="C32" s="10">
        <v>0</v>
      </c>
      <c r="D32" s="52"/>
      <c r="E32" s="41"/>
      <c r="F32" s="10">
        <v>0</v>
      </c>
      <c r="G32" s="41"/>
      <c r="H32" s="48"/>
      <c r="I32" s="10">
        <v>0</v>
      </c>
      <c r="J32" s="10">
        <v>0</v>
      </c>
      <c r="K32" s="52"/>
      <c r="L32" s="41"/>
      <c r="M32" s="10">
        <v>0</v>
      </c>
      <c r="N32" s="41"/>
    </row>
    <row r="33" spans="1:14" ht="18.75" x14ac:dyDescent="0.25">
      <c r="A33" s="48"/>
      <c r="B33" s="10">
        <v>0</v>
      </c>
      <c r="C33" s="10">
        <v>0</v>
      </c>
      <c r="D33" s="52"/>
      <c r="E33" s="41"/>
      <c r="F33" s="10">
        <v>0</v>
      </c>
      <c r="G33" s="41"/>
      <c r="H33" s="48"/>
      <c r="I33" s="10">
        <v>0</v>
      </c>
      <c r="J33" s="10">
        <v>0</v>
      </c>
      <c r="K33" s="52"/>
      <c r="L33" s="41"/>
      <c r="M33" s="10">
        <v>0</v>
      </c>
      <c r="N33" s="41"/>
    </row>
    <row r="34" spans="1:14" ht="18.75" x14ac:dyDescent="0.25">
      <c r="A34" s="48"/>
      <c r="B34" s="10">
        <v>0</v>
      </c>
      <c r="C34" s="10">
        <v>0</v>
      </c>
      <c r="D34" s="52"/>
      <c r="E34" s="41"/>
      <c r="F34" s="10">
        <v>0</v>
      </c>
      <c r="G34" s="41"/>
      <c r="H34" s="48"/>
      <c r="I34" s="10">
        <v>0</v>
      </c>
      <c r="J34" s="10">
        <v>0</v>
      </c>
      <c r="K34" s="52"/>
      <c r="L34" s="41"/>
      <c r="M34" s="10">
        <v>0</v>
      </c>
      <c r="N34" s="41"/>
    </row>
    <row r="35" spans="1:14" ht="18.75" x14ac:dyDescent="0.25">
      <c r="A35" s="48"/>
      <c r="B35" s="10">
        <v>0</v>
      </c>
      <c r="C35" s="10">
        <v>0</v>
      </c>
      <c r="D35" s="52"/>
      <c r="E35" s="41"/>
      <c r="F35" s="10">
        <v>0</v>
      </c>
      <c r="G35" s="41"/>
      <c r="H35" s="48"/>
      <c r="I35" s="10">
        <v>0</v>
      </c>
      <c r="J35" s="10">
        <v>0</v>
      </c>
      <c r="K35" s="52"/>
      <c r="L35" s="41"/>
      <c r="M35" s="10">
        <v>0</v>
      </c>
      <c r="N35" s="41"/>
    </row>
    <row r="36" spans="1:14" ht="18.75" x14ac:dyDescent="0.25">
      <c r="A36" s="48"/>
      <c r="B36" s="10">
        <v>0</v>
      </c>
      <c r="C36" s="10">
        <v>0</v>
      </c>
      <c r="D36" s="52"/>
      <c r="E36" s="41"/>
      <c r="F36" s="10">
        <v>0</v>
      </c>
      <c r="G36" s="41"/>
      <c r="H36" s="48"/>
      <c r="I36" s="10">
        <v>0</v>
      </c>
      <c r="J36" s="10">
        <v>0</v>
      </c>
      <c r="K36" s="52"/>
      <c r="L36" s="41"/>
      <c r="M36" s="10">
        <v>0</v>
      </c>
      <c r="N36" s="41"/>
    </row>
    <row r="37" spans="1:14" ht="18.75" x14ac:dyDescent="0.25">
      <c r="A37" s="48"/>
      <c r="B37" s="10">
        <v>0</v>
      </c>
      <c r="C37" s="10">
        <v>0</v>
      </c>
      <c r="D37" s="52"/>
      <c r="E37" s="41"/>
      <c r="F37" s="10">
        <v>0</v>
      </c>
      <c r="G37" s="41"/>
      <c r="H37" s="48"/>
      <c r="I37" s="10">
        <v>0</v>
      </c>
      <c r="J37" s="10">
        <v>0</v>
      </c>
      <c r="K37" s="52"/>
      <c r="L37" s="41"/>
      <c r="M37" s="10">
        <v>0</v>
      </c>
      <c r="N37" s="41"/>
    </row>
    <row r="38" spans="1:14" ht="18.75" x14ac:dyDescent="0.25">
      <c r="A38" s="48"/>
      <c r="B38" s="10">
        <v>0</v>
      </c>
      <c r="C38" s="10">
        <v>0</v>
      </c>
      <c r="D38" s="52"/>
      <c r="E38" s="41"/>
      <c r="F38" s="10">
        <v>0</v>
      </c>
      <c r="G38" s="41"/>
      <c r="H38" s="48"/>
      <c r="I38" s="10">
        <v>0</v>
      </c>
      <c r="J38" s="10">
        <v>0</v>
      </c>
      <c r="K38" s="52"/>
      <c r="L38" s="41"/>
      <c r="M38" s="10">
        <v>0</v>
      </c>
      <c r="N38" s="41"/>
    </row>
    <row r="39" spans="1:14" ht="18.75" x14ac:dyDescent="0.25">
      <c r="A39" s="48"/>
      <c r="B39" s="10">
        <v>0</v>
      </c>
      <c r="C39" s="10">
        <v>0</v>
      </c>
      <c r="D39" s="52"/>
      <c r="E39" s="41"/>
      <c r="F39" s="10">
        <v>0</v>
      </c>
      <c r="G39" s="41"/>
      <c r="H39" s="48"/>
      <c r="I39" s="10">
        <v>0</v>
      </c>
      <c r="J39" s="10">
        <v>0</v>
      </c>
      <c r="K39" s="52"/>
      <c r="L39" s="41"/>
      <c r="M39" s="10">
        <v>0</v>
      </c>
      <c r="N39" s="41"/>
    </row>
    <row r="40" spans="1:14" ht="18.75" x14ac:dyDescent="0.25">
      <c r="A40" s="48"/>
      <c r="B40" s="10">
        <v>0</v>
      </c>
      <c r="C40" s="10">
        <v>0</v>
      </c>
      <c r="D40" s="52"/>
      <c r="E40" s="41"/>
      <c r="F40" s="10">
        <v>0</v>
      </c>
      <c r="G40" s="41"/>
      <c r="H40" s="48"/>
      <c r="I40" s="10">
        <v>0</v>
      </c>
      <c r="J40" s="10">
        <v>0</v>
      </c>
      <c r="K40" s="52"/>
      <c r="L40" s="41"/>
      <c r="M40" s="10">
        <v>0</v>
      </c>
      <c r="N40" s="41"/>
    </row>
    <row r="41" spans="1:14" ht="18.75" x14ac:dyDescent="0.25">
      <c r="A41" s="48"/>
      <c r="B41" s="10">
        <v>0</v>
      </c>
      <c r="C41" s="10">
        <v>0</v>
      </c>
      <c r="D41" s="52"/>
      <c r="E41" s="41"/>
      <c r="F41" s="10">
        <v>0</v>
      </c>
      <c r="G41" s="41"/>
      <c r="H41" s="48"/>
      <c r="I41" s="10">
        <v>0</v>
      </c>
      <c r="J41" s="10">
        <v>0</v>
      </c>
      <c r="K41" s="52"/>
      <c r="L41" s="41"/>
      <c r="M41" s="10">
        <v>0</v>
      </c>
      <c r="N41" s="41"/>
    </row>
    <row r="42" spans="1:14" ht="18.75" x14ac:dyDescent="0.25">
      <c r="A42" s="48"/>
      <c r="B42" s="10">
        <v>0</v>
      </c>
      <c r="C42" s="10">
        <v>0</v>
      </c>
      <c r="D42" s="52"/>
      <c r="E42" s="41"/>
      <c r="F42" s="10">
        <v>0</v>
      </c>
      <c r="G42" s="41"/>
      <c r="H42" s="48"/>
      <c r="I42" s="10">
        <v>0</v>
      </c>
      <c r="J42" s="10">
        <v>0</v>
      </c>
      <c r="K42" s="52"/>
      <c r="L42" s="41"/>
      <c r="M42" s="10">
        <v>0</v>
      </c>
      <c r="N42" s="41"/>
    </row>
    <row r="43" spans="1:14" ht="18.75" x14ac:dyDescent="0.25">
      <c r="A43" s="48"/>
      <c r="B43" s="10">
        <v>0</v>
      </c>
      <c r="C43" s="10">
        <v>0</v>
      </c>
      <c r="D43" s="52"/>
      <c r="E43" s="41"/>
      <c r="F43" s="10">
        <v>0</v>
      </c>
      <c r="G43" s="41"/>
      <c r="H43" s="48"/>
      <c r="I43" s="10">
        <v>0</v>
      </c>
      <c r="J43" s="10">
        <v>0</v>
      </c>
      <c r="K43" s="52"/>
      <c r="L43" s="41"/>
      <c r="M43" s="10">
        <v>0</v>
      </c>
      <c r="N43" s="41"/>
    </row>
    <row r="44" spans="1:14" ht="18.75" x14ac:dyDescent="0.25">
      <c r="A44" s="48"/>
      <c r="B44" s="10">
        <v>0</v>
      </c>
      <c r="C44" s="10">
        <v>0</v>
      </c>
      <c r="D44" s="52"/>
      <c r="E44" s="41"/>
      <c r="F44" s="10">
        <v>0</v>
      </c>
      <c r="G44" s="41"/>
      <c r="H44" s="48"/>
      <c r="I44" s="10">
        <v>0</v>
      </c>
      <c r="J44" s="10">
        <v>0</v>
      </c>
      <c r="K44" s="52"/>
      <c r="L44" s="41"/>
      <c r="M44" s="10">
        <v>0</v>
      </c>
      <c r="N44" s="41"/>
    </row>
    <row r="45" spans="1:14" ht="18.75" x14ac:dyDescent="0.25">
      <c r="A45" s="48"/>
      <c r="B45" s="10">
        <v>0</v>
      </c>
      <c r="C45" s="10">
        <v>0</v>
      </c>
      <c r="D45" s="52"/>
      <c r="E45" s="41"/>
      <c r="F45" s="10">
        <v>0</v>
      </c>
      <c r="G45" s="41"/>
      <c r="H45" s="48"/>
      <c r="I45" s="10">
        <v>0</v>
      </c>
      <c r="J45" s="10">
        <v>0</v>
      </c>
      <c r="K45" s="52"/>
      <c r="L45" s="41"/>
      <c r="M45" s="10">
        <v>0</v>
      </c>
      <c r="N45" s="41"/>
    </row>
    <row r="46" spans="1:14" ht="18.75" x14ac:dyDescent="0.25">
      <c r="A46" s="48"/>
      <c r="B46" s="10">
        <v>0</v>
      </c>
      <c r="C46" s="10">
        <v>0</v>
      </c>
      <c r="D46" s="52"/>
      <c r="E46" s="41"/>
      <c r="F46" s="10">
        <v>0</v>
      </c>
      <c r="G46" s="41"/>
      <c r="H46" s="48"/>
      <c r="I46" s="10">
        <v>0</v>
      </c>
      <c r="J46" s="10">
        <v>0</v>
      </c>
      <c r="K46" s="52"/>
      <c r="L46" s="41"/>
      <c r="M46" s="10">
        <v>0</v>
      </c>
      <c r="N46" s="41"/>
    </row>
    <row r="47" spans="1:14" ht="18.75" x14ac:dyDescent="0.25">
      <c r="A47" s="48"/>
      <c r="B47" s="10">
        <v>0</v>
      </c>
      <c r="C47" s="10">
        <v>0</v>
      </c>
      <c r="D47" s="52"/>
      <c r="E47" s="41"/>
      <c r="F47" s="10">
        <v>0</v>
      </c>
      <c r="G47" s="41"/>
      <c r="H47" s="48"/>
      <c r="I47" s="10">
        <v>0</v>
      </c>
      <c r="J47" s="10">
        <v>0</v>
      </c>
      <c r="K47" s="52"/>
      <c r="L47" s="41"/>
      <c r="M47" s="10">
        <v>0</v>
      </c>
      <c r="N47" s="41"/>
    </row>
    <row r="48" spans="1:14" ht="18.75" x14ac:dyDescent="0.25">
      <c r="A48" s="48"/>
      <c r="B48" s="10">
        <v>0</v>
      </c>
      <c r="C48" s="10">
        <v>0</v>
      </c>
      <c r="D48" s="52"/>
      <c r="E48" s="41"/>
      <c r="F48" s="10">
        <v>0</v>
      </c>
      <c r="G48" s="41"/>
      <c r="H48" s="48"/>
      <c r="I48" s="10">
        <v>0</v>
      </c>
      <c r="J48" s="10">
        <v>0</v>
      </c>
      <c r="K48" s="52"/>
      <c r="L48" s="41"/>
      <c r="M48" s="10">
        <v>0</v>
      </c>
      <c r="N48" s="41"/>
    </row>
    <row r="49" spans="1:14" ht="18.75" x14ac:dyDescent="0.25">
      <c r="A49" s="48"/>
      <c r="B49" s="10">
        <v>0</v>
      </c>
      <c r="C49" s="10">
        <v>0</v>
      </c>
      <c r="D49" s="52"/>
      <c r="E49" s="41"/>
      <c r="F49" s="10">
        <v>0</v>
      </c>
      <c r="G49" s="41"/>
      <c r="H49" s="48"/>
      <c r="I49" s="10">
        <v>0</v>
      </c>
      <c r="J49" s="10">
        <v>0</v>
      </c>
      <c r="K49" s="52"/>
      <c r="L49" s="41"/>
      <c r="M49" s="10">
        <v>0</v>
      </c>
      <c r="N49" s="41"/>
    </row>
    <row r="50" spans="1:14" ht="18.75" x14ac:dyDescent="0.25">
      <c r="A50" s="48"/>
      <c r="B50" s="10">
        <v>0</v>
      </c>
      <c r="C50" s="10">
        <v>0</v>
      </c>
      <c r="D50" s="52"/>
      <c r="E50" s="41"/>
      <c r="F50" s="10">
        <v>0</v>
      </c>
      <c r="G50" s="41"/>
      <c r="H50" s="48"/>
      <c r="I50" s="10">
        <v>0</v>
      </c>
      <c r="J50" s="10">
        <v>0</v>
      </c>
      <c r="K50" s="52"/>
      <c r="L50" s="41"/>
      <c r="M50" s="10">
        <v>0</v>
      </c>
      <c r="N50" s="41"/>
    </row>
    <row r="51" spans="1:14" ht="18.75" x14ac:dyDescent="0.25">
      <c r="A51" s="48"/>
      <c r="B51" s="10">
        <v>0</v>
      </c>
      <c r="C51" s="10">
        <v>0</v>
      </c>
      <c r="D51" s="52"/>
      <c r="E51" s="41"/>
      <c r="F51" s="10">
        <v>0</v>
      </c>
      <c r="G51" s="41"/>
      <c r="H51" s="48"/>
      <c r="I51" s="10">
        <v>0</v>
      </c>
      <c r="J51" s="10">
        <v>0</v>
      </c>
      <c r="K51" s="52"/>
      <c r="L51" s="41"/>
      <c r="M51" s="10">
        <v>0</v>
      </c>
      <c r="N51" s="41"/>
    </row>
    <row r="52" spans="1:14" ht="18.75" x14ac:dyDescent="0.25">
      <c r="A52" s="48"/>
      <c r="B52" s="10">
        <v>0</v>
      </c>
      <c r="C52" s="10">
        <v>0</v>
      </c>
      <c r="D52" s="52"/>
      <c r="E52" s="41"/>
      <c r="F52" s="10">
        <v>0</v>
      </c>
      <c r="G52" s="41"/>
      <c r="H52" s="48"/>
      <c r="I52" s="10">
        <v>0</v>
      </c>
      <c r="J52" s="10">
        <v>0</v>
      </c>
      <c r="K52" s="52"/>
      <c r="L52" s="41"/>
      <c r="M52" s="10">
        <v>0</v>
      </c>
      <c r="N52" s="41"/>
    </row>
    <row r="53" spans="1:14" ht="18.75" x14ac:dyDescent="0.25">
      <c r="A53" s="48"/>
      <c r="B53" s="10">
        <v>0</v>
      </c>
      <c r="C53" s="10">
        <v>0</v>
      </c>
      <c r="D53" s="52"/>
      <c r="E53" s="41"/>
      <c r="F53" s="10">
        <v>0</v>
      </c>
      <c r="G53" s="41"/>
      <c r="H53" s="48"/>
      <c r="I53" s="10">
        <v>0</v>
      </c>
      <c r="J53" s="10">
        <v>0</v>
      </c>
      <c r="K53" s="52"/>
      <c r="L53" s="41"/>
      <c r="M53" s="10">
        <v>0</v>
      </c>
      <c r="N53" s="41"/>
    </row>
    <row r="54" spans="1:14" ht="18.75" x14ac:dyDescent="0.25">
      <c r="A54" s="48"/>
      <c r="B54" s="10">
        <v>0</v>
      </c>
      <c r="C54" s="10">
        <v>0</v>
      </c>
      <c r="D54" s="52"/>
      <c r="E54" s="41"/>
      <c r="F54" s="10">
        <v>0</v>
      </c>
      <c r="G54" s="41"/>
      <c r="H54" s="48"/>
      <c r="I54" s="10">
        <v>0</v>
      </c>
      <c r="J54" s="10">
        <v>0</v>
      </c>
      <c r="K54" s="52"/>
      <c r="L54" s="41"/>
      <c r="M54" s="10">
        <v>0</v>
      </c>
      <c r="N54" s="41"/>
    </row>
    <row r="55" spans="1:14" ht="18.75" x14ac:dyDescent="0.25">
      <c r="A55" s="48"/>
      <c r="B55" s="10">
        <v>0</v>
      </c>
      <c r="C55" s="10">
        <v>0</v>
      </c>
      <c r="D55" s="52"/>
      <c r="E55" s="41"/>
      <c r="F55" s="10">
        <v>0</v>
      </c>
      <c r="G55" s="41"/>
      <c r="H55" s="48"/>
      <c r="I55" s="10">
        <v>0</v>
      </c>
      <c r="J55" s="10">
        <v>0</v>
      </c>
      <c r="K55" s="52"/>
      <c r="L55" s="41"/>
      <c r="M55" s="10">
        <v>0</v>
      </c>
      <c r="N55" s="41"/>
    </row>
    <row r="56" spans="1:14" ht="18.75" x14ac:dyDescent="0.25">
      <c r="A56" s="48"/>
      <c r="B56" s="10">
        <v>0</v>
      </c>
      <c r="C56" s="10">
        <v>0</v>
      </c>
      <c r="D56" s="52"/>
      <c r="E56" s="41"/>
      <c r="F56" s="10">
        <v>0</v>
      </c>
      <c r="G56" s="41"/>
      <c r="H56" s="48"/>
      <c r="I56" s="10">
        <v>0</v>
      </c>
      <c r="J56" s="10">
        <v>0</v>
      </c>
      <c r="K56" s="52"/>
      <c r="L56" s="41"/>
      <c r="M56" s="10">
        <v>0</v>
      </c>
      <c r="N56" s="41"/>
    </row>
    <row r="57" spans="1:14" ht="18.75" x14ac:dyDescent="0.25">
      <c r="A57" s="48"/>
      <c r="B57" s="10">
        <v>0</v>
      </c>
      <c r="C57" s="10">
        <v>0</v>
      </c>
      <c r="D57" s="52"/>
      <c r="E57" s="41"/>
      <c r="F57" s="10">
        <v>0</v>
      </c>
      <c r="G57" s="41"/>
      <c r="H57" s="48"/>
      <c r="I57" s="10">
        <v>0</v>
      </c>
      <c r="J57" s="10">
        <v>0</v>
      </c>
      <c r="K57" s="52"/>
      <c r="L57" s="41"/>
      <c r="M57" s="10">
        <v>0</v>
      </c>
      <c r="N57" s="41"/>
    </row>
    <row r="58" spans="1:14" ht="18.75" x14ac:dyDescent="0.25">
      <c r="A58" s="48"/>
      <c r="B58" s="10">
        <v>0</v>
      </c>
      <c r="C58" s="10">
        <v>0</v>
      </c>
      <c r="D58" s="52"/>
      <c r="E58" s="41"/>
      <c r="F58" s="10">
        <v>0</v>
      </c>
      <c r="G58" s="41"/>
      <c r="H58" s="48"/>
      <c r="I58" s="10">
        <v>0</v>
      </c>
      <c r="J58" s="10">
        <v>0</v>
      </c>
      <c r="K58" s="52"/>
      <c r="L58" s="41"/>
      <c r="M58" s="10">
        <v>0</v>
      </c>
      <c r="N58" s="41"/>
    </row>
    <row r="59" spans="1:14" ht="18.75" x14ac:dyDescent="0.25">
      <c r="A59" s="48"/>
      <c r="B59" s="10">
        <v>0</v>
      </c>
      <c r="C59" s="10">
        <v>0</v>
      </c>
      <c r="D59" s="52"/>
      <c r="E59" s="41"/>
      <c r="F59" s="10">
        <v>0</v>
      </c>
      <c r="G59" s="41"/>
      <c r="H59" s="48"/>
      <c r="I59" s="10">
        <v>0</v>
      </c>
      <c r="J59" s="10">
        <v>0</v>
      </c>
      <c r="K59" s="52"/>
      <c r="L59" s="41"/>
      <c r="M59" s="10">
        <v>0</v>
      </c>
      <c r="N59" s="41"/>
    </row>
    <row r="60" spans="1:14" ht="18.75" x14ac:dyDescent="0.25">
      <c r="A60" s="48"/>
      <c r="B60" s="10">
        <v>0</v>
      </c>
      <c r="C60" s="10">
        <v>0</v>
      </c>
      <c r="D60" s="52"/>
      <c r="E60" s="41"/>
      <c r="F60" s="10">
        <v>0</v>
      </c>
      <c r="G60" s="41"/>
      <c r="H60" s="48"/>
      <c r="I60" s="10">
        <v>0</v>
      </c>
      <c r="J60" s="10">
        <v>0</v>
      </c>
      <c r="K60" s="52"/>
      <c r="L60" s="41"/>
      <c r="M60" s="10">
        <v>0</v>
      </c>
      <c r="N60" s="41"/>
    </row>
    <row r="61" spans="1:14" ht="18.75" x14ac:dyDescent="0.25">
      <c r="A61" s="48"/>
      <c r="B61" s="10">
        <v>0</v>
      </c>
      <c r="C61" s="10">
        <v>0</v>
      </c>
      <c r="D61" s="52"/>
      <c r="E61" s="41"/>
      <c r="F61" s="10">
        <v>0</v>
      </c>
      <c r="G61" s="41"/>
      <c r="H61" s="48"/>
      <c r="I61" s="10">
        <v>0</v>
      </c>
      <c r="J61" s="10">
        <v>0</v>
      </c>
      <c r="K61" s="52"/>
      <c r="L61" s="41"/>
      <c r="M61" s="10">
        <v>0</v>
      </c>
      <c r="N61" s="41"/>
    </row>
    <row r="62" spans="1:14" ht="18.75" x14ac:dyDescent="0.25">
      <c r="A62" s="48"/>
      <c r="B62" s="10">
        <v>0</v>
      </c>
      <c r="C62" s="10">
        <v>0</v>
      </c>
      <c r="D62" s="52"/>
      <c r="E62" s="41"/>
      <c r="F62" s="10">
        <v>0</v>
      </c>
      <c r="G62" s="41"/>
      <c r="H62" s="48"/>
      <c r="I62" s="10">
        <v>0</v>
      </c>
      <c r="J62" s="10">
        <v>0</v>
      </c>
      <c r="K62" s="52"/>
      <c r="L62" s="41"/>
      <c r="M62" s="10">
        <v>0</v>
      </c>
      <c r="N62" s="41"/>
    </row>
    <row r="63" spans="1:14" ht="18.75" x14ac:dyDescent="0.25">
      <c r="A63" s="48"/>
      <c r="B63" s="10">
        <v>0</v>
      </c>
      <c r="C63" s="10">
        <v>0</v>
      </c>
      <c r="D63" s="52"/>
      <c r="E63" s="41"/>
      <c r="F63" s="10">
        <v>0</v>
      </c>
      <c r="G63" s="41"/>
      <c r="H63" s="48"/>
      <c r="I63" s="10">
        <v>0</v>
      </c>
      <c r="J63" s="10">
        <v>0</v>
      </c>
      <c r="K63" s="52"/>
      <c r="L63" s="41"/>
      <c r="M63" s="10">
        <v>0</v>
      </c>
      <c r="N63" s="41"/>
    </row>
    <row r="64" spans="1:14" ht="18.75" x14ac:dyDescent="0.25">
      <c r="A64" s="48"/>
      <c r="B64" s="10">
        <v>0</v>
      </c>
      <c r="C64" s="10">
        <v>0</v>
      </c>
      <c r="D64" s="52"/>
      <c r="E64" s="41"/>
      <c r="F64" s="10">
        <v>0</v>
      </c>
      <c r="G64" s="41"/>
      <c r="H64" s="48"/>
      <c r="I64" s="10">
        <v>0</v>
      </c>
      <c r="J64" s="10">
        <v>0</v>
      </c>
      <c r="K64" s="52"/>
      <c r="L64" s="41"/>
      <c r="M64" s="10">
        <v>0</v>
      </c>
      <c r="N64" s="41"/>
    </row>
    <row r="65" spans="1:14" ht="18.75" x14ac:dyDescent="0.25">
      <c r="A65" s="48"/>
      <c r="B65" s="10">
        <v>0</v>
      </c>
      <c r="C65" s="10">
        <v>0</v>
      </c>
      <c r="D65" s="52"/>
      <c r="E65" s="41"/>
      <c r="F65" s="10">
        <v>0</v>
      </c>
      <c r="G65" s="41"/>
      <c r="H65" s="48"/>
      <c r="I65" s="10">
        <v>0</v>
      </c>
      <c r="J65" s="10">
        <v>0</v>
      </c>
      <c r="K65" s="52"/>
      <c r="L65" s="41"/>
      <c r="M65" s="10">
        <v>0</v>
      </c>
      <c r="N65" s="41"/>
    </row>
    <row r="66" spans="1:14" ht="18.75" x14ac:dyDescent="0.25">
      <c r="A66" s="48"/>
      <c r="B66" s="10">
        <v>0</v>
      </c>
      <c r="C66" s="10">
        <v>0</v>
      </c>
      <c r="D66" s="52"/>
      <c r="E66" s="41"/>
      <c r="F66" s="10">
        <v>0</v>
      </c>
      <c r="G66" s="41"/>
      <c r="H66" s="48"/>
      <c r="I66" s="10">
        <v>0</v>
      </c>
      <c r="J66" s="10">
        <v>0</v>
      </c>
      <c r="K66" s="52"/>
      <c r="L66" s="41"/>
      <c r="M66" s="10">
        <v>0</v>
      </c>
      <c r="N66" s="41"/>
    </row>
    <row r="67" spans="1:14" ht="18.75" x14ac:dyDescent="0.25">
      <c r="A67" s="48"/>
      <c r="B67" s="10">
        <v>0</v>
      </c>
      <c r="C67" s="10">
        <v>0</v>
      </c>
      <c r="D67" s="52"/>
      <c r="E67" s="41"/>
      <c r="F67" s="10">
        <v>0</v>
      </c>
      <c r="G67" s="41"/>
      <c r="H67" s="48"/>
      <c r="I67" s="10">
        <v>0</v>
      </c>
      <c r="J67" s="10">
        <v>0</v>
      </c>
      <c r="K67" s="52"/>
      <c r="L67" s="41"/>
      <c r="M67" s="10">
        <v>0</v>
      </c>
      <c r="N67" s="41"/>
    </row>
    <row r="68" spans="1:14" ht="18.75" x14ac:dyDescent="0.25">
      <c r="A68" s="48"/>
      <c r="B68" s="10">
        <v>0</v>
      </c>
      <c r="C68" s="10">
        <v>0</v>
      </c>
      <c r="D68" s="52"/>
      <c r="E68" s="41"/>
      <c r="F68" s="10">
        <v>0</v>
      </c>
      <c r="G68" s="41"/>
      <c r="H68" s="48"/>
      <c r="I68" s="10">
        <v>0</v>
      </c>
      <c r="J68" s="10">
        <v>0</v>
      </c>
      <c r="K68" s="52"/>
      <c r="L68" s="41"/>
      <c r="M68" s="10">
        <v>0</v>
      </c>
      <c r="N68" s="41"/>
    </row>
    <row r="69" spans="1:14" ht="18.75" x14ac:dyDescent="0.25">
      <c r="A69" s="48"/>
      <c r="B69" s="10">
        <v>0</v>
      </c>
      <c r="C69" s="10">
        <v>0</v>
      </c>
      <c r="D69" s="52"/>
      <c r="E69" s="41"/>
      <c r="F69" s="10">
        <v>0</v>
      </c>
      <c r="G69" s="41"/>
      <c r="H69" s="48"/>
      <c r="I69" s="10">
        <v>0</v>
      </c>
      <c r="J69" s="10">
        <v>0</v>
      </c>
      <c r="K69" s="52"/>
      <c r="L69" s="41"/>
      <c r="M69" s="10">
        <v>0</v>
      </c>
      <c r="N69" s="41"/>
    </row>
    <row r="70" spans="1:14" ht="18.75" x14ac:dyDescent="0.25">
      <c r="A70" s="42"/>
      <c r="B70" s="10">
        <v>0</v>
      </c>
      <c r="C70" s="10">
        <v>0</v>
      </c>
      <c r="D70" s="52"/>
      <c r="E70" s="41"/>
      <c r="F70" s="10">
        <v>0</v>
      </c>
      <c r="G70" s="41"/>
      <c r="H70" s="48"/>
      <c r="I70" s="10">
        <v>0</v>
      </c>
      <c r="J70" s="10">
        <v>0</v>
      </c>
      <c r="K70" s="52"/>
      <c r="L70" s="41"/>
      <c r="M70" s="10">
        <v>0</v>
      </c>
      <c r="N70" s="41"/>
    </row>
    <row r="71" spans="1:14" ht="18.75" x14ac:dyDescent="0.25">
      <c r="A71" s="42"/>
      <c r="B71" s="10">
        <v>0</v>
      </c>
      <c r="C71" s="10">
        <v>0</v>
      </c>
      <c r="D71" s="52"/>
      <c r="E71" s="41"/>
      <c r="F71" s="10">
        <v>0</v>
      </c>
      <c r="G71" s="41"/>
      <c r="H71" s="48"/>
      <c r="I71" s="10">
        <v>0</v>
      </c>
      <c r="J71" s="10">
        <v>0</v>
      </c>
      <c r="K71" s="52"/>
      <c r="L71" s="41"/>
      <c r="M71" s="10">
        <v>0</v>
      </c>
      <c r="N71" s="41"/>
    </row>
    <row r="72" spans="1:14" ht="18.75" x14ac:dyDescent="0.25">
      <c r="A72" s="42"/>
      <c r="B72" s="10">
        <v>0</v>
      </c>
      <c r="C72" s="10">
        <v>0</v>
      </c>
      <c r="D72" s="52"/>
      <c r="E72" s="41"/>
      <c r="F72" s="10">
        <v>0</v>
      </c>
      <c r="G72" s="41"/>
      <c r="H72" s="48"/>
      <c r="I72" s="10">
        <v>0</v>
      </c>
      <c r="J72" s="10">
        <v>0</v>
      </c>
      <c r="K72" s="52"/>
      <c r="L72" s="41"/>
      <c r="M72" s="10">
        <v>0</v>
      </c>
      <c r="N72" s="41"/>
    </row>
    <row r="73" spans="1:14" ht="18.75" x14ac:dyDescent="0.25">
      <c r="A73" s="42"/>
      <c r="B73" s="10">
        <v>0</v>
      </c>
      <c r="C73" s="10">
        <v>0</v>
      </c>
      <c r="D73" s="52"/>
      <c r="E73" s="41"/>
      <c r="F73" s="10">
        <v>0</v>
      </c>
      <c r="G73" s="41"/>
      <c r="H73" s="48"/>
      <c r="I73" s="10">
        <v>0</v>
      </c>
      <c r="J73" s="10">
        <v>0</v>
      </c>
      <c r="K73" s="52"/>
      <c r="L73" s="41"/>
      <c r="M73" s="10">
        <v>0</v>
      </c>
      <c r="N73" s="41"/>
    </row>
    <row r="74" spans="1:14" ht="18.75" x14ac:dyDescent="0.25">
      <c r="A74" s="42"/>
      <c r="B74" s="10">
        <v>0</v>
      </c>
      <c r="C74" s="10">
        <v>0</v>
      </c>
      <c r="D74" s="52"/>
      <c r="E74" s="41"/>
      <c r="F74" s="10">
        <v>0</v>
      </c>
      <c r="G74" s="41"/>
      <c r="H74" s="48"/>
      <c r="I74" s="10">
        <v>0</v>
      </c>
      <c r="J74" s="10">
        <v>0</v>
      </c>
      <c r="K74" s="52"/>
      <c r="L74" s="41"/>
      <c r="M74" s="10">
        <v>0</v>
      </c>
      <c r="N74" s="41"/>
    </row>
    <row r="75" spans="1:14" ht="18.75" x14ac:dyDescent="0.25">
      <c r="A75" s="42"/>
      <c r="B75" s="10">
        <v>0</v>
      </c>
      <c r="C75" s="10">
        <v>0</v>
      </c>
      <c r="D75" s="52"/>
      <c r="E75" s="41"/>
      <c r="F75" s="10">
        <v>0</v>
      </c>
      <c r="G75" s="41"/>
      <c r="H75" s="48"/>
      <c r="I75" s="10">
        <v>0</v>
      </c>
      <c r="J75" s="10">
        <v>0</v>
      </c>
      <c r="K75" s="52"/>
      <c r="L75" s="41"/>
      <c r="M75" s="10">
        <v>0</v>
      </c>
      <c r="N75" s="41"/>
    </row>
    <row r="76" spans="1:14" ht="18.75" x14ac:dyDescent="0.25">
      <c r="A76" s="42"/>
      <c r="B76" s="10">
        <v>0</v>
      </c>
      <c r="C76" s="10">
        <v>0</v>
      </c>
      <c r="D76" s="52"/>
      <c r="E76" s="41"/>
      <c r="F76" s="10">
        <v>0</v>
      </c>
      <c r="G76" s="41"/>
      <c r="H76" s="48"/>
      <c r="I76" s="10">
        <v>0</v>
      </c>
      <c r="J76" s="10">
        <v>0</v>
      </c>
      <c r="K76" s="52"/>
      <c r="L76" s="41"/>
      <c r="M76" s="10">
        <v>0</v>
      </c>
      <c r="N76" s="41"/>
    </row>
    <row r="77" spans="1:14" ht="18.75" x14ac:dyDescent="0.25">
      <c r="A77" s="42"/>
      <c r="B77" s="10">
        <v>0</v>
      </c>
      <c r="C77" s="10">
        <v>0</v>
      </c>
      <c r="D77" s="52"/>
      <c r="E77" s="41"/>
      <c r="F77" s="10">
        <v>0</v>
      </c>
      <c r="G77" s="41"/>
      <c r="H77" s="48"/>
      <c r="I77" s="10">
        <v>0</v>
      </c>
      <c r="J77" s="10">
        <v>0</v>
      </c>
      <c r="K77" s="52"/>
      <c r="L77" s="41"/>
      <c r="M77" s="10">
        <v>0</v>
      </c>
      <c r="N77" s="41"/>
    </row>
    <row r="78" spans="1:14" ht="18.75" x14ac:dyDescent="0.25">
      <c r="A78" s="42"/>
      <c r="B78" s="10">
        <v>0</v>
      </c>
      <c r="C78" s="10">
        <v>0</v>
      </c>
      <c r="D78" s="52"/>
      <c r="E78" s="41"/>
      <c r="F78" s="10">
        <v>0</v>
      </c>
      <c r="G78" s="41"/>
      <c r="H78" s="48"/>
      <c r="I78" s="10">
        <v>0</v>
      </c>
      <c r="J78" s="10">
        <v>0</v>
      </c>
      <c r="K78" s="52"/>
      <c r="L78" s="41"/>
      <c r="M78" s="10">
        <v>0</v>
      </c>
      <c r="N78" s="41"/>
    </row>
    <row r="79" spans="1:14" ht="18.75" x14ac:dyDescent="0.25">
      <c r="A79" s="42"/>
      <c r="B79" s="10">
        <v>0</v>
      </c>
      <c r="C79" s="10">
        <v>0</v>
      </c>
      <c r="D79" s="52"/>
      <c r="E79" s="41"/>
      <c r="F79" s="10">
        <v>0</v>
      </c>
      <c r="G79" s="41"/>
      <c r="H79" s="48"/>
      <c r="I79" s="10">
        <v>0</v>
      </c>
      <c r="J79" s="10">
        <v>0</v>
      </c>
      <c r="K79" s="52"/>
      <c r="L79" s="41"/>
      <c r="M79" s="10">
        <v>0</v>
      </c>
      <c r="N79" s="41"/>
    </row>
    <row r="80" spans="1:14" ht="18.75" x14ac:dyDescent="0.25">
      <c r="A80" s="42"/>
      <c r="B80" s="10">
        <v>0</v>
      </c>
      <c r="C80" s="10">
        <v>0</v>
      </c>
      <c r="D80" s="52"/>
      <c r="E80" s="41"/>
      <c r="F80" s="10">
        <v>0</v>
      </c>
      <c r="G80" s="41"/>
      <c r="H80" s="48"/>
      <c r="I80" s="10">
        <v>0</v>
      </c>
      <c r="J80" s="10">
        <v>0</v>
      </c>
      <c r="K80" s="52"/>
      <c r="L80" s="41"/>
      <c r="M80" s="10">
        <v>0</v>
      </c>
      <c r="N80" s="41"/>
    </row>
    <row r="81" spans="1:14" ht="18.75" x14ac:dyDescent="0.25">
      <c r="A81" s="42"/>
      <c r="B81" s="10">
        <v>0</v>
      </c>
      <c r="C81" s="10">
        <v>0</v>
      </c>
      <c r="D81" s="52"/>
      <c r="E81" s="41"/>
      <c r="F81" s="10">
        <v>0</v>
      </c>
      <c r="G81" s="41"/>
      <c r="H81" s="48"/>
      <c r="I81" s="10">
        <v>0</v>
      </c>
      <c r="J81" s="10">
        <v>0</v>
      </c>
      <c r="K81" s="52"/>
      <c r="L81" s="41"/>
      <c r="M81" s="10">
        <v>0</v>
      </c>
      <c r="N81" s="41"/>
    </row>
    <row r="82" spans="1:14" ht="18.75" x14ac:dyDescent="0.25">
      <c r="A82" s="42"/>
      <c r="B82" s="10">
        <v>0</v>
      </c>
      <c r="C82" s="10">
        <v>0</v>
      </c>
      <c r="D82" s="52"/>
      <c r="E82" s="41"/>
      <c r="F82" s="10">
        <v>0</v>
      </c>
      <c r="G82" s="41"/>
      <c r="H82" s="48"/>
      <c r="I82" s="10">
        <v>0</v>
      </c>
      <c r="J82" s="10">
        <v>0</v>
      </c>
      <c r="K82" s="52"/>
      <c r="L82" s="41"/>
      <c r="M82" s="10">
        <v>0</v>
      </c>
      <c r="N82" s="41"/>
    </row>
    <row r="83" spans="1:14" ht="18.75" x14ac:dyDescent="0.25">
      <c r="A83" s="42"/>
      <c r="B83" s="10">
        <v>0</v>
      </c>
      <c r="C83" s="10">
        <v>0</v>
      </c>
      <c r="D83" s="52"/>
      <c r="E83" s="41"/>
      <c r="F83" s="10">
        <v>0</v>
      </c>
      <c r="G83" s="41"/>
      <c r="H83" s="48"/>
      <c r="I83" s="10">
        <v>0</v>
      </c>
      <c r="J83" s="10">
        <v>0</v>
      </c>
      <c r="K83" s="52"/>
      <c r="L83" s="41"/>
      <c r="M83" s="10">
        <v>0</v>
      </c>
      <c r="N83" s="41"/>
    </row>
    <row r="84" spans="1:14" ht="18.75" x14ac:dyDescent="0.25">
      <c r="A84" s="42"/>
      <c r="B84" s="10">
        <v>0</v>
      </c>
      <c r="C84" s="10">
        <v>0</v>
      </c>
      <c r="D84" s="52"/>
      <c r="E84" s="41"/>
      <c r="F84" s="10">
        <v>0</v>
      </c>
      <c r="G84" s="41"/>
      <c r="H84" s="48"/>
      <c r="I84" s="10">
        <v>0</v>
      </c>
      <c r="J84" s="10">
        <v>0</v>
      </c>
      <c r="K84" s="52"/>
      <c r="L84" s="41"/>
      <c r="M84" s="10">
        <v>0</v>
      </c>
      <c r="N84" s="41"/>
    </row>
    <row r="85" spans="1:14" ht="18.75" x14ac:dyDescent="0.25">
      <c r="A85" s="42"/>
      <c r="B85" s="10">
        <v>0</v>
      </c>
      <c r="C85" s="10">
        <v>0</v>
      </c>
      <c r="D85" s="52"/>
      <c r="E85" s="41"/>
      <c r="F85" s="10">
        <v>0</v>
      </c>
      <c r="G85" s="41"/>
      <c r="H85" s="48"/>
      <c r="I85" s="10">
        <v>0</v>
      </c>
      <c r="J85" s="10">
        <v>0</v>
      </c>
      <c r="K85" s="52"/>
      <c r="L85" s="41"/>
      <c r="M85" s="10">
        <v>0</v>
      </c>
      <c r="N85" s="41"/>
    </row>
    <row r="86" spans="1:14" ht="18.75" x14ac:dyDescent="0.25">
      <c r="A86" s="42"/>
      <c r="B86" s="10">
        <v>0</v>
      </c>
      <c r="C86" s="10">
        <v>0</v>
      </c>
      <c r="D86" s="52"/>
      <c r="E86" s="41"/>
      <c r="F86" s="10">
        <v>0</v>
      </c>
      <c r="G86" s="41"/>
      <c r="H86" s="48"/>
      <c r="I86" s="10">
        <v>0</v>
      </c>
      <c r="J86" s="10">
        <v>0</v>
      </c>
      <c r="K86" s="52"/>
      <c r="L86" s="41"/>
      <c r="M86" s="10">
        <v>0</v>
      </c>
      <c r="N86" s="41"/>
    </row>
    <row r="87" spans="1:14" ht="18.75" x14ac:dyDescent="0.25">
      <c r="A87" s="42"/>
      <c r="B87" s="10">
        <v>0</v>
      </c>
      <c r="C87" s="10">
        <v>0</v>
      </c>
      <c r="D87" s="52"/>
      <c r="E87" s="41"/>
      <c r="F87" s="10">
        <v>0</v>
      </c>
      <c r="G87" s="41"/>
      <c r="H87" s="48"/>
      <c r="I87" s="10">
        <v>0</v>
      </c>
      <c r="J87" s="10">
        <v>0</v>
      </c>
      <c r="K87" s="52"/>
      <c r="L87" s="41"/>
      <c r="M87" s="10">
        <v>0</v>
      </c>
      <c r="N87" s="41"/>
    </row>
    <row r="88" spans="1:14" ht="18.75" x14ac:dyDescent="0.25">
      <c r="A88" s="42"/>
      <c r="B88" s="10">
        <v>0</v>
      </c>
      <c r="C88" s="10">
        <v>0</v>
      </c>
      <c r="D88" s="52"/>
      <c r="E88" s="41"/>
      <c r="F88" s="10">
        <v>0</v>
      </c>
      <c r="G88" s="41"/>
      <c r="H88" s="48"/>
      <c r="I88" s="10">
        <v>0</v>
      </c>
      <c r="J88" s="10">
        <v>0</v>
      </c>
      <c r="K88" s="52"/>
      <c r="L88" s="41"/>
      <c r="M88" s="10">
        <v>0</v>
      </c>
      <c r="N88" s="41"/>
    </row>
    <row r="89" spans="1:14" ht="18.75" x14ac:dyDescent="0.25">
      <c r="A89" s="42"/>
      <c r="B89" s="10">
        <v>0</v>
      </c>
      <c r="C89" s="10">
        <v>0</v>
      </c>
      <c r="D89" s="52"/>
      <c r="E89" s="41"/>
      <c r="F89" s="10">
        <v>0</v>
      </c>
      <c r="G89" s="41"/>
      <c r="H89" s="48"/>
      <c r="I89" s="10">
        <v>0</v>
      </c>
      <c r="J89" s="10">
        <v>0</v>
      </c>
      <c r="K89" s="52"/>
      <c r="L89" s="41"/>
      <c r="M89" s="10">
        <v>0</v>
      </c>
      <c r="N89" s="41"/>
    </row>
    <row r="90" spans="1:14" ht="18.75" x14ac:dyDescent="0.25">
      <c r="A90" s="42"/>
      <c r="B90" s="10">
        <v>0</v>
      </c>
      <c r="C90" s="10">
        <v>0</v>
      </c>
      <c r="D90" s="52"/>
      <c r="E90" s="41"/>
      <c r="F90" s="10">
        <v>0</v>
      </c>
      <c r="G90" s="41"/>
      <c r="H90" s="48"/>
      <c r="I90" s="10">
        <v>0</v>
      </c>
      <c r="J90" s="10">
        <v>0</v>
      </c>
      <c r="K90" s="52"/>
      <c r="L90" s="41"/>
      <c r="M90" s="10">
        <v>0</v>
      </c>
      <c r="N90" s="41"/>
    </row>
    <row r="91" spans="1:14" ht="18.75" x14ac:dyDescent="0.25">
      <c r="A91" s="42"/>
      <c r="B91" s="10">
        <v>0</v>
      </c>
      <c r="C91" s="10">
        <v>0</v>
      </c>
      <c r="D91" s="52"/>
      <c r="E91" s="41"/>
      <c r="F91" s="10">
        <v>0</v>
      </c>
      <c r="G91" s="41"/>
      <c r="H91" s="48"/>
      <c r="I91" s="10">
        <v>0</v>
      </c>
      <c r="J91" s="10">
        <v>0</v>
      </c>
      <c r="K91" s="52"/>
      <c r="L91" s="41"/>
      <c r="M91" s="10">
        <v>0</v>
      </c>
      <c r="N91" s="41"/>
    </row>
    <row r="92" spans="1:14" ht="18.75" x14ac:dyDescent="0.25">
      <c r="A92" s="42"/>
      <c r="B92" s="10">
        <v>0</v>
      </c>
      <c r="C92" s="10">
        <v>0</v>
      </c>
      <c r="D92" s="52"/>
      <c r="E92" s="41"/>
      <c r="F92" s="10">
        <v>0</v>
      </c>
      <c r="G92" s="41"/>
      <c r="H92" s="48"/>
      <c r="I92" s="10">
        <v>0</v>
      </c>
      <c r="J92" s="10">
        <v>0</v>
      </c>
      <c r="K92" s="52"/>
      <c r="L92" s="41"/>
      <c r="M92" s="10">
        <v>0</v>
      </c>
      <c r="N92" s="41"/>
    </row>
    <row r="93" spans="1:14" ht="18.75" x14ac:dyDescent="0.25">
      <c r="A93" s="42"/>
      <c r="B93" s="10">
        <v>0</v>
      </c>
      <c r="C93" s="10">
        <v>0</v>
      </c>
      <c r="D93" s="52"/>
      <c r="E93" s="41"/>
      <c r="F93" s="10">
        <v>0</v>
      </c>
      <c r="G93" s="41"/>
      <c r="H93" s="48"/>
      <c r="I93" s="10">
        <v>0</v>
      </c>
      <c r="J93" s="10">
        <v>0</v>
      </c>
      <c r="K93" s="52"/>
      <c r="L93" s="41"/>
      <c r="M93" s="10">
        <v>0</v>
      </c>
      <c r="N93" s="41"/>
    </row>
    <row r="94" spans="1:14" ht="18.75" x14ac:dyDescent="0.25">
      <c r="A94" s="42"/>
      <c r="B94" s="10">
        <v>0</v>
      </c>
      <c r="C94" s="10">
        <v>0</v>
      </c>
      <c r="D94" s="52"/>
      <c r="E94" s="41"/>
      <c r="F94" s="10">
        <v>0</v>
      </c>
      <c r="G94" s="41"/>
      <c r="H94" s="48"/>
      <c r="I94" s="10">
        <v>0</v>
      </c>
      <c r="J94" s="10">
        <v>0</v>
      </c>
      <c r="K94" s="52"/>
      <c r="L94" s="41"/>
      <c r="M94" s="10">
        <v>0</v>
      </c>
      <c r="N94" s="41"/>
    </row>
    <row r="95" spans="1:14" ht="18.75" x14ac:dyDescent="0.25">
      <c r="A95" s="42"/>
      <c r="B95" s="10">
        <v>0</v>
      </c>
      <c r="C95" s="10">
        <v>0</v>
      </c>
      <c r="D95" s="52"/>
      <c r="E95" s="41"/>
      <c r="F95" s="10">
        <v>0</v>
      </c>
      <c r="G95" s="41"/>
      <c r="H95" s="48"/>
      <c r="I95" s="10">
        <v>0</v>
      </c>
      <c r="J95" s="10">
        <v>0</v>
      </c>
      <c r="K95" s="52"/>
      <c r="L95" s="41"/>
      <c r="M95" s="10">
        <v>0</v>
      </c>
      <c r="N95" s="41"/>
    </row>
    <row r="96" spans="1:14" ht="18.75" x14ac:dyDescent="0.25">
      <c r="A96" s="42"/>
      <c r="B96" s="10">
        <v>0</v>
      </c>
      <c r="C96" s="10">
        <v>0</v>
      </c>
      <c r="D96" s="52"/>
      <c r="E96" s="41"/>
      <c r="F96" s="10">
        <v>0</v>
      </c>
      <c r="G96" s="41"/>
      <c r="H96" s="48"/>
      <c r="I96" s="10">
        <v>0</v>
      </c>
      <c r="J96" s="10">
        <v>0</v>
      </c>
      <c r="K96" s="52"/>
      <c r="L96" s="41"/>
      <c r="M96" s="10">
        <v>0</v>
      </c>
      <c r="N96" s="41"/>
    </row>
    <row r="97" spans="1:14" ht="18.75" x14ac:dyDescent="0.25">
      <c r="A97" s="42"/>
      <c r="B97" s="10">
        <v>0</v>
      </c>
      <c r="C97" s="10">
        <v>0</v>
      </c>
      <c r="D97" s="52"/>
      <c r="E97" s="41"/>
      <c r="F97" s="10">
        <v>0</v>
      </c>
      <c r="G97" s="41"/>
      <c r="H97" s="48"/>
      <c r="I97" s="10">
        <v>0</v>
      </c>
      <c r="J97" s="10">
        <v>0</v>
      </c>
      <c r="K97" s="52"/>
      <c r="L97" s="41"/>
      <c r="M97" s="10">
        <v>0</v>
      </c>
      <c r="N97" s="41"/>
    </row>
    <row r="98" spans="1:14" ht="18.75" x14ac:dyDescent="0.25">
      <c r="A98" s="42"/>
      <c r="B98" s="10">
        <v>0</v>
      </c>
      <c r="C98" s="10">
        <v>0</v>
      </c>
      <c r="D98" s="52"/>
      <c r="E98" s="41"/>
      <c r="F98" s="10">
        <v>0</v>
      </c>
      <c r="G98" s="41"/>
      <c r="H98" s="48"/>
      <c r="I98" s="10">
        <v>0</v>
      </c>
      <c r="J98" s="10">
        <v>0</v>
      </c>
      <c r="K98" s="52"/>
      <c r="L98" s="41"/>
      <c r="M98" s="10">
        <v>0</v>
      </c>
      <c r="N98" s="41"/>
    </row>
    <row r="99" spans="1:14" ht="18.75" x14ac:dyDescent="0.25">
      <c r="A99" s="42"/>
      <c r="B99" s="10">
        <v>0</v>
      </c>
      <c r="C99" s="10">
        <v>0</v>
      </c>
      <c r="D99" s="52"/>
      <c r="E99" s="41"/>
      <c r="F99" s="10">
        <v>0</v>
      </c>
      <c r="G99" s="41"/>
      <c r="H99" s="48"/>
      <c r="I99" s="10">
        <v>0</v>
      </c>
      <c r="J99" s="10">
        <v>0</v>
      </c>
      <c r="K99" s="52"/>
      <c r="L99" s="41"/>
      <c r="M99" s="10">
        <v>0</v>
      </c>
      <c r="N99" s="41"/>
    </row>
    <row r="100" spans="1:14" ht="18.75" x14ac:dyDescent="0.25">
      <c r="A100" s="42"/>
      <c r="B100" s="10">
        <v>0</v>
      </c>
      <c r="C100" s="10">
        <v>0</v>
      </c>
      <c r="D100" s="52"/>
      <c r="E100" s="41"/>
      <c r="F100" s="10">
        <v>0</v>
      </c>
      <c r="G100" s="41"/>
      <c r="H100" s="48"/>
      <c r="I100" s="10">
        <v>0</v>
      </c>
      <c r="J100" s="10">
        <v>0</v>
      </c>
      <c r="K100" s="52"/>
      <c r="L100" s="41"/>
      <c r="M100" s="10">
        <v>0</v>
      </c>
      <c r="N100" s="41"/>
    </row>
    <row r="101" spans="1:14" ht="18.75" x14ac:dyDescent="0.25">
      <c r="A101" s="42"/>
      <c r="B101" s="10">
        <v>0</v>
      </c>
      <c r="C101" s="10">
        <v>0</v>
      </c>
      <c r="D101" s="52"/>
      <c r="E101" s="41"/>
      <c r="F101" s="10">
        <v>0</v>
      </c>
      <c r="G101" s="41"/>
      <c r="H101" s="48"/>
      <c r="I101" s="10">
        <v>0</v>
      </c>
      <c r="J101" s="10">
        <v>0</v>
      </c>
      <c r="K101" s="52"/>
      <c r="L101" s="41"/>
      <c r="M101" s="10">
        <v>0</v>
      </c>
      <c r="N101" s="41"/>
    </row>
    <row r="102" spans="1:14" ht="18.75" x14ac:dyDescent="0.25">
      <c r="A102" s="42"/>
      <c r="B102" s="10">
        <v>0</v>
      </c>
      <c r="C102" s="10">
        <v>0</v>
      </c>
      <c r="D102" s="52"/>
      <c r="E102" s="41"/>
      <c r="F102" s="10">
        <v>0</v>
      </c>
      <c r="G102" s="41"/>
      <c r="H102" s="48"/>
      <c r="I102" s="10">
        <v>0</v>
      </c>
      <c r="J102" s="10">
        <v>0</v>
      </c>
      <c r="K102" s="52"/>
      <c r="L102" s="41"/>
      <c r="M102" s="10">
        <v>0</v>
      </c>
      <c r="N102" s="41"/>
    </row>
    <row r="103" spans="1:14" ht="18.75" x14ac:dyDescent="0.25">
      <c r="A103" s="42"/>
      <c r="B103" s="10">
        <v>0</v>
      </c>
      <c r="C103" s="10">
        <v>0</v>
      </c>
      <c r="D103" s="52"/>
      <c r="E103" s="41"/>
      <c r="F103" s="10">
        <v>0</v>
      </c>
      <c r="G103" s="41"/>
      <c r="H103" s="48"/>
      <c r="I103" s="10">
        <v>0</v>
      </c>
      <c r="J103" s="10">
        <v>0</v>
      </c>
      <c r="K103" s="52"/>
      <c r="L103" s="41"/>
      <c r="M103" s="10">
        <v>0</v>
      </c>
      <c r="N103" s="41"/>
    </row>
    <row r="104" spans="1:14" ht="18.75" x14ac:dyDescent="0.25">
      <c r="A104" s="42"/>
      <c r="B104" s="10">
        <v>0</v>
      </c>
      <c r="C104" s="10">
        <v>0</v>
      </c>
      <c r="D104" s="52"/>
      <c r="E104" s="41"/>
      <c r="F104" s="10">
        <v>0</v>
      </c>
      <c r="G104" s="41"/>
      <c r="H104" s="48"/>
      <c r="I104" s="10">
        <v>0</v>
      </c>
      <c r="J104" s="10">
        <v>0</v>
      </c>
      <c r="K104" s="52"/>
      <c r="L104" s="41"/>
      <c r="M104" s="10">
        <v>0</v>
      </c>
      <c r="N104" s="41"/>
    </row>
    <row r="105" spans="1:14" ht="18.75" x14ac:dyDescent="0.25">
      <c r="A105" s="42"/>
      <c r="B105" s="10">
        <v>0</v>
      </c>
      <c r="C105" s="10">
        <v>0</v>
      </c>
      <c r="D105" s="52"/>
      <c r="E105" s="41"/>
      <c r="F105" s="10">
        <v>0</v>
      </c>
      <c r="G105" s="41"/>
      <c r="H105" s="48"/>
      <c r="I105" s="10">
        <v>0</v>
      </c>
      <c r="J105" s="10">
        <v>0</v>
      </c>
      <c r="K105" s="52"/>
      <c r="L105" s="41"/>
      <c r="M105" s="10">
        <v>0</v>
      </c>
      <c r="N105" s="41"/>
    </row>
    <row r="106" spans="1:14" ht="18.75" x14ac:dyDescent="0.25">
      <c r="A106" s="42"/>
      <c r="B106" s="10">
        <v>0</v>
      </c>
      <c r="C106" s="10">
        <v>0</v>
      </c>
      <c r="D106" s="52"/>
      <c r="E106" s="41"/>
      <c r="F106" s="10">
        <v>0</v>
      </c>
      <c r="G106" s="41"/>
      <c r="H106" s="48"/>
      <c r="I106" s="10">
        <v>0</v>
      </c>
      <c r="J106" s="10">
        <v>0</v>
      </c>
      <c r="K106" s="52"/>
      <c r="L106" s="41"/>
      <c r="M106" s="10">
        <v>0</v>
      </c>
      <c r="N106" s="41"/>
    </row>
    <row r="107" spans="1:14" ht="18.75" x14ac:dyDescent="0.25">
      <c r="A107" s="42"/>
      <c r="B107" s="10">
        <v>0</v>
      </c>
      <c r="C107" s="10">
        <v>0</v>
      </c>
      <c r="D107" s="52"/>
      <c r="E107" s="41"/>
      <c r="F107" s="10">
        <v>0</v>
      </c>
      <c r="G107" s="41"/>
      <c r="H107" s="48"/>
      <c r="I107" s="10">
        <v>0</v>
      </c>
      <c r="J107" s="10">
        <v>0</v>
      </c>
      <c r="K107" s="52"/>
      <c r="L107" s="41"/>
      <c r="M107" s="10">
        <v>0</v>
      </c>
      <c r="N107" s="41"/>
    </row>
    <row r="108" spans="1:14" ht="18.75" x14ac:dyDescent="0.25">
      <c r="A108" s="42"/>
      <c r="B108" s="10">
        <v>0</v>
      </c>
      <c r="C108" s="10">
        <v>0</v>
      </c>
      <c r="D108" s="52"/>
      <c r="E108" s="41"/>
      <c r="F108" s="10">
        <v>0</v>
      </c>
      <c r="G108" s="41"/>
      <c r="H108" s="48"/>
      <c r="I108" s="10">
        <v>0</v>
      </c>
      <c r="J108" s="10">
        <v>0</v>
      </c>
      <c r="K108" s="52"/>
      <c r="L108" s="41"/>
      <c r="M108" s="10">
        <v>0</v>
      </c>
      <c r="N108" s="41"/>
    </row>
    <row r="109" spans="1:14" ht="18.75" x14ac:dyDescent="0.25">
      <c r="A109" s="42"/>
      <c r="B109" s="10">
        <v>0</v>
      </c>
      <c r="C109" s="10">
        <v>0</v>
      </c>
      <c r="D109" s="52"/>
      <c r="E109" s="41"/>
      <c r="F109" s="10">
        <v>0</v>
      </c>
      <c r="G109" s="41"/>
      <c r="H109" s="48"/>
      <c r="I109" s="10">
        <v>0</v>
      </c>
      <c r="J109" s="10">
        <v>0</v>
      </c>
      <c r="K109" s="52"/>
      <c r="L109" s="41"/>
      <c r="M109" s="10">
        <v>0</v>
      </c>
      <c r="N109" s="41"/>
    </row>
    <row r="110" spans="1:14" ht="18.75" x14ac:dyDescent="0.25">
      <c r="A110" s="42"/>
      <c r="B110" s="10">
        <v>0</v>
      </c>
      <c r="C110" s="10">
        <v>0</v>
      </c>
      <c r="D110" s="52"/>
      <c r="E110" s="41"/>
      <c r="F110" s="10">
        <v>0</v>
      </c>
      <c r="G110" s="41"/>
      <c r="H110" s="48"/>
      <c r="I110" s="10">
        <v>0</v>
      </c>
      <c r="J110" s="10">
        <v>0</v>
      </c>
      <c r="K110" s="52"/>
      <c r="L110" s="41"/>
      <c r="M110" s="10">
        <v>0</v>
      </c>
      <c r="N110" s="41"/>
    </row>
    <row r="111" spans="1:14" ht="18.75" x14ac:dyDescent="0.25">
      <c r="A111" s="42"/>
      <c r="B111" s="10">
        <v>0</v>
      </c>
      <c r="C111" s="10">
        <v>0</v>
      </c>
      <c r="D111" s="52"/>
      <c r="E111" s="41"/>
      <c r="F111" s="10">
        <v>0</v>
      </c>
      <c r="G111" s="41"/>
      <c r="H111" s="48"/>
      <c r="I111" s="10">
        <v>0</v>
      </c>
      <c r="J111" s="10">
        <v>0</v>
      </c>
      <c r="K111" s="52"/>
      <c r="L111" s="41"/>
      <c r="M111" s="10">
        <v>0</v>
      </c>
      <c r="N111" s="41"/>
    </row>
    <row r="112" spans="1:14" ht="18.75" x14ac:dyDescent="0.25">
      <c r="A112" s="42"/>
      <c r="B112" s="10">
        <v>0</v>
      </c>
      <c r="C112" s="10">
        <v>0</v>
      </c>
      <c r="D112" s="52"/>
      <c r="E112" s="41"/>
      <c r="F112" s="10">
        <v>0</v>
      </c>
      <c r="G112" s="41"/>
      <c r="H112" s="48"/>
      <c r="I112" s="10">
        <v>0</v>
      </c>
      <c r="J112" s="10">
        <v>0</v>
      </c>
      <c r="K112" s="52"/>
      <c r="L112" s="41"/>
      <c r="M112" s="10">
        <v>0</v>
      </c>
      <c r="N112" s="41"/>
    </row>
    <row r="113" spans="1:14" ht="18.75" x14ac:dyDescent="0.25">
      <c r="A113" s="42"/>
      <c r="B113" s="10">
        <v>0</v>
      </c>
      <c r="C113" s="10">
        <v>0</v>
      </c>
      <c r="D113" s="52"/>
      <c r="E113" s="41"/>
      <c r="F113" s="10">
        <v>0</v>
      </c>
      <c r="G113" s="41"/>
      <c r="H113" s="48"/>
      <c r="I113" s="10">
        <v>0</v>
      </c>
      <c r="J113" s="10">
        <v>0</v>
      </c>
      <c r="K113" s="52"/>
      <c r="L113" s="41"/>
      <c r="M113" s="10">
        <v>0</v>
      </c>
      <c r="N113" s="41"/>
    </row>
    <row r="114" spans="1:14" ht="18.75" x14ac:dyDescent="0.25">
      <c r="A114" s="42"/>
      <c r="B114" s="10">
        <v>0</v>
      </c>
      <c r="C114" s="10">
        <v>0</v>
      </c>
      <c r="D114" s="52"/>
      <c r="E114" s="41"/>
      <c r="F114" s="10">
        <v>0</v>
      </c>
      <c r="G114" s="41"/>
      <c r="H114" s="48"/>
      <c r="I114" s="10">
        <v>0</v>
      </c>
      <c r="J114" s="10">
        <v>0</v>
      </c>
      <c r="K114" s="52"/>
      <c r="L114" s="41"/>
      <c r="M114" s="10">
        <v>0</v>
      </c>
      <c r="N114" s="41"/>
    </row>
    <row r="115" spans="1:14" ht="18.75" x14ac:dyDescent="0.25">
      <c r="A115" s="42"/>
      <c r="B115" s="10">
        <v>0</v>
      </c>
      <c r="C115" s="10">
        <v>0</v>
      </c>
      <c r="D115" s="52"/>
      <c r="E115" s="41"/>
      <c r="F115" s="10">
        <v>0</v>
      </c>
      <c r="G115" s="41"/>
      <c r="H115" s="48"/>
      <c r="I115" s="10">
        <v>0</v>
      </c>
      <c r="J115" s="10">
        <v>0</v>
      </c>
      <c r="K115" s="52"/>
      <c r="L115" s="41"/>
      <c r="M115" s="10">
        <v>0</v>
      </c>
      <c r="N115" s="41"/>
    </row>
    <row r="116" spans="1:14" ht="18.75" x14ac:dyDescent="0.25">
      <c r="A116" s="42"/>
      <c r="B116" s="10">
        <v>0</v>
      </c>
      <c r="C116" s="10">
        <v>0</v>
      </c>
      <c r="D116" s="52"/>
      <c r="E116" s="41"/>
      <c r="F116" s="10">
        <v>0</v>
      </c>
      <c r="G116" s="41"/>
      <c r="H116" s="48"/>
      <c r="I116" s="10">
        <v>0</v>
      </c>
      <c r="J116" s="10">
        <v>0</v>
      </c>
      <c r="K116" s="52"/>
      <c r="L116" s="41"/>
      <c r="M116" s="10">
        <v>0</v>
      </c>
      <c r="N116" s="41"/>
    </row>
    <row r="117" spans="1:14" ht="18.75" x14ac:dyDescent="0.25">
      <c r="A117" s="42"/>
      <c r="B117" s="10">
        <v>0</v>
      </c>
      <c r="C117" s="10">
        <v>0</v>
      </c>
      <c r="D117" s="52"/>
      <c r="E117" s="41"/>
      <c r="F117" s="10">
        <v>0</v>
      </c>
      <c r="G117" s="41"/>
      <c r="H117" s="48"/>
      <c r="I117" s="10">
        <v>0</v>
      </c>
      <c r="J117" s="10">
        <v>0</v>
      </c>
      <c r="K117" s="52"/>
      <c r="L117" s="41"/>
      <c r="M117" s="10">
        <v>0</v>
      </c>
      <c r="N117" s="41"/>
    </row>
    <row r="118" spans="1:14" ht="18.75" x14ac:dyDescent="0.25">
      <c r="A118" s="42"/>
      <c r="B118" s="10">
        <v>0</v>
      </c>
      <c r="C118" s="10">
        <v>0</v>
      </c>
      <c r="D118" s="52"/>
      <c r="E118" s="41"/>
      <c r="F118" s="10">
        <v>0</v>
      </c>
      <c r="G118" s="41"/>
      <c r="H118" s="48"/>
      <c r="I118" s="10">
        <v>0</v>
      </c>
      <c r="J118" s="10">
        <v>0</v>
      </c>
      <c r="K118" s="52"/>
      <c r="L118" s="41"/>
      <c r="M118" s="10">
        <v>0</v>
      </c>
      <c r="N118" s="41"/>
    </row>
    <row r="119" spans="1:14" ht="18.75" x14ac:dyDescent="0.25">
      <c r="A119" s="42"/>
      <c r="B119" s="10">
        <v>0</v>
      </c>
      <c r="C119" s="10">
        <v>0</v>
      </c>
      <c r="D119" s="52"/>
      <c r="E119" s="41"/>
      <c r="F119" s="10">
        <v>0</v>
      </c>
      <c r="G119" s="41"/>
      <c r="H119" s="48"/>
      <c r="I119" s="10">
        <v>0</v>
      </c>
      <c r="J119" s="10">
        <v>0</v>
      </c>
      <c r="K119" s="52"/>
      <c r="L119" s="41"/>
      <c r="M119" s="10">
        <v>0</v>
      </c>
      <c r="N119" s="41"/>
    </row>
    <row r="120" spans="1:14" ht="18.75" x14ac:dyDescent="0.25">
      <c r="A120" s="42"/>
      <c r="B120" s="10">
        <v>0</v>
      </c>
      <c r="C120" s="10">
        <v>0</v>
      </c>
      <c r="D120" s="52"/>
      <c r="E120" s="41"/>
      <c r="F120" s="10">
        <v>0</v>
      </c>
      <c r="G120" s="41"/>
      <c r="H120" s="48"/>
      <c r="I120" s="10">
        <v>0</v>
      </c>
      <c r="J120" s="10">
        <v>0</v>
      </c>
      <c r="K120" s="52"/>
      <c r="L120" s="41"/>
      <c r="M120" s="10">
        <v>0</v>
      </c>
      <c r="N120" s="41"/>
    </row>
    <row r="121" spans="1:14" ht="18.75" x14ac:dyDescent="0.25">
      <c r="B121" s="10">
        <v>0</v>
      </c>
      <c r="C121" s="10">
        <v>0</v>
      </c>
      <c r="D121" s="52"/>
      <c r="E121" s="41"/>
      <c r="F121" s="10">
        <v>0</v>
      </c>
      <c r="G121" s="41"/>
      <c r="H121" s="48"/>
      <c r="I121" s="10">
        <v>0</v>
      </c>
      <c r="J121" s="10">
        <v>0</v>
      </c>
      <c r="K121" s="52"/>
      <c r="L121" s="41"/>
      <c r="M121" s="10">
        <v>0</v>
      </c>
      <c r="N121" s="41"/>
    </row>
    <row r="122" spans="1:14" ht="18.75" x14ac:dyDescent="0.25">
      <c r="A122" s="42"/>
      <c r="B122" s="10">
        <v>0</v>
      </c>
      <c r="C122" s="10">
        <v>0</v>
      </c>
      <c r="D122" s="52"/>
      <c r="E122" s="41"/>
      <c r="F122" s="10">
        <v>0</v>
      </c>
      <c r="G122" s="41"/>
      <c r="H122" s="48"/>
      <c r="I122" s="10">
        <v>0</v>
      </c>
      <c r="J122" s="10">
        <v>0</v>
      </c>
      <c r="K122" s="52"/>
      <c r="L122" s="41"/>
      <c r="M122" s="10">
        <v>0</v>
      </c>
      <c r="N122" s="41"/>
    </row>
    <row r="123" spans="1:14" ht="18.75" x14ac:dyDescent="0.25">
      <c r="A123" s="42"/>
      <c r="B123" s="10">
        <v>0</v>
      </c>
      <c r="C123" s="10">
        <v>0</v>
      </c>
      <c r="D123" s="52"/>
      <c r="E123" s="41"/>
      <c r="F123" s="10">
        <v>0</v>
      </c>
      <c r="G123" s="41"/>
      <c r="H123" s="48"/>
      <c r="I123" s="10">
        <v>0</v>
      </c>
      <c r="J123" s="10">
        <v>0</v>
      </c>
      <c r="K123" s="52"/>
      <c r="L123" s="41"/>
      <c r="M123" s="10">
        <v>0</v>
      </c>
      <c r="N123" s="41"/>
    </row>
    <row r="124" spans="1:14" ht="18.75" x14ac:dyDescent="0.25">
      <c r="A124" s="42"/>
      <c r="B124" s="10">
        <v>0</v>
      </c>
      <c r="C124" s="10">
        <v>0</v>
      </c>
      <c r="D124" s="52"/>
      <c r="E124" s="41"/>
      <c r="F124" s="10">
        <v>0</v>
      </c>
      <c r="G124" s="41"/>
      <c r="H124" s="48"/>
      <c r="I124" s="10">
        <v>0</v>
      </c>
      <c r="J124" s="10">
        <v>0</v>
      </c>
      <c r="K124" s="52"/>
      <c r="L124" s="41"/>
      <c r="M124" s="10">
        <v>0</v>
      </c>
      <c r="N124" s="41"/>
    </row>
    <row r="125" spans="1:14" ht="18.75" x14ac:dyDescent="0.25">
      <c r="A125" s="42"/>
      <c r="B125" s="10">
        <v>0</v>
      </c>
      <c r="C125" s="10">
        <v>0</v>
      </c>
      <c r="D125" s="52"/>
      <c r="E125" s="41"/>
      <c r="F125" s="10">
        <v>0</v>
      </c>
      <c r="G125" s="41"/>
      <c r="H125" s="48"/>
      <c r="I125" s="10">
        <v>0</v>
      </c>
      <c r="J125" s="10">
        <v>0</v>
      </c>
      <c r="K125" s="52"/>
      <c r="L125" s="41"/>
      <c r="M125" s="10">
        <v>0</v>
      </c>
      <c r="N125" s="41"/>
    </row>
    <row r="126" spans="1:14" ht="18.75" x14ac:dyDescent="0.25">
      <c r="A126" s="42"/>
      <c r="B126" s="10">
        <v>0</v>
      </c>
      <c r="C126" s="10">
        <v>0</v>
      </c>
      <c r="D126" s="52"/>
      <c r="E126" s="41"/>
      <c r="F126" s="10">
        <v>0</v>
      </c>
      <c r="G126" s="41"/>
      <c r="H126" s="48"/>
      <c r="I126" s="10">
        <v>0</v>
      </c>
      <c r="J126" s="10">
        <v>0</v>
      </c>
      <c r="K126" s="52"/>
      <c r="L126" s="41"/>
      <c r="M126" s="10">
        <v>0</v>
      </c>
      <c r="N126" s="41"/>
    </row>
    <row r="127" spans="1:14" ht="18.75" x14ac:dyDescent="0.25">
      <c r="A127" s="42"/>
      <c r="B127" s="10">
        <v>0</v>
      </c>
      <c r="C127" s="10">
        <v>0</v>
      </c>
      <c r="D127" s="52"/>
      <c r="E127" s="41"/>
      <c r="F127" s="10">
        <v>0</v>
      </c>
      <c r="G127" s="41"/>
      <c r="H127" s="48"/>
      <c r="I127" s="10">
        <v>0</v>
      </c>
      <c r="J127" s="10">
        <v>0</v>
      </c>
      <c r="K127" s="52"/>
      <c r="L127" s="41"/>
      <c r="M127" s="10">
        <v>0</v>
      </c>
      <c r="N127" s="41"/>
    </row>
    <row r="128" spans="1:14" ht="18.75" x14ac:dyDescent="0.25">
      <c r="A128" s="42"/>
      <c r="B128" s="10">
        <v>0</v>
      </c>
      <c r="C128" s="10">
        <v>0</v>
      </c>
      <c r="D128" s="52"/>
      <c r="E128" s="41"/>
      <c r="F128" s="10">
        <v>0</v>
      </c>
      <c r="G128" s="41"/>
      <c r="H128" s="48"/>
      <c r="I128" s="10">
        <v>0</v>
      </c>
      <c r="J128" s="10">
        <v>0</v>
      </c>
      <c r="K128" s="52"/>
      <c r="L128" s="41"/>
      <c r="M128" s="10">
        <v>0</v>
      </c>
      <c r="N128" s="41"/>
    </row>
    <row r="129" spans="1:14" ht="18.75" x14ac:dyDescent="0.25">
      <c r="A129" s="42"/>
      <c r="B129" s="10">
        <v>0</v>
      </c>
      <c r="C129" s="10">
        <v>0</v>
      </c>
      <c r="D129" s="52"/>
      <c r="E129" s="41"/>
      <c r="F129" s="10">
        <v>0</v>
      </c>
      <c r="G129" s="41"/>
      <c r="H129" s="48"/>
      <c r="I129" s="10">
        <v>0</v>
      </c>
      <c r="J129" s="10">
        <v>0</v>
      </c>
      <c r="K129" s="52"/>
      <c r="L129" s="41"/>
      <c r="M129" s="10">
        <v>0</v>
      </c>
      <c r="N129" s="41"/>
    </row>
    <row r="130" spans="1:14" ht="18.75" x14ac:dyDescent="0.25">
      <c r="A130" s="42"/>
      <c r="B130" s="10">
        <v>0</v>
      </c>
      <c r="C130" s="10">
        <v>0</v>
      </c>
      <c r="D130" s="52"/>
      <c r="E130" s="41"/>
      <c r="F130" s="10">
        <v>0</v>
      </c>
      <c r="G130" s="41"/>
      <c r="H130" s="48"/>
      <c r="I130" s="10">
        <v>0</v>
      </c>
      <c r="J130" s="10">
        <v>0</v>
      </c>
      <c r="K130" s="52"/>
      <c r="L130" s="41"/>
      <c r="M130" s="10">
        <v>0</v>
      </c>
      <c r="N130" s="41"/>
    </row>
    <row r="131" spans="1:14" ht="18.75" x14ac:dyDescent="0.25">
      <c r="A131" s="42"/>
      <c r="B131" s="10">
        <v>0</v>
      </c>
      <c r="C131" s="10">
        <v>0</v>
      </c>
      <c r="D131" s="52"/>
      <c r="E131" s="41"/>
      <c r="F131" s="10">
        <v>0</v>
      </c>
      <c r="G131" s="41"/>
      <c r="H131" s="48"/>
      <c r="I131" s="10">
        <v>0</v>
      </c>
      <c r="J131" s="10">
        <v>0</v>
      </c>
      <c r="K131" s="52"/>
      <c r="L131" s="41"/>
      <c r="M131" s="10">
        <v>0</v>
      </c>
      <c r="N131" s="41"/>
    </row>
    <row r="132" spans="1:14" ht="18.75" x14ac:dyDescent="0.25">
      <c r="A132" s="42"/>
      <c r="B132" s="10">
        <v>0</v>
      </c>
      <c r="C132" s="10">
        <v>0</v>
      </c>
      <c r="D132" s="52"/>
      <c r="E132" s="41"/>
      <c r="F132" s="10">
        <v>0</v>
      </c>
      <c r="G132" s="41"/>
      <c r="H132" s="48"/>
      <c r="I132" s="10">
        <v>0</v>
      </c>
      <c r="J132" s="10">
        <v>0</v>
      </c>
      <c r="K132" s="52"/>
      <c r="L132" s="41"/>
      <c r="M132" s="10">
        <v>0</v>
      </c>
      <c r="N132" s="41"/>
    </row>
    <row r="133" spans="1:14" ht="18.75" x14ac:dyDescent="0.25">
      <c r="A133" s="42"/>
      <c r="B133" s="10">
        <v>0</v>
      </c>
      <c r="C133" s="10">
        <v>0</v>
      </c>
      <c r="D133" s="52"/>
      <c r="E133" s="41"/>
      <c r="F133" s="10">
        <v>0</v>
      </c>
      <c r="G133" s="41"/>
      <c r="H133" s="48"/>
      <c r="I133" s="10">
        <v>0</v>
      </c>
      <c r="J133" s="10">
        <v>0</v>
      </c>
      <c r="K133" s="52"/>
      <c r="L133" s="41"/>
      <c r="M133" s="10">
        <v>0</v>
      </c>
      <c r="N133" s="41"/>
    </row>
    <row r="134" spans="1:14" ht="18.75" x14ac:dyDescent="0.25">
      <c r="A134" s="42"/>
      <c r="B134" s="10">
        <v>0</v>
      </c>
      <c r="C134" s="10">
        <v>0</v>
      </c>
      <c r="D134" s="52"/>
      <c r="E134" s="41"/>
      <c r="F134" s="10">
        <v>0</v>
      </c>
      <c r="G134" s="41"/>
      <c r="H134" s="48"/>
      <c r="I134" s="10">
        <v>0</v>
      </c>
      <c r="J134" s="10">
        <v>0</v>
      </c>
      <c r="K134" s="52"/>
      <c r="L134" s="41"/>
      <c r="M134" s="10">
        <v>0</v>
      </c>
      <c r="N134" s="41"/>
    </row>
    <row r="135" spans="1:14" ht="18.75" x14ac:dyDescent="0.25">
      <c r="A135" s="42"/>
      <c r="B135" s="10">
        <v>0</v>
      </c>
      <c r="C135" s="10">
        <v>0</v>
      </c>
      <c r="D135" s="52"/>
      <c r="E135" s="41"/>
      <c r="F135" s="10">
        <v>0</v>
      </c>
      <c r="G135" s="41"/>
      <c r="H135" s="48"/>
      <c r="I135" s="10">
        <v>0</v>
      </c>
      <c r="J135" s="10">
        <v>0</v>
      </c>
      <c r="K135" s="52"/>
      <c r="L135" s="41"/>
      <c r="M135" s="10">
        <v>0</v>
      </c>
      <c r="N135" s="41"/>
    </row>
    <row r="136" spans="1:14" ht="18.75" x14ac:dyDescent="0.25">
      <c r="A136" s="42"/>
      <c r="B136" s="10">
        <v>0</v>
      </c>
      <c r="C136" s="10">
        <v>0</v>
      </c>
      <c r="D136" s="52"/>
      <c r="E136" s="41"/>
      <c r="F136" s="10">
        <v>0</v>
      </c>
      <c r="G136" s="41"/>
      <c r="H136" s="48"/>
      <c r="I136" s="10">
        <v>0</v>
      </c>
      <c r="J136" s="10">
        <v>0</v>
      </c>
      <c r="K136" s="52"/>
      <c r="L136" s="41"/>
      <c r="M136" s="10">
        <v>0</v>
      </c>
      <c r="N136" s="41"/>
    </row>
    <row r="137" spans="1:14" ht="18.75" x14ac:dyDescent="0.25">
      <c r="A137" s="42"/>
      <c r="B137" s="10">
        <v>0</v>
      </c>
      <c r="C137" s="10">
        <v>0</v>
      </c>
      <c r="D137" s="52"/>
      <c r="E137" s="41"/>
      <c r="F137" s="10">
        <v>0</v>
      </c>
      <c r="G137" s="41"/>
      <c r="H137" s="48"/>
      <c r="I137" s="10">
        <v>0</v>
      </c>
      <c r="J137" s="10">
        <v>0</v>
      </c>
      <c r="K137" s="52"/>
      <c r="L137" s="41"/>
      <c r="M137" s="10">
        <v>0</v>
      </c>
      <c r="N137" s="41"/>
    </row>
    <row r="138" spans="1:14" ht="18.75" x14ac:dyDescent="0.25">
      <c r="A138" s="42"/>
      <c r="B138" s="10">
        <v>0</v>
      </c>
      <c r="C138" s="10">
        <v>0</v>
      </c>
      <c r="D138" s="52"/>
      <c r="E138" s="41"/>
      <c r="F138" s="10">
        <v>0</v>
      </c>
      <c r="G138" s="41"/>
      <c r="H138" s="48"/>
      <c r="I138" s="10">
        <v>0</v>
      </c>
      <c r="J138" s="10">
        <v>0</v>
      </c>
      <c r="K138" s="52"/>
      <c r="L138" s="41"/>
      <c r="M138" s="10">
        <v>0</v>
      </c>
      <c r="N138" s="41"/>
    </row>
    <row r="139" spans="1:14" ht="18.75" x14ac:dyDescent="0.25">
      <c r="A139" s="42"/>
      <c r="B139" s="10">
        <v>0</v>
      </c>
      <c r="C139" s="10">
        <v>0</v>
      </c>
      <c r="D139" s="52"/>
      <c r="E139" s="41"/>
      <c r="F139" s="10">
        <v>0</v>
      </c>
      <c r="G139" s="41"/>
      <c r="H139" s="48"/>
      <c r="I139" s="10">
        <v>0</v>
      </c>
      <c r="J139" s="10">
        <v>0</v>
      </c>
      <c r="K139" s="52"/>
      <c r="L139" s="41"/>
      <c r="M139" s="10">
        <v>0</v>
      </c>
      <c r="N139" s="41"/>
    </row>
    <row r="140" spans="1:14" ht="18.75" x14ac:dyDescent="0.25">
      <c r="A140" s="42"/>
      <c r="B140" s="10">
        <v>0</v>
      </c>
      <c r="C140" s="10">
        <v>0</v>
      </c>
      <c r="D140" s="52"/>
      <c r="E140" s="41"/>
      <c r="F140" s="10">
        <v>0</v>
      </c>
      <c r="G140" s="41"/>
      <c r="H140" s="48"/>
      <c r="I140" s="10">
        <v>0</v>
      </c>
      <c r="J140" s="10">
        <v>0</v>
      </c>
      <c r="K140" s="52"/>
      <c r="L140" s="41"/>
      <c r="M140" s="10">
        <v>0</v>
      </c>
      <c r="N140" s="41"/>
    </row>
    <row r="141" spans="1:14" ht="18.75" x14ac:dyDescent="0.25">
      <c r="A141" s="42"/>
      <c r="B141" s="10">
        <v>0</v>
      </c>
      <c r="C141" s="10">
        <v>0</v>
      </c>
      <c r="D141" s="52"/>
      <c r="E141" s="41"/>
      <c r="F141" s="10">
        <v>0</v>
      </c>
      <c r="G141" s="41"/>
      <c r="H141" s="48"/>
      <c r="I141" s="10">
        <v>0</v>
      </c>
      <c r="J141" s="10">
        <v>0</v>
      </c>
      <c r="K141" s="52"/>
      <c r="L141" s="41"/>
      <c r="M141" s="10">
        <v>0</v>
      </c>
      <c r="N141" s="41"/>
    </row>
    <row r="142" spans="1:14" ht="18.75" x14ac:dyDescent="0.25">
      <c r="A142" s="42"/>
      <c r="B142" s="10">
        <v>0</v>
      </c>
      <c r="C142" s="10">
        <v>0</v>
      </c>
      <c r="D142" s="52"/>
      <c r="E142" s="41"/>
      <c r="F142" s="10">
        <v>0</v>
      </c>
      <c r="G142" s="41"/>
      <c r="H142" s="48"/>
      <c r="I142" s="10">
        <v>0</v>
      </c>
      <c r="J142" s="10">
        <v>0</v>
      </c>
      <c r="K142" s="52"/>
      <c r="L142" s="41"/>
      <c r="M142" s="10">
        <v>0</v>
      </c>
      <c r="N142" s="41"/>
    </row>
    <row r="143" spans="1:14" ht="18.75" x14ac:dyDescent="0.25">
      <c r="A143" s="42"/>
      <c r="B143" s="10">
        <v>0</v>
      </c>
      <c r="C143" s="10">
        <v>0</v>
      </c>
      <c r="D143" s="52"/>
      <c r="E143" s="41"/>
      <c r="F143" s="10">
        <v>0</v>
      </c>
      <c r="G143" s="41"/>
      <c r="H143" s="48"/>
      <c r="I143" s="10">
        <v>0</v>
      </c>
      <c r="J143" s="10">
        <v>0</v>
      </c>
      <c r="K143" s="52"/>
      <c r="L143" s="41"/>
      <c r="M143" s="10">
        <v>0</v>
      </c>
      <c r="N143" s="41"/>
    </row>
    <row r="144" spans="1:14" ht="18.75" x14ac:dyDescent="0.25">
      <c r="A144" s="42"/>
      <c r="B144" s="10">
        <v>0</v>
      </c>
      <c r="C144" s="10">
        <v>0</v>
      </c>
      <c r="D144" s="52"/>
      <c r="E144" s="41"/>
      <c r="F144" s="10">
        <v>0</v>
      </c>
      <c r="G144" s="41"/>
      <c r="H144" s="48"/>
      <c r="I144" s="10">
        <v>0</v>
      </c>
      <c r="J144" s="10">
        <v>0</v>
      </c>
      <c r="K144" s="52"/>
      <c r="L144" s="41"/>
      <c r="M144" s="10">
        <v>0</v>
      </c>
      <c r="N144" s="41"/>
    </row>
    <row r="145" spans="1:14" ht="18.75" x14ac:dyDescent="0.25">
      <c r="A145" s="42"/>
      <c r="B145" s="10">
        <v>0</v>
      </c>
      <c r="C145" s="10">
        <v>0</v>
      </c>
      <c r="D145" s="52"/>
      <c r="E145" s="41"/>
      <c r="F145" s="10">
        <v>0</v>
      </c>
      <c r="G145" s="41"/>
      <c r="H145" s="48"/>
      <c r="I145" s="10">
        <v>0</v>
      </c>
      <c r="J145" s="10">
        <v>0</v>
      </c>
      <c r="K145" s="52"/>
      <c r="L145" s="41"/>
      <c r="M145" s="10">
        <v>0</v>
      </c>
      <c r="N145" s="41"/>
    </row>
    <row r="146" spans="1:14" ht="18.75" x14ac:dyDescent="0.25">
      <c r="A146" s="42"/>
      <c r="B146" s="10">
        <v>0</v>
      </c>
      <c r="C146" s="10">
        <v>0</v>
      </c>
      <c r="D146" s="52"/>
      <c r="E146" s="41"/>
      <c r="F146" s="10">
        <v>0</v>
      </c>
      <c r="G146" s="41"/>
      <c r="H146" s="48"/>
      <c r="I146" s="10">
        <v>0</v>
      </c>
      <c r="J146" s="10">
        <v>0</v>
      </c>
      <c r="K146" s="52"/>
      <c r="L146" s="41"/>
      <c r="M146" s="10">
        <v>0</v>
      </c>
      <c r="N146" s="41"/>
    </row>
    <row r="147" spans="1:14" ht="18.75" x14ac:dyDescent="0.3">
      <c r="B147" s="2"/>
      <c r="C147" s="2"/>
      <c r="D147" s="1"/>
      <c r="E147" s="1"/>
      <c r="F147" s="1"/>
      <c r="G147" s="1"/>
      <c r="M147" s="179"/>
    </row>
    <row r="148" spans="1:14" ht="18.75" x14ac:dyDescent="0.3">
      <c r="B148" s="2"/>
      <c r="C148" s="2"/>
      <c r="D148" s="1"/>
      <c r="E148" s="1"/>
      <c r="F148" s="1"/>
      <c r="G148" s="1"/>
      <c r="M148" s="179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Normal="100" zoomScaleSheetLayoutView="90" workbookViewId="0">
      <selection activeCell="D3" sqref="D3"/>
    </sheetView>
  </sheetViews>
  <sheetFormatPr defaultRowHeight="15" x14ac:dyDescent="0.25"/>
  <cols>
    <col min="1" max="1" width="49.42578125" customWidth="1"/>
    <col min="2" max="4" width="18.85546875" customWidth="1"/>
  </cols>
  <sheetData>
    <row r="1" spans="1:4" ht="18.75" customHeight="1" x14ac:dyDescent="0.25">
      <c r="A1" s="101" t="s">
        <v>238</v>
      </c>
      <c r="B1" s="101"/>
      <c r="C1" s="101"/>
      <c r="D1" s="101"/>
    </row>
    <row r="2" spans="1:4" ht="94.5" customHeight="1" x14ac:dyDescent="0.25">
      <c r="A2" s="81" t="s">
        <v>236</v>
      </c>
      <c r="B2" s="16" t="s">
        <v>207</v>
      </c>
      <c r="C2" s="16" t="s">
        <v>208</v>
      </c>
      <c r="D2" s="16" t="s">
        <v>181</v>
      </c>
    </row>
    <row r="3" spans="1:4" ht="37.5" customHeight="1" x14ac:dyDescent="0.25">
      <c r="A3" s="77" t="s">
        <v>54</v>
      </c>
      <c r="B3" s="116">
        <v>168</v>
      </c>
      <c r="C3" s="12">
        <v>168</v>
      </c>
      <c r="D3" s="12">
        <v>13434</v>
      </c>
    </row>
    <row r="4" spans="1:4" ht="37.5" customHeight="1" x14ac:dyDescent="0.25">
      <c r="A4" s="77" t="s">
        <v>55</v>
      </c>
      <c r="B4" s="116">
        <v>19</v>
      </c>
      <c r="C4" s="12">
        <v>19</v>
      </c>
      <c r="D4" s="12">
        <v>945</v>
      </c>
    </row>
    <row r="5" spans="1:4" ht="37.5" customHeight="1" x14ac:dyDescent="0.25">
      <c r="A5" s="77" t="s">
        <v>63</v>
      </c>
      <c r="B5" s="116">
        <v>18</v>
      </c>
      <c r="C5" s="12">
        <v>18</v>
      </c>
      <c r="D5" s="12">
        <v>970</v>
      </c>
    </row>
    <row r="6" spans="1:4" ht="37.5" customHeight="1" x14ac:dyDescent="0.25">
      <c r="A6" s="77" t="s">
        <v>64</v>
      </c>
      <c r="B6" s="116">
        <v>12</v>
      </c>
      <c r="C6" s="12">
        <v>12</v>
      </c>
      <c r="D6" s="12">
        <v>1187</v>
      </c>
    </row>
    <row r="7" spans="1:4" ht="37.5" customHeight="1" x14ac:dyDescent="0.25">
      <c r="A7" s="77" t="s">
        <v>65</v>
      </c>
      <c r="B7" s="116">
        <v>30</v>
      </c>
      <c r="C7" s="12">
        <v>30</v>
      </c>
      <c r="D7" s="12">
        <v>1358</v>
      </c>
    </row>
    <row r="8" spans="1:4" ht="37.5" customHeight="1" x14ac:dyDescent="0.25">
      <c r="A8" s="77" t="s">
        <v>66</v>
      </c>
      <c r="B8" s="116">
        <v>5</v>
      </c>
      <c r="C8" s="12">
        <v>5</v>
      </c>
      <c r="D8" s="12">
        <v>225</v>
      </c>
    </row>
    <row r="9" spans="1:4" ht="37.5" customHeight="1" x14ac:dyDescent="0.25">
      <c r="A9" s="100" t="s">
        <v>84</v>
      </c>
      <c r="B9" s="24">
        <f>SUM(B3:B8)</f>
        <v>252</v>
      </c>
      <c r="C9" s="24">
        <f>SUM(C3:C8)</f>
        <v>252</v>
      </c>
      <c r="D9" s="24">
        <f>SUM(D3:D8)</f>
        <v>18119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 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 </vt:lpstr>
      <vt:lpstr>Раздел 10, 10.1</vt:lpstr>
      <vt:lpstr>Раздел 10.2</vt:lpstr>
      <vt:lpstr>Раздел 10.3</vt:lpstr>
      <vt:lpstr>Раздел 10.4</vt:lpstr>
      <vt:lpstr>Раздел 10.5</vt:lpstr>
      <vt:lpstr>'Раздел 1,1.1 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2022-10-27T03:33:40Z</cp:lastPrinted>
  <dcterms:created xsi:type="dcterms:W3CDTF">2013-11-25T08:04:18Z</dcterms:created>
  <dcterms:modified xsi:type="dcterms:W3CDTF">2023-11-01T09:52:43Z</dcterms:modified>
</cp:coreProperties>
</file>